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wnloads\Unicamp\Projeto\UFGD\"/>
    </mc:Choice>
  </mc:AlternateContent>
  <xr:revisionPtr revIDLastSave="0" documentId="13_ncr:1_{BB56C78B-FE85-426A-AEE0-EF4680D65077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Apresentação" sheetId="1" r:id="rId1"/>
    <sheet name="UC1" sheetId="2" r:id="rId2"/>
    <sheet name="Previsão Consumo" sheetId="5" r:id="rId3"/>
    <sheet name="Previsao consumo sem 19-20" sheetId="8" r:id="rId4"/>
    <sheet name="Grafico consumo" sheetId="3" r:id="rId5"/>
    <sheet name="UC1 Graficos" sheetId="10" r:id="rId6"/>
  </sheets>
  <calcPr calcId="191029"/>
</workbook>
</file>

<file path=xl/calcChain.xml><?xml version="1.0" encoding="utf-8"?>
<calcChain xmlns="http://schemas.openxmlformats.org/spreadsheetml/2006/main">
  <c r="AA61" i="10" l="1"/>
  <c r="AA60" i="10"/>
  <c r="AA59" i="10"/>
  <c r="AA58" i="10"/>
  <c r="AA57" i="10"/>
  <c r="AA56" i="10"/>
  <c r="AA55" i="10"/>
  <c r="AA54" i="10"/>
  <c r="AA53" i="10"/>
  <c r="AA52" i="10"/>
  <c r="AA49" i="10"/>
  <c r="AA48" i="10"/>
  <c r="AA47" i="10"/>
  <c r="AA46" i="10"/>
  <c r="AA45" i="10"/>
  <c r="AA44" i="10"/>
  <c r="AA8" i="10"/>
  <c r="C35" i="1"/>
  <c r="D35" i="1" s="1"/>
  <c r="C44" i="8"/>
  <c r="C52" i="8"/>
  <c r="C60" i="8"/>
  <c r="C68" i="8"/>
  <c r="C76" i="8"/>
  <c r="C45" i="8"/>
  <c r="C61" i="8"/>
  <c r="C77" i="8"/>
  <c r="C54" i="8"/>
  <c r="C70" i="8"/>
  <c r="C63" i="8"/>
  <c r="C78" i="8"/>
  <c r="C47" i="8"/>
  <c r="C48" i="8"/>
  <c r="C56" i="8"/>
  <c r="C64" i="8"/>
  <c r="C72" i="8"/>
  <c r="C58" i="8"/>
  <c r="C74" i="8"/>
  <c r="C55" i="8"/>
  <c r="C79" i="8"/>
  <c r="C49" i="8"/>
  <c r="C57" i="8"/>
  <c r="C65" i="8"/>
  <c r="C73" i="8"/>
  <c r="C50" i="8"/>
  <c r="C66" i="8"/>
  <c r="C51" i="8"/>
  <c r="C59" i="8"/>
  <c r="C67" i="8"/>
  <c r="C75" i="8"/>
  <c r="C53" i="8"/>
  <c r="C69" i="8"/>
  <c r="C46" i="8"/>
  <c r="C62" i="8"/>
  <c r="C71" i="8"/>
  <c r="C56" i="5"/>
  <c r="C64" i="5"/>
  <c r="C72" i="5"/>
  <c r="C61" i="5"/>
  <c r="C77" i="5"/>
  <c r="C62" i="5"/>
  <c r="C79" i="5"/>
  <c r="C57" i="5"/>
  <c r="C65" i="5"/>
  <c r="C73" i="5"/>
  <c r="C58" i="5"/>
  <c r="C66" i="5"/>
  <c r="C74" i="5"/>
  <c r="C59" i="5"/>
  <c r="C67" i="5"/>
  <c r="C75" i="5"/>
  <c r="C60" i="5"/>
  <c r="C68" i="5"/>
  <c r="C76" i="5"/>
  <c r="C69" i="5"/>
  <c r="C70" i="5"/>
  <c r="C78" i="5"/>
  <c r="C71" i="5"/>
  <c r="C63" i="5"/>
  <c r="AA61" i="2" l="1"/>
  <c r="AA60" i="2"/>
  <c r="AA59" i="2"/>
  <c r="AA58" i="2"/>
  <c r="AA57" i="2"/>
  <c r="AA56" i="2"/>
  <c r="AA55" i="2"/>
  <c r="AA54" i="2"/>
  <c r="AA53" i="2"/>
  <c r="AA52" i="2"/>
  <c r="AA49" i="2"/>
  <c r="AA48" i="2"/>
  <c r="AA47" i="2"/>
  <c r="AA46" i="2"/>
  <c r="AA45" i="2"/>
  <c r="AA44" i="2"/>
  <c r="D71" i="8"/>
  <c r="D53" i="8"/>
  <c r="E51" i="8"/>
  <c r="E71" i="8"/>
  <c r="E53" i="8"/>
  <c r="D51" i="8"/>
  <c r="E65" i="8"/>
  <c r="D55" i="8"/>
  <c r="E64" i="8"/>
  <c r="E78" i="8"/>
  <c r="D77" i="8"/>
  <c r="D68" i="8"/>
  <c r="D62" i="8"/>
  <c r="D75" i="8"/>
  <c r="D66" i="8"/>
  <c r="E57" i="8"/>
  <c r="E74" i="8"/>
  <c r="D56" i="8"/>
  <c r="E63" i="8"/>
  <c r="E61" i="8"/>
  <c r="E60" i="8"/>
  <c r="D50" i="8"/>
  <c r="D49" i="8"/>
  <c r="D58" i="8"/>
  <c r="E48" i="8"/>
  <c r="D70" i="8"/>
  <c r="D45" i="8"/>
  <c r="D52" i="8"/>
  <c r="D69" i="8"/>
  <c r="D59" i="8"/>
  <c r="E73" i="8"/>
  <c r="E79" i="8"/>
  <c r="D72" i="8"/>
  <c r="E54" i="8"/>
  <c r="E76" i="8"/>
  <c r="E44" i="8"/>
  <c r="E59" i="8"/>
  <c r="D73" i="8"/>
  <c r="E72" i="8"/>
  <c r="D54" i="8"/>
  <c r="D44" i="8"/>
  <c r="D65" i="8"/>
  <c r="E55" i="8"/>
  <c r="D64" i="8"/>
  <c r="D78" i="8"/>
  <c r="E77" i="8"/>
  <c r="E68" i="8"/>
  <c r="E62" i="8"/>
  <c r="E75" i="8"/>
  <c r="E66" i="8"/>
  <c r="D57" i="8"/>
  <c r="D74" i="8"/>
  <c r="E56" i="8"/>
  <c r="D63" i="8"/>
  <c r="D61" i="8"/>
  <c r="D60" i="8"/>
  <c r="D46" i="8"/>
  <c r="E67" i="8"/>
  <c r="E50" i="8"/>
  <c r="E49" i="8"/>
  <c r="E58" i="8"/>
  <c r="D48" i="8"/>
  <c r="E70" i="8"/>
  <c r="E45" i="8"/>
  <c r="E52" i="8"/>
  <c r="E46" i="8"/>
  <c r="D67" i="8"/>
  <c r="D47" i="8"/>
  <c r="E69" i="8"/>
  <c r="D79" i="8"/>
  <c r="E47" i="8"/>
  <c r="D76" i="8"/>
  <c r="D63" i="5"/>
  <c r="D69" i="5"/>
  <c r="D75" i="5"/>
  <c r="D66" i="5"/>
  <c r="D57" i="5"/>
  <c r="E61" i="5"/>
  <c r="D76" i="5"/>
  <c r="D58" i="5"/>
  <c r="D72" i="5"/>
  <c r="E76" i="5"/>
  <c r="E58" i="5"/>
  <c r="E72" i="5"/>
  <c r="D68" i="5"/>
  <c r="D62" i="5"/>
  <c r="E68" i="5"/>
  <c r="E62" i="5"/>
  <c r="D74" i="5"/>
  <c r="D56" i="5"/>
  <c r="D60" i="5"/>
  <c r="E77" i="5"/>
  <c r="E63" i="5"/>
  <c r="E69" i="5"/>
  <c r="E75" i="5"/>
  <c r="E66" i="5"/>
  <c r="E57" i="5"/>
  <c r="D61" i="5"/>
  <c r="D67" i="5"/>
  <c r="D79" i="5"/>
  <c r="E67" i="5"/>
  <c r="E79" i="5"/>
  <c r="E59" i="5"/>
  <c r="D64" i="5"/>
  <c r="D59" i="5"/>
  <c r="D70" i="5"/>
  <c r="D77" i="5"/>
  <c r="E65" i="5"/>
  <c r="E71" i="5"/>
  <c r="E78" i="5"/>
  <c r="D73" i="5"/>
  <c r="D78" i="5"/>
  <c r="E73" i="5"/>
  <c r="E64" i="5"/>
  <c r="E60" i="5"/>
  <c r="D65" i="5"/>
  <c r="E70" i="5"/>
  <c r="E74" i="5"/>
  <c r="E56" i="5"/>
  <c r="D71" i="5"/>
  <c r="AA8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Marlon Carvalho</author>
  </authors>
  <commentList>
    <comment ref="Q63" authorId="0" shapeId="0" xr:uid="{992D3084-DB18-4581-86B4-EB961BC3E08C}">
      <text>
        <r>
          <rPr>
            <b/>
            <sz val="9"/>
            <color indexed="81"/>
            <rFont val="Segoe UI"/>
            <family val="2"/>
          </rPr>
          <t>Marlon Carvalho:</t>
        </r>
        <r>
          <rPr>
            <sz val="9"/>
            <color indexed="81"/>
            <rFont val="Segoe UI"/>
            <family val="2"/>
          </rPr>
          <t xml:space="preserve">
Houve geração de energia injetada na rede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Marlon Carvalho</author>
  </authors>
  <commentList>
    <comment ref="Q63" authorId="0" shapeId="0" xr:uid="{A50FBEFC-0A40-4D93-855D-43E50B96130D}">
      <text>
        <r>
          <rPr>
            <b/>
            <sz val="9"/>
            <color indexed="81"/>
            <rFont val="Segoe UI"/>
            <family val="2"/>
          </rPr>
          <t>Marlon Carvalho:</t>
        </r>
        <r>
          <rPr>
            <sz val="9"/>
            <color indexed="81"/>
            <rFont val="Segoe UI"/>
            <family val="2"/>
          </rPr>
          <t xml:space="preserve">
Houve geração de energia injetada na rede</t>
        </r>
      </text>
    </comment>
  </commentList>
</comments>
</file>

<file path=xl/sharedStrings.xml><?xml version="1.0" encoding="utf-8"?>
<sst xmlns="http://schemas.openxmlformats.org/spreadsheetml/2006/main" count="114" uniqueCount="63">
  <si>
    <t>Universidade:</t>
  </si>
  <si>
    <t>Número de Ucs:</t>
  </si>
  <si>
    <t>UC</t>
  </si>
  <si>
    <t>Distribuidora</t>
  </si>
  <si>
    <t>Endereço</t>
  </si>
  <si>
    <t>DATA</t>
  </si>
  <si>
    <t>ANO</t>
  </si>
  <si>
    <t>MÊS</t>
  </si>
  <si>
    <t>PERIODO</t>
  </si>
  <si>
    <t>PIS/PASEP</t>
  </si>
  <si>
    <t>COFINS</t>
  </si>
  <si>
    <t>ICMS</t>
  </si>
  <si>
    <t>DEMANDA_CONTRATADA_P</t>
  </si>
  <si>
    <t>DEMANDA_CONTRATADA_FP</t>
  </si>
  <si>
    <t>DEMANDA_REGISTRADA_P</t>
  </si>
  <si>
    <t>DEMANDA_REGISTRADA_FP</t>
  </si>
  <si>
    <t>DEMANDA_ISENTA_P</t>
  </si>
  <si>
    <t>DEMANDA_ISENTA_FP</t>
  </si>
  <si>
    <t>TAR_TUSD_KW_P</t>
  </si>
  <si>
    <t>TAR_TUSD_KW_FP</t>
  </si>
  <si>
    <t>ENERGIA_PONTA</t>
  </si>
  <si>
    <t>ENERGIA_FPONTA</t>
  </si>
  <si>
    <t>TAR_TUSD_KWH_P</t>
  </si>
  <si>
    <t>TAR_TUSD_KWH_FP</t>
  </si>
  <si>
    <t>TAR_TE_KWH_P</t>
  </si>
  <si>
    <t>TAR_TE_KWH_FP</t>
  </si>
  <si>
    <t>REAT_KVAR_PONTA</t>
  </si>
  <si>
    <t>REAT_KVAR_FPONTA</t>
  </si>
  <si>
    <t>TAR_REAT_PONTA</t>
  </si>
  <si>
    <t>TAR_REAT_FPONTA</t>
  </si>
  <si>
    <t>Consumo Total</t>
  </si>
  <si>
    <t>Valor da Fatura</t>
  </si>
  <si>
    <t>Subgrupo</t>
  </si>
  <si>
    <t>Nome do Campus</t>
  </si>
  <si>
    <t>Observações:</t>
  </si>
  <si>
    <t>Acrescimo_Bamar</t>
  </si>
  <si>
    <t>Acrescimo_Bverm2</t>
  </si>
  <si>
    <t>Acrescimo_Bverm1</t>
  </si>
  <si>
    <t>RUA JOAO ROSA GOES, 1761 - VILA PROGRESSO _ DOURADOS - MS - 79825-070</t>
  </si>
  <si>
    <t>Rod Dourados Itahum, , Km 12  - Rural - CEP: 79804-970 - Dourados - MS</t>
  </si>
  <si>
    <t>Moradia</t>
  </si>
  <si>
    <t>Reitoria - FUND UNIV FED DA GDE DOURADOS</t>
  </si>
  <si>
    <t>Unidade II UFGD - FUNDACAO UNIVERSIDADE FEDERAL DA GRANDE DOURADOS</t>
  </si>
  <si>
    <t>Rua Joao Ayres da Silva, 100 - Altos do Indaia - CEP: 79823-672 - Dourados - MS</t>
  </si>
  <si>
    <t>Energisa</t>
  </si>
  <si>
    <t>Energia</t>
  </si>
  <si>
    <t>A4</t>
  </si>
  <si>
    <t>UNIVERSIDADE FEDERAL DA GRANDE DOURADOS</t>
  </si>
  <si>
    <t>Byron github</t>
  </si>
  <si>
    <t>https://github.com/byronacunia/IT304S.git</t>
  </si>
  <si>
    <t>Energ_Atv_Inj_P</t>
  </si>
  <si>
    <t>Energ_Atv_Inj_FP</t>
  </si>
  <si>
    <t>TAR_INJ_KWH_P</t>
  </si>
  <si>
    <t>TAR_INJ_KWH_FP</t>
  </si>
  <si>
    <t>UC 1 representa acima de 90% do consumo</t>
  </si>
  <si>
    <t>Adicionada as seguintes colunas relacionada a geração de energia em 2020</t>
  </si>
  <si>
    <t>Energia Ativa Injetada em Ponta (KWh)</t>
  </si>
  <si>
    <t>Tarifa Energia Ativa Injetada em ponta(R$/KWh)</t>
  </si>
  <si>
    <t>Energia Ativa Injetada Fora de Ponta (KWh)</t>
  </si>
  <si>
    <t>Tarifa Energia Ativa Injetada fora de ponta(R$/KWh)</t>
  </si>
  <si>
    <t>Previsão(Consumo Total)</t>
  </si>
  <si>
    <t>Limite de Confiança Inferior(Consumo Total)</t>
  </si>
  <si>
    <t>Limite de Confiança Superior(Consumo Total)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</si>
</sst>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mmm\,\ 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1" fillId="0" borderId="1" xfId="0" applyNumberFormat="1" applyFont="1" applyBorder="1" applyAlignment="1">
      <alignment horizontal="center" vertical="center"/>
    </xf>
    <xf numFmtId="0" fontId="1" fillId="0" borderId="1" xfId="0" quotePrefix="1" applyNumberFormat="1" applyFont="1" applyBorder="1" applyAlignment="1">
      <alignment horizontal="center" vertical="center"/>
    </xf>
    <xf numFmtId="14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9" xfId="0" applyBorder="1"/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0" fillId="0" borderId="10" xfId="0" applyBorder="1"/>
    <xf numFmtId="0" fontId="1" fillId="0" borderId="5" xfId="0" applyFont="1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1" fillId="2" borderId="1" xfId="0" applyFont="1" applyFill="1" applyBorder="1" applyAlignment="1">
      <alignment vertical="center"/>
    </xf>
    <xf numFmtId="0" fontId="0" fillId="2" borderId="2" xfId="0" applyFill="1" applyBorder="1" applyAlignment="1">
      <alignment horizontal="center"/>
    </xf>
    <xf numFmtId="0" fontId="0" fillId="2" borderId="2" xfId="0" applyFill="1" applyBorder="1"/>
    <xf numFmtId="0" fontId="0" fillId="3" borderId="2" xfId="0" applyFill="1" applyBorder="1" applyAlignment="1">
      <alignment horizontal="center"/>
    </xf>
    <xf numFmtId="0" fontId="2" fillId="0" borderId="0" xfId="1"/>
    <xf numFmtId="0" fontId="0" fillId="2" borderId="0" xfId="0" applyFill="1" applyAlignment="1">
      <alignment horizontal="center"/>
    </xf>
    <xf numFmtId="0" fontId="0" fillId="0" borderId="1" xfId="0" applyFont="1" applyBorder="1" applyAlignment="1">
      <alignment vertical="center"/>
    </xf>
    <xf numFmtId="165" fontId="1" fillId="0" borderId="1" xfId="0" applyNumberFormat="1" applyFont="1" applyBorder="1" applyAlignment="1">
      <alignment horizontal="center" vertical="center"/>
    </xf>
    <xf numFmtId="165" fontId="0" fillId="0" borderId="2" xfId="0" applyNumberFormat="1" applyBorder="1" applyAlignment="1">
      <alignment horizontal="center"/>
    </xf>
    <xf numFmtId="165" fontId="0" fillId="0" borderId="2" xfId="0" applyNumberFormat="1" applyBorder="1"/>
    <xf numFmtId="165" fontId="0" fillId="0" borderId="0" xfId="0" applyNumberFormat="1"/>
    <xf numFmtId="0" fontId="0" fillId="0" borderId="0" xfId="0"/>
    <xf numFmtId="2" fontId="0" fillId="0" borderId="0" xfId="0" applyNumberFormat="1"/>
  </cellXfs>
  <cellStyles count="2">
    <cellStyle name="Hiperlink" xfId="1" builtinId="8"/>
    <cellStyle name="Normal" xfId="0" builtinId="0"/>
  </cellStyles>
  <dxfs count="6">
    <dxf>
      <numFmt numFmtId="2" formatCode="0.00"/>
    </dxf>
    <dxf>
      <numFmt numFmtId="2" formatCode="0.00"/>
    </dxf>
    <dxf>
      <numFmt numFmtId="165" formatCode="mmmm\,\ yyyy;@"/>
    </dxf>
    <dxf>
      <numFmt numFmtId="2" formatCode="0.00"/>
    </dxf>
    <dxf>
      <numFmt numFmtId="2" formatCode="0.00"/>
    </dxf>
    <dxf>
      <numFmt numFmtId="165" formatCode="mmmm\,\ 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'UC1'!$AA$8:$AA$61</c:f>
              <c:numCache>
                <c:formatCode>General</c:formatCode>
                <c:ptCount val="54"/>
                <c:pt idx="0">
                  <c:v>182489</c:v>
                </c:pt>
                <c:pt idx="1">
                  <c:v>199860</c:v>
                </c:pt>
                <c:pt idx="2">
                  <c:v>216188</c:v>
                </c:pt>
                <c:pt idx="3">
                  <c:v>287139</c:v>
                </c:pt>
                <c:pt idx="4">
                  <c:v>313387</c:v>
                </c:pt>
                <c:pt idx="5">
                  <c:v>251076</c:v>
                </c:pt>
                <c:pt idx="6">
                  <c:v>202931</c:v>
                </c:pt>
                <c:pt idx="7">
                  <c:v>335250</c:v>
                </c:pt>
                <c:pt idx="8">
                  <c:v>315635</c:v>
                </c:pt>
                <c:pt idx="9">
                  <c:v>373064</c:v>
                </c:pt>
                <c:pt idx="10">
                  <c:v>211771</c:v>
                </c:pt>
                <c:pt idx="11">
                  <c:v>204465</c:v>
                </c:pt>
                <c:pt idx="12">
                  <c:v>242212</c:v>
                </c:pt>
                <c:pt idx="13">
                  <c:v>268981</c:v>
                </c:pt>
                <c:pt idx="14">
                  <c:v>256632</c:v>
                </c:pt>
                <c:pt idx="15">
                  <c:v>273533</c:v>
                </c:pt>
                <c:pt idx="16">
                  <c:v>295742</c:v>
                </c:pt>
                <c:pt idx="17">
                  <c:v>271968</c:v>
                </c:pt>
                <c:pt idx="18">
                  <c:v>265133</c:v>
                </c:pt>
                <c:pt idx="19">
                  <c:v>380607</c:v>
                </c:pt>
                <c:pt idx="20">
                  <c:v>334491</c:v>
                </c:pt>
                <c:pt idx="21">
                  <c:v>284989</c:v>
                </c:pt>
                <c:pt idx="22">
                  <c:v>264829</c:v>
                </c:pt>
                <c:pt idx="23">
                  <c:v>260381</c:v>
                </c:pt>
                <c:pt idx="24">
                  <c:v>248851</c:v>
                </c:pt>
                <c:pt idx="25">
                  <c:v>275180</c:v>
                </c:pt>
                <c:pt idx="26">
                  <c:v>322980</c:v>
                </c:pt>
                <c:pt idx="27">
                  <c:v>327289</c:v>
                </c:pt>
                <c:pt idx="28">
                  <c:v>329149</c:v>
                </c:pt>
                <c:pt idx="29">
                  <c:v>312693</c:v>
                </c:pt>
                <c:pt idx="30">
                  <c:v>246553</c:v>
                </c:pt>
                <c:pt idx="33">
                  <c:v>365647</c:v>
                </c:pt>
                <c:pt idx="34">
                  <c:v>307610</c:v>
                </c:pt>
                <c:pt idx="35">
                  <c:v>237651</c:v>
                </c:pt>
                <c:pt idx="36">
                  <c:v>267116</c:v>
                </c:pt>
                <c:pt idx="37">
                  <c:v>234674</c:v>
                </c:pt>
                <c:pt idx="38">
                  <c:v>297953</c:v>
                </c:pt>
                <c:pt idx="39">
                  <c:v>325611</c:v>
                </c:pt>
                <c:pt idx="40">
                  <c:v>350144</c:v>
                </c:pt>
                <c:pt idx="41">
                  <c:v>322937</c:v>
                </c:pt>
                <c:pt idx="44">
                  <c:v>306505</c:v>
                </c:pt>
                <c:pt idx="45">
                  <c:v>363809</c:v>
                </c:pt>
                <c:pt idx="46">
                  <c:v>277434</c:v>
                </c:pt>
                <c:pt idx="47">
                  <c:v>272077</c:v>
                </c:pt>
                <c:pt idx="48">
                  <c:v>208385</c:v>
                </c:pt>
                <c:pt idx="49">
                  <c:v>239155</c:v>
                </c:pt>
                <c:pt idx="50">
                  <c:v>256032</c:v>
                </c:pt>
                <c:pt idx="51">
                  <c:v>239595</c:v>
                </c:pt>
                <c:pt idx="52">
                  <c:v>314749</c:v>
                </c:pt>
                <c:pt idx="53">
                  <c:v>177996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4E-40CE-8478-F9B7D113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5818160"/>
        <c:axId val="1485817328"/>
      </c:scatterChart>
      <c:valAx>
        <c:axId val="148581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5817328"/>
        <c:crosses val="autoZero"/>
        <c:crossBetween val="midCat"/>
      </c:valAx>
      <c:valAx>
        <c:axId val="148581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5818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'Previsão Consumo'!$B$1</c:f>
              <c:strCache>
                <c:ptCount val="1"/>
                <c:pt idx="0">
                  <c:v>Consumo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'Previsão Consumo'!$B$2:$B$79</c:f>
              <c:numCache>
                <c:formatCode>General</c:formatCode>
                <c:ptCount val="78"/>
                <c:pt idx="0">
                  <c:v>182489</c:v>
                </c:pt>
                <c:pt idx="1">
                  <c:v>199860</c:v>
                </c:pt>
                <c:pt idx="2">
                  <c:v>216188</c:v>
                </c:pt>
                <c:pt idx="3">
                  <c:v>287139</c:v>
                </c:pt>
                <c:pt idx="4">
                  <c:v>313387</c:v>
                </c:pt>
                <c:pt idx="5">
                  <c:v>251076</c:v>
                </c:pt>
                <c:pt idx="6">
                  <c:v>202931</c:v>
                </c:pt>
                <c:pt idx="7">
                  <c:v>335250</c:v>
                </c:pt>
                <c:pt idx="8">
                  <c:v>315635</c:v>
                </c:pt>
                <c:pt idx="9">
                  <c:v>373064</c:v>
                </c:pt>
                <c:pt idx="10">
                  <c:v>211771</c:v>
                </c:pt>
                <c:pt idx="11">
                  <c:v>204465</c:v>
                </c:pt>
                <c:pt idx="12">
                  <c:v>242212</c:v>
                </c:pt>
                <c:pt idx="13">
                  <c:v>268981</c:v>
                </c:pt>
                <c:pt idx="14">
                  <c:v>256632</c:v>
                </c:pt>
                <c:pt idx="15">
                  <c:v>273533</c:v>
                </c:pt>
                <c:pt idx="16">
                  <c:v>295742</c:v>
                </c:pt>
                <c:pt idx="17">
                  <c:v>271968</c:v>
                </c:pt>
                <c:pt idx="18">
                  <c:v>265133</c:v>
                </c:pt>
                <c:pt idx="19">
                  <c:v>380607</c:v>
                </c:pt>
                <c:pt idx="20">
                  <c:v>334491</c:v>
                </c:pt>
                <c:pt idx="21">
                  <c:v>284989</c:v>
                </c:pt>
                <c:pt idx="22">
                  <c:v>264829</c:v>
                </c:pt>
                <c:pt idx="23">
                  <c:v>260381</c:v>
                </c:pt>
                <c:pt idx="24">
                  <c:v>248851</c:v>
                </c:pt>
                <c:pt idx="25">
                  <c:v>275180</c:v>
                </c:pt>
                <c:pt idx="26">
                  <c:v>322980</c:v>
                </c:pt>
                <c:pt idx="27">
                  <c:v>327289</c:v>
                </c:pt>
                <c:pt idx="28">
                  <c:v>329149</c:v>
                </c:pt>
                <c:pt idx="29">
                  <c:v>312693</c:v>
                </c:pt>
                <c:pt idx="30">
                  <c:v>246553</c:v>
                </c:pt>
                <c:pt idx="31">
                  <c:v>286251</c:v>
                </c:pt>
                <c:pt idx="32">
                  <c:v>325949</c:v>
                </c:pt>
                <c:pt idx="33">
                  <c:v>365647</c:v>
                </c:pt>
                <c:pt idx="34">
                  <c:v>307610</c:v>
                </c:pt>
                <c:pt idx="35">
                  <c:v>237651</c:v>
                </c:pt>
                <c:pt idx="36">
                  <c:v>267116</c:v>
                </c:pt>
                <c:pt idx="37">
                  <c:v>234674</c:v>
                </c:pt>
                <c:pt idx="38">
                  <c:v>297953</c:v>
                </c:pt>
                <c:pt idx="39">
                  <c:v>325611</c:v>
                </c:pt>
                <c:pt idx="40">
                  <c:v>350144</c:v>
                </c:pt>
                <c:pt idx="41">
                  <c:v>322937</c:v>
                </c:pt>
                <c:pt idx="42">
                  <c:v>317459.66666666669</c:v>
                </c:pt>
                <c:pt idx="43">
                  <c:v>311982.33333333331</c:v>
                </c:pt>
                <c:pt idx="44">
                  <c:v>306505</c:v>
                </c:pt>
                <c:pt idx="45">
                  <c:v>363809</c:v>
                </c:pt>
                <c:pt idx="46">
                  <c:v>277434</c:v>
                </c:pt>
                <c:pt idx="47">
                  <c:v>272077</c:v>
                </c:pt>
                <c:pt idx="48">
                  <c:v>208385</c:v>
                </c:pt>
                <c:pt idx="49">
                  <c:v>239155</c:v>
                </c:pt>
                <c:pt idx="50">
                  <c:v>256032</c:v>
                </c:pt>
                <c:pt idx="51">
                  <c:v>239595</c:v>
                </c:pt>
                <c:pt idx="52">
                  <c:v>314749</c:v>
                </c:pt>
                <c:pt idx="53">
                  <c:v>177996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23-4989-8E05-9CB82F3CFA47}"/>
            </c:ext>
          </c:extLst>
        </c:ser>
        <c:ser>
          <c:idx val="1"/>
          <c:order val="1"/>
          <c:tx>
            <c:strRef>
              <c:f>'Previsão Consumo'!$C$1</c:f>
              <c:strCache>
                <c:ptCount val="1"/>
                <c:pt idx="0">
                  <c:v>Previsão(Consumo Total)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'Previsão Consumo'!$A$2:$A$79</c:f>
              <c:numCache>
                <c:formatCode>mmmm\,\ yyyy;@</c:formatCode>
                <c:ptCount val="78"/>
                <c:pt idx="0">
                  <c:v>42186</c:v>
                </c:pt>
                <c:pt idx="1">
                  <c:v>42217</c:v>
                </c:pt>
                <c:pt idx="2">
                  <c:v>42248</c:v>
                </c:pt>
                <c:pt idx="3">
                  <c:v>42278</c:v>
                </c:pt>
                <c:pt idx="4">
                  <c:v>42309</c:v>
                </c:pt>
                <c:pt idx="5">
                  <c:v>42339</c:v>
                </c:pt>
                <c:pt idx="6">
                  <c:v>42370</c:v>
                </c:pt>
                <c:pt idx="7">
                  <c:v>42401</c:v>
                </c:pt>
                <c:pt idx="8">
                  <c:v>42430</c:v>
                </c:pt>
                <c:pt idx="9">
                  <c:v>42461</c:v>
                </c:pt>
                <c:pt idx="10">
                  <c:v>42491</c:v>
                </c:pt>
                <c:pt idx="11">
                  <c:v>42522</c:v>
                </c:pt>
                <c:pt idx="12">
                  <c:v>42552</c:v>
                </c:pt>
                <c:pt idx="13">
                  <c:v>42583</c:v>
                </c:pt>
                <c:pt idx="14">
                  <c:v>42614</c:v>
                </c:pt>
                <c:pt idx="15">
                  <c:v>42644</c:v>
                </c:pt>
                <c:pt idx="16">
                  <c:v>42675</c:v>
                </c:pt>
                <c:pt idx="17">
                  <c:v>42705</c:v>
                </c:pt>
                <c:pt idx="18">
                  <c:v>42736</c:v>
                </c:pt>
                <c:pt idx="19">
                  <c:v>42767</c:v>
                </c:pt>
                <c:pt idx="20">
                  <c:v>42795</c:v>
                </c:pt>
                <c:pt idx="21">
                  <c:v>42826</c:v>
                </c:pt>
                <c:pt idx="22">
                  <c:v>42856</c:v>
                </c:pt>
                <c:pt idx="23">
                  <c:v>42887</c:v>
                </c:pt>
                <c:pt idx="24">
                  <c:v>42917</c:v>
                </c:pt>
                <c:pt idx="25">
                  <c:v>42948</c:v>
                </c:pt>
                <c:pt idx="26">
                  <c:v>42979</c:v>
                </c:pt>
                <c:pt idx="27">
                  <c:v>43009</c:v>
                </c:pt>
                <c:pt idx="28">
                  <c:v>43040</c:v>
                </c:pt>
                <c:pt idx="29">
                  <c:v>43070</c:v>
                </c:pt>
                <c:pt idx="30">
                  <c:v>43101</c:v>
                </c:pt>
                <c:pt idx="31">
                  <c:v>43132</c:v>
                </c:pt>
                <c:pt idx="32">
                  <c:v>43160</c:v>
                </c:pt>
                <c:pt idx="33">
                  <c:v>43191</c:v>
                </c:pt>
                <c:pt idx="34">
                  <c:v>43221</c:v>
                </c:pt>
                <c:pt idx="35">
                  <c:v>43252</c:v>
                </c:pt>
                <c:pt idx="36">
                  <c:v>43282</c:v>
                </c:pt>
                <c:pt idx="37">
                  <c:v>43313</c:v>
                </c:pt>
                <c:pt idx="38">
                  <c:v>43344</c:v>
                </c:pt>
                <c:pt idx="39">
                  <c:v>43374</c:v>
                </c:pt>
                <c:pt idx="40">
                  <c:v>43405</c:v>
                </c:pt>
                <c:pt idx="41">
                  <c:v>43435</c:v>
                </c:pt>
                <c:pt idx="42">
                  <c:v>43466</c:v>
                </c:pt>
                <c:pt idx="43">
                  <c:v>43497</c:v>
                </c:pt>
                <c:pt idx="44">
                  <c:v>43525</c:v>
                </c:pt>
                <c:pt idx="45">
                  <c:v>43556</c:v>
                </c:pt>
                <c:pt idx="46">
                  <c:v>43586</c:v>
                </c:pt>
                <c:pt idx="47">
                  <c:v>43617</c:v>
                </c:pt>
                <c:pt idx="48">
                  <c:v>43647</c:v>
                </c:pt>
                <c:pt idx="49">
                  <c:v>43678</c:v>
                </c:pt>
                <c:pt idx="50">
                  <c:v>43709</c:v>
                </c:pt>
                <c:pt idx="51">
                  <c:v>43739</c:v>
                </c:pt>
                <c:pt idx="52">
                  <c:v>43770</c:v>
                </c:pt>
                <c:pt idx="53">
                  <c:v>43800</c:v>
                </c:pt>
                <c:pt idx="54">
                  <c:v>43831</c:v>
                </c:pt>
                <c:pt idx="55">
                  <c:v>43862</c:v>
                </c:pt>
                <c:pt idx="56">
                  <c:v>43891</c:v>
                </c:pt>
                <c:pt idx="57">
                  <c:v>43922</c:v>
                </c:pt>
                <c:pt idx="58">
                  <c:v>43952</c:v>
                </c:pt>
                <c:pt idx="59">
                  <c:v>43983</c:v>
                </c:pt>
                <c:pt idx="60">
                  <c:v>44013</c:v>
                </c:pt>
                <c:pt idx="61">
                  <c:v>44044</c:v>
                </c:pt>
                <c:pt idx="62">
                  <c:v>44075</c:v>
                </c:pt>
                <c:pt idx="63">
                  <c:v>44105</c:v>
                </c:pt>
                <c:pt idx="64">
                  <c:v>44136</c:v>
                </c:pt>
                <c:pt idx="65">
                  <c:v>44166</c:v>
                </c:pt>
                <c:pt idx="66">
                  <c:v>44197</c:v>
                </c:pt>
                <c:pt idx="67">
                  <c:v>44228</c:v>
                </c:pt>
                <c:pt idx="68">
                  <c:v>44256</c:v>
                </c:pt>
                <c:pt idx="69">
                  <c:v>44287</c:v>
                </c:pt>
                <c:pt idx="70">
                  <c:v>44317</c:v>
                </c:pt>
                <c:pt idx="71">
                  <c:v>44348</c:v>
                </c:pt>
                <c:pt idx="72">
                  <c:v>44378</c:v>
                </c:pt>
                <c:pt idx="73">
                  <c:v>44409</c:v>
                </c:pt>
                <c:pt idx="74">
                  <c:v>44440</c:v>
                </c:pt>
                <c:pt idx="75">
                  <c:v>44470</c:v>
                </c:pt>
                <c:pt idx="76">
                  <c:v>44501</c:v>
                </c:pt>
                <c:pt idx="77">
                  <c:v>44531</c:v>
                </c:pt>
              </c:numCache>
            </c:numRef>
          </c:cat>
          <c:val>
            <c:numRef>
              <c:f>'Previsão Consumo'!$C$2:$C$79</c:f>
              <c:numCache>
                <c:formatCode>General</c:formatCode>
                <c:ptCount val="78"/>
                <c:pt idx="53">
                  <c:v>177996</c:v>
                </c:pt>
                <c:pt idx="54">
                  <c:v>204855.17362977317</c:v>
                </c:pt>
                <c:pt idx="55">
                  <c:v>234162.93798946808</c:v>
                </c:pt>
                <c:pt idx="56">
                  <c:v>254246.94797317003</c:v>
                </c:pt>
                <c:pt idx="57">
                  <c:v>275961.59213478467</c:v>
                </c:pt>
                <c:pt idx="58">
                  <c:v>271317.43551712995</c:v>
                </c:pt>
                <c:pt idx="59">
                  <c:v>214121.08340237234</c:v>
                </c:pt>
                <c:pt idx="60">
                  <c:v>207495.30219307731</c:v>
                </c:pt>
                <c:pt idx="61">
                  <c:v>236803.06655277222</c:v>
                </c:pt>
                <c:pt idx="62">
                  <c:v>256887.07653647417</c:v>
                </c:pt>
                <c:pt idx="63">
                  <c:v>278601.72069808881</c:v>
                </c:pt>
                <c:pt idx="64">
                  <c:v>273957.56408043409</c:v>
                </c:pt>
                <c:pt idx="65">
                  <c:v>216761.21196567648</c:v>
                </c:pt>
                <c:pt idx="66">
                  <c:v>210135.43075638148</c:v>
                </c:pt>
                <c:pt idx="67">
                  <c:v>239443.19511607636</c:v>
                </c:pt>
                <c:pt idx="68">
                  <c:v>259527.20509977831</c:v>
                </c:pt>
                <c:pt idx="69">
                  <c:v>281241.84926139301</c:v>
                </c:pt>
                <c:pt idx="70">
                  <c:v>276597.69264373824</c:v>
                </c:pt>
                <c:pt idx="71">
                  <c:v>219401.34052898063</c:v>
                </c:pt>
                <c:pt idx="72">
                  <c:v>212775.55931968562</c:v>
                </c:pt>
                <c:pt idx="73">
                  <c:v>242083.3236793805</c:v>
                </c:pt>
                <c:pt idx="74">
                  <c:v>262167.33366308245</c:v>
                </c:pt>
                <c:pt idx="75">
                  <c:v>283881.97782469715</c:v>
                </c:pt>
                <c:pt idx="76">
                  <c:v>279237.82120704238</c:v>
                </c:pt>
                <c:pt idx="77">
                  <c:v>222041.46909228477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23-4989-8E05-9CB82F3CFA47}"/>
            </c:ext>
          </c:extLst>
        </c:ser>
        <c:ser>
          <c:idx val="2"/>
          <c:order val="2"/>
          <c:tx>
            <c:strRef>
              <c:f>'Previsão Consumo'!$D$1</c:f>
              <c:strCache>
                <c:ptCount val="1"/>
                <c:pt idx="0">
                  <c:v>Limite de Confiança Inferior(Consumo Total)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'Previsão Consumo'!$A$2:$A$79</c:f>
              <c:numCache>
                <c:formatCode>mmmm\,\ yyyy;@</c:formatCode>
                <c:ptCount val="78"/>
                <c:pt idx="0">
                  <c:v>42186</c:v>
                </c:pt>
                <c:pt idx="1">
                  <c:v>42217</c:v>
                </c:pt>
                <c:pt idx="2">
                  <c:v>42248</c:v>
                </c:pt>
                <c:pt idx="3">
                  <c:v>42278</c:v>
                </c:pt>
                <c:pt idx="4">
                  <c:v>42309</c:v>
                </c:pt>
                <c:pt idx="5">
                  <c:v>42339</c:v>
                </c:pt>
                <c:pt idx="6">
                  <c:v>42370</c:v>
                </c:pt>
                <c:pt idx="7">
                  <c:v>42401</c:v>
                </c:pt>
                <c:pt idx="8">
                  <c:v>42430</c:v>
                </c:pt>
                <c:pt idx="9">
                  <c:v>42461</c:v>
                </c:pt>
                <c:pt idx="10">
                  <c:v>42491</c:v>
                </c:pt>
                <c:pt idx="11">
                  <c:v>42522</c:v>
                </c:pt>
                <c:pt idx="12">
                  <c:v>42552</c:v>
                </c:pt>
                <c:pt idx="13">
                  <c:v>42583</c:v>
                </c:pt>
                <c:pt idx="14">
                  <c:v>42614</c:v>
                </c:pt>
                <c:pt idx="15">
                  <c:v>42644</c:v>
                </c:pt>
                <c:pt idx="16">
                  <c:v>42675</c:v>
                </c:pt>
                <c:pt idx="17">
                  <c:v>42705</c:v>
                </c:pt>
                <c:pt idx="18">
                  <c:v>42736</c:v>
                </c:pt>
                <c:pt idx="19">
                  <c:v>42767</c:v>
                </c:pt>
                <c:pt idx="20">
                  <c:v>42795</c:v>
                </c:pt>
                <c:pt idx="21">
                  <c:v>42826</c:v>
                </c:pt>
                <c:pt idx="22">
                  <c:v>42856</c:v>
                </c:pt>
                <c:pt idx="23">
                  <c:v>42887</c:v>
                </c:pt>
                <c:pt idx="24">
                  <c:v>42917</c:v>
                </c:pt>
                <c:pt idx="25">
                  <c:v>42948</c:v>
                </c:pt>
                <c:pt idx="26">
                  <c:v>42979</c:v>
                </c:pt>
                <c:pt idx="27">
                  <c:v>43009</c:v>
                </c:pt>
                <c:pt idx="28">
                  <c:v>43040</c:v>
                </c:pt>
                <c:pt idx="29">
                  <c:v>43070</c:v>
                </c:pt>
                <c:pt idx="30">
                  <c:v>43101</c:v>
                </c:pt>
                <c:pt idx="31">
                  <c:v>43132</c:v>
                </c:pt>
                <c:pt idx="32">
                  <c:v>43160</c:v>
                </c:pt>
                <c:pt idx="33">
                  <c:v>43191</c:v>
                </c:pt>
                <c:pt idx="34">
                  <c:v>43221</c:v>
                </c:pt>
                <c:pt idx="35">
                  <c:v>43252</c:v>
                </c:pt>
                <c:pt idx="36">
                  <c:v>43282</c:v>
                </c:pt>
                <c:pt idx="37">
                  <c:v>43313</c:v>
                </c:pt>
                <c:pt idx="38">
                  <c:v>43344</c:v>
                </c:pt>
                <c:pt idx="39">
                  <c:v>43374</c:v>
                </c:pt>
                <c:pt idx="40">
                  <c:v>43405</c:v>
                </c:pt>
                <c:pt idx="41">
                  <c:v>43435</c:v>
                </c:pt>
                <c:pt idx="42">
                  <c:v>43466</c:v>
                </c:pt>
                <c:pt idx="43">
                  <c:v>43497</c:v>
                </c:pt>
                <c:pt idx="44">
                  <c:v>43525</c:v>
                </c:pt>
                <c:pt idx="45">
                  <c:v>43556</c:v>
                </c:pt>
                <c:pt idx="46">
                  <c:v>43586</c:v>
                </c:pt>
                <c:pt idx="47">
                  <c:v>43617</c:v>
                </c:pt>
                <c:pt idx="48">
                  <c:v>43647</c:v>
                </c:pt>
                <c:pt idx="49">
                  <c:v>43678</c:v>
                </c:pt>
                <c:pt idx="50">
                  <c:v>43709</c:v>
                </c:pt>
                <c:pt idx="51">
                  <c:v>43739</c:v>
                </c:pt>
                <c:pt idx="52">
                  <c:v>43770</c:v>
                </c:pt>
                <c:pt idx="53">
                  <c:v>43800</c:v>
                </c:pt>
                <c:pt idx="54">
                  <c:v>43831</c:v>
                </c:pt>
                <c:pt idx="55">
                  <c:v>43862</c:v>
                </c:pt>
                <c:pt idx="56">
                  <c:v>43891</c:v>
                </c:pt>
                <c:pt idx="57">
                  <c:v>43922</c:v>
                </c:pt>
                <c:pt idx="58">
                  <c:v>43952</c:v>
                </c:pt>
                <c:pt idx="59">
                  <c:v>43983</c:v>
                </c:pt>
                <c:pt idx="60">
                  <c:v>44013</c:v>
                </c:pt>
                <c:pt idx="61">
                  <c:v>44044</c:v>
                </c:pt>
                <c:pt idx="62">
                  <c:v>44075</c:v>
                </c:pt>
                <c:pt idx="63">
                  <c:v>44105</c:v>
                </c:pt>
                <c:pt idx="64">
                  <c:v>44136</c:v>
                </c:pt>
                <c:pt idx="65">
                  <c:v>44166</c:v>
                </c:pt>
                <c:pt idx="66">
                  <c:v>44197</c:v>
                </c:pt>
                <c:pt idx="67">
                  <c:v>44228</c:v>
                </c:pt>
                <c:pt idx="68">
                  <c:v>44256</c:v>
                </c:pt>
                <c:pt idx="69">
                  <c:v>44287</c:v>
                </c:pt>
                <c:pt idx="70">
                  <c:v>44317</c:v>
                </c:pt>
                <c:pt idx="71">
                  <c:v>44348</c:v>
                </c:pt>
                <c:pt idx="72">
                  <c:v>44378</c:v>
                </c:pt>
                <c:pt idx="73">
                  <c:v>44409</c:v>
                </c:pt>
                <c:pt idx="74">
                  <c:v>44440</c:v>
                </c:pt>
                <c:pt idx="75">
                  <c:v>44470</c:v>
                </c:pt>
                <c:pt idx="76">
                  <c:v>44501</c:v>
                </c:pt>
                <c:pt idx="77">
                  <c:v>44531</c:v>
                </c:pt>
              </c:numCache>
            </c:numRef>
          </c:cat>
          <c:val>
            <c:numRef>
              <c:f>'Previsão Consumo'!$D$2:$D$79</c:f>
              <c:numCache>
                <c:formatCode>General</c:formatCode>
                <c:ptCount val="78"/>
                <c:pt idx="53" formatCode="0.00">
                  <c:v>177996</c:v>
                </c:pt>
                <c:pt idx="54" formatCode="0.00">
                  <c:v>113995.28990387957</c:v>
                </c:pt>
                <c:pt idx="55" formatCode="0.00">
                  <c:v>140462.47419314977</c:v>
                </c:pt>
                <c:pt idx="56" formatCode="0.00">
                  <c:v>157767.91192162619</c:v>
                </c:pt>
                <c:pt idx="57" formatCode="0.00">
                  <c:v>176760.69784904917</c:v>
                </c:pt>
                <c:pt idx="58" formatCode="0.00">
                  <c:v>169446.76988837385</c:v>
                </c:pt>
                <c:pt idx="59" formatCode="0.00">
                  <c:v>109628.66179132677</c:v>
                </c:pt>
                <c:pt idx="60" formatCode="0.00">
                  <c:v>93299.247350928432</c:v>
                </c:pt>
                <c:pt idx="61" formatCode="0.00">
                  <c:v>120225.7991590234</c:v>
                </c:pt>
                <c:pt idx="62" formatCode="0.00">
                  <c:v>137958.32598587981</c:v>
                </c:pt>
                <c:pt idx="63" formatCode="0.00">
                  <c:v>157349.41863275212</c:v>
                </c:pt>
                <c:pt idx="64" formatCode="0.00">
                  <c:v>150407.99941149223</c:v>
                </c:pt>
                <c:pt idx="65" formatCode="0.00">
                  <c:v>90939.168031449255</c:v>
                </c:pt>
                <c:pt idx="66" formatCode="0.00">
                  <c:v>75957.253394346364</c:v>
                </c:pt>
                <c:pt idx="67" formatCode="0.00">
                  <c:v>103137.80308945669</c:v>
                </c:pt>
                <c:pt idx="68" formatCode="0.00">
                  <c:v>121111.51350328996</c:v>
                </c:pt>
                <c:pt idx="69" formatCode="0.00">
                  <c:v>140731.95229663889</c:v>
                </c:pt>
                <c:pt idx="70" formatCode="0.00">
                  <c:v>134008.91748488386</c:v>
                </c:pt>
                <c:pt idx="71" formatCode="0.00">
                  <c:v>74748.296454752242</c:v>
                </c:pt>
                <c:pt idx="72" formatCode="0.00">
                  <c:v>60630.175325552293</c:v>
                </c:pt>
                <c:pt idx="73" formatCode="0.00">
                  <c:v>87972.82706336453</c:v>
                </c:pt>
                <c:pt idx="74" formatCode="0.00">
                  <c:v>106102.15913897383</c:v>
                </c:pt>
                <c:pt idx="75" formatCode="0.00">
                  <c:v>125872.1206075745</c:v>
                </c:pt>
                <c:pt idx="76" formatCode="0.00">
                  <c:v>119292.8603177508</c:v>
                </c:pt>
                <c:pt idx="77" formatCode="0.00">
                  <c:v>60170.589010097028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23-4989-8E05-9CB82F3CFA47}"/>
            </c:ext>
          </c:extLst>
        </c:ser>
        <c:ser>
          <c:idx val="3"/>
          <c:order val="3"/>
          <c:tx>
            <c:strRef>
              <c:f>'Previsão Consumo'!$E$1</c:f>
              <c:strCache>
                <c:ptCount val="1"/>
                <c:pt idx="0">
                  <c:v>Limite de Confiança Superior(Consumo Total)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1202608078293908E-3"/>
                  <c:y val="0.614718614718614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numRef>
              <c:f>'Previsão Consumo'!$A$2:$A$79</c:f>
              <c:numCache>
                <c:formatCode>mmmm\,\ yyyy;@</c:formatCode>
                <c:ptCount val="78"/>
                <c:pt idx="0">
                  <c:v>42186</c:v>
                </c:pt>
                <c:pt idx="1">
                  <c:v>42217</c:v>
                </c:pt>
                <c:pt idx="2">
                  <c:v>42248</c:v>
                </c:pt>
                <c:pt idx="3">
                  <c:v>42278</c:v>
                </c:pt>
                <c:pt idx="4">
                  <c:v>42309</c:v>
                </c:pt>
                <c:pt idx="5">
                  <c:v>42339</c:v>
                </c:pt>
                <c:pt idx="6">
                  <c:v>42370</c:v>
                </c:pt>
                <c:pt idx="7">
                  <c:v>42401</c:v>
                </c:pt>
                <c:pt idx="8">
                  <c:v>42430</c:v>
                </c:pt>
                <c:pt idx="9">
                  <c:v>42461</c:v>
                </c:pt>
                <c:pt idx="10">
                  <c:v>42491</c:v>
                </c:pt>
                <c:pt idx="11">
                  <c:v>42522</c:v>
                </c:pt>
                <c:pt idx="12">
                  <c:v>42552</c:v>
                </c:pt>
                <c:pt idx="13">
                  <c:v>42583</c:v>
                </c:pt>
                <c:pt idx="14">
                  <c:v>42614</c:v>
                </c:pt>
                <c:pt idx="15">
                  <c:v>42644</c:v>
                </c:pt>
                <c:pt idx="16">
                  <c:v>42675</c:v>
                </c:pt>
                <c:pt idx="17">
                  <c:v>42705</c:v>
                </c:pt>
                <c:pt idx="18">
                  <c:v>42736</c:v>
                </c:pt>
                <c:pt idx="19">
                  <c:v>42767</c:v>
                </c:pt>
                <c:pt idx="20">
                  <c:v>42795</c:v>
                </c:pt>
                <c:pt idx="21">
                  <c:v>42826</c:v>
                </c:pt>
                <c:pt idx="22">
                  <c:v>42856</c:v>
                </c:pt>
                <c:pt idx="23">
                  <c:v>42887</c:v>
                </c:pt>
                <c:pt idx="24">
                  <c:v>42917</c:v>
                </c:pt>
                <c:pt idx="25">
                  <c:v>42948</c:v>
                </c:pt>
                <c:pt idx="26">
                  <c:v>42979</c:v>
                </c:pt>
                <c:pt idx="27">
                  <c:v>43009</c:v>
                </c:pt>
                <c:pt idx="28">
                  <c:v>43040</c:v>
                </c:pt>
                <c:pt idx="29">
                  <c:v>43070</c:v>
                </c:pt>
                <c:pt idx="30">
                  <c:v>43101</c:v>
                </c:pt>
                <c:pt idx="31">
                  <c:v>43132</c:v>
                </c:pt>
                <c:pt idx="32">
                  <c:v>43160</c:v>
                </c:pt>
                <c:pt idx="33">
                  <c:v>43191</c:v>
                </c:pt>
                <c:pt idx="34">
                  <c:v>43221</c:v>
                </c:pt>
                <c:pt idx="35">
                  <c:v>43252</c:v>
                </c:pt>
                <c:pt idx="36">
                  <c:v>43282</c:v>
                </c:pt>
                <c:pt idx="37">
                  <c:v>43313</c:v>
                </c:pt>
                <c:pt idx="38">
                  <c:v>43344</c:v>
                </c:pt>
                <c:pt idx="39">
                  <c:v>43374</c:v>
                </c:pt>
                <c:pt idx="40">
                  <c:v>43405</c:v>
                </c:pt>
                <c:pt idx="41">
                  <c:v>43435</c:v>
                </c:pt>
                <c:pt idx="42">
                  <c:v>43466</c:v>
                </c:pt>
                <c:pt idx="43">
                  <c:v>43497</c:v>
                </c:pt>
                <c:pt idx="44">
                  <c:v>43525</c:v>
                </c:pt>
                <c:pt idx="45">
                  <c:v>43556</c:v>
                </c:pt>
                <c:pt idx="46">
                  <c:v>43586</c:v>
                </c:pt>
                <c:pt idx="47">
                  <c:v>43617</c:v>
                </c:pt>
                <c:pt idx="48">
                  <c:v>43647</c:v>
                </c:pt>
                <c:pt idx="49">
                  <c:v>43678</c:v>
                </c:pt>
                <c:pt idx="50">
                  <c:v>43709</c:v>
                </c:pt>
                <c:pt idx="51">
                  <c:v>43739</c:v>
                </c:pt>
                <c:pt idx="52">
                  <c:v>43770</c:v>
                </c:pt>
                <c:pt idx="53">
                  <c:v>43800</c:v>
                </c:pt>
                <c:pt idx="54">
                  <c:v>43831</c:v>
                </c:pt>
                <c:pt idx="55">
                  <c:v>43862</c:v>
                </c:pt>
                <c:pt idx="56">
                  <c:v>43891</c:v>
                </c:pt>
                <c:pt idx="57">
                  <c:v>43922</c:v>
                </c:pt>
                <c:pt idx="58">
                  <c:v>43952</c:v>
                </c:pt>
                <c:pt idx="59">
                  <c:v>43983</c:v>
                </c:pt>
                <c:pt idx="60">
                  <c:v>44013</c:v>
                </c:pt>
                <c:pt idx="61">
                  <c:v>44044</c:v>
                </c:pt>
                <c:pt idx="62">
                  <c:v>44075</c:v>
                </c:pt>
                <c:pt idx="63">
                  <c:v>44105</c:v>
                </c:pt>
                <c:pt idx="64">
                  <c:v>44136</c:v>
                </c:pt>
                <c:pt idx="65">
                  <c:v>44166</c:v>
                </c:pt>
                <c:pt idx="66">
                  <c:v>44197</c:v>
                </c:pt>
                <c:pt idx="67">
                  <c:v>44228</c:v>
                </c:pt>
                <c:pt idx="68">
                  <c:v>44256</c:v>
                </c:pt>
                <c:pt idx="69">
                  <c:v>44287</c:v>
                </c:pt>
                <c:pt idx="70">
                  <c:v>44317</c:v>
                </c:pt>
                <c:pt idx="71">
                  <c:v>44348</c:v>
                </c:pt>
                <c:pt idx="72">
                  <c:v>44378</c:v>
                </c:pt>
                <c:pt idx="73">
                  <c:v>44409</c:v>
                </c:pt>
                <c:pt idx="74">
                  <c:v>44440</c:v>
                </c:pt>
                <c:pt idx="75">
                  <c:v>44470</c:v>
                </c:pt>
                <c:pt idx="76">
                  <c:v>44501</c:v>
                </c:pt>
                <c:pt idx="77">
                  <c:v>44531</c:v>
                </c:pt>
              </c:numCache>
            </c:numRef>
          </c:cat>
          <c:val>
            <c:numRef>
              <c:f>'Previsão Consumo'!$E$2:$E$79</c:f>
              <c:numCache>
                <c:formatCode>General</c:formatCode>
                <c:ptCount val="78"/>
                <c:pt idx="53" formatCode="0.00">
                  <c:v>177996</c:v>
                </c:pt>
                <c:pt idx="54" formatCode="0.00">
                  <c:v>295715.05735566677</c:v>
                </c:pt>
                <c:pt idx="55" formatCode="0.00">
                  <c:v>327863.40178578638</c:v>
                </c:pt>
                <c:pt idx="56" formatCode="0.00">
                  <c:v>350725.98402471386</c:v>
                </c:pt>
                <c:pt idx="57" formatCode="0.00">
                  <c:v>375162.48642052017</c:v>
                </c:pt>
                <c:pt idx="58" formatCode="0.00">
                  <c:v>373188.10114588606</c:v>
                </c:pt>
                <c:pt idx="59" formatCode="0.00">
                  <c:v>318613.50501341792</c:v>
                </c:pt>
                <c:pt idx="60" formatCode="0.00">
                  <c:v>321691.35703522619</c:v>
                </c:pt>
                <c:pt idx="61" formatCode="0.00">
                  <c:v>353380.33394652104</c:v>
                </c:pt>
                <c:pt idx="62" formatCode="0.00">
                  <c:v>375815.82708706852</c:v>
                </c:pt>
                <c:pt idx="63" formatCode="0.00">
                  <c:v>399854.02276342548</c:v>
                </c:pt>
                <c:pt idx="64" formatCode="0.00">
                  <c:v>397507.12874937593</c:v>
                </c:pt>
                <c:pt idx="65" formatCode="0.00">
                  <c:v>342583.25589990371</c:v>
                </c:pt>
                <c:pt idx="66" formatCode="0.00">
                  <c:v>344313.60811841663</c:v>
                </c:pt>
                <c:pt idx="67" formatCode="0.00">
                  <c:v>375748.58714269602</c:v>
                </c:pt>
                <c:pt idx="68" formatCode="0.00">
                  <c:v>397942.89669626666</c:v>
                </c:pt>
                <c:pt idx="69" formatCode="0.00">
                  <c:v>421751.74622614717</c:v>
                </c:pt>
                <c:pt idx="70" formatCode="0.00">
                  <c:v>419186.46780259261</c:v>
                </c:pt>
                <c:pt idx="71" formatCode="0.00">
                  <c:v>364054.38460320898</c:v>
                </c:pt>
                <c:pt idx="72" formatCode="0.00">
                  <c:v>364920.94331381895</c:v>
                </c:pt>
                <c:pt idx="73" formatCode="0.00">
                  <c:v>396193.82029539649</c:v>
                </c:pt>
                <c:pt idx="74" formatCode="0.00">
                  <c:v>418232.5081871911</c:v>
                </c:pt>
                <c:pt idx="75" formatCode="0.00">
                  <c:v>441891.83504181984</c:v>
                </c:pt>
                <c:pt idx="76" formatCode="0.00">
                  <c:v>439182.78209633392</c:v>
                </c:pt>
                <c:pt idx="77" formatCode="0.00">
                  <c:v>383912.3491744725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23-4989-8E05-9CB82F3CF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780416"/>
        <c:axId val="1495778752"/>
      </c:lineChart>
      <c:catAx>
        <c:axId val="1495780416"/>
        <c:scaling>
          <c:orientation val="minMax"/>
        </c:scaling>
        <c:delete val="0"/>
        <c:axPos val="b"/>
        <c:numFmt formatCode="m/yy;@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5778752"/>
        <c:crosses val="autoZero"/>
        <c:auto val="1"/>
        <c:lblAlgn val="ctr"/>
        <c:lblOffset val="100"/>
        <c:noMultiLvlLbl val="0"/>
      </c:catAx>
      <c:valAx>
        <c:axId val="149577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57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'Previsao consumo sem 19-20'!$B$1</c:f>
              <c:strCache>
                <c:ptCount val="1"/>
                <c:pt idx="0">
                  <c:v>Consumo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'Previsao consumo sem 19-20'!$B$2:$B$79</c:f>
              <c:numCache>
                <c:formatCode>General</c:formatCode>
                <c:ptCount val="78"/>
                <c:pt idx="0">
                  <c:v>182489</c:v>
                </c:pt>
                <c:pt idx="1">
                  <c:v>199860</c:v>
                </c:pt>
                <c:pt idx="2">
                  <c:v>216188</c:v>
                </c:pt>
                <c:pt idx="3">
                  <c:v>287139</c:v>
                </c:pt>
                <c:pt idx="4">
                  <c:v>313387</c:v>
                </c:pt>
                <c:pt idx="5">
                  <c:v>251076</c:v>
                </c:pt>
                <c:pt idx="6">
                  <c:v>202931</c:v>
                </c:pt>
                <c:pt idx="7">
                  <c:v>335250</c:v>
                </c:pt>
                <c:pt idx="8">
                  <c:v>315635</c:v>
                </c:pt>
                <c:pt idx="9">
                  <c:v>373064</c:v>
                </c:pt>
                <c:pt idx="10">
                  <c:v>211771</c:v>
                </c:pt>
                <c:pt idx="11">
                  <c:v>204465</c:v>
                </c:pt>
                <c:pt idx="12">
                  <c:v>242212</c:v>
                </c:pt>
                <c:pt idx="13">
                  <c:v>268981</c:v>
                </c:pt>
                <c:pt idx="14">
                  <c:v>256632</c:v>
                </c:pt>
                <c:pt idx="15">
                  <c:v>273533</c:v>
                </c:pt>
                <c:pt idx="16">
                  <c:v>295742</c:v>
                </c:pt>
                <c:pt idx="17">
                  <c:v>271968</c:v>
                </c:pt>
                <c:pt idx="18">
                  <c:v>265133</c:v>
                </c:pt>
                <c:pt idx="19">
                  <c:v>380607</c:v>
                </c:pt>
                <c:pt idx="20">
                  <c:v>334491</c:v>
                </c:pt>
                <c:pt idx="21">
                  <c:v>284989</c:v>
                </c:pt>
                <c:pt idx="22">
                  <c:v>264829</c:v>
                </c:pt>
                <c:pt idx="23">
                  <c:v>260381</c:v>
                </c:pt>
                <c:pt idx="24">
                  <c:v>248851</c:v>
                </c:pt>
                <c:pt idx="25">
                  <c:v>275180</c:v>
                </c:pt>
                <c:pt idx="26">
                  <c:v>322980</c:v>
                </c:pt>
                <c:pt idx="27">
                  <c:v>327289</c:v>
                </c:pt>
                <c:pt idx="28">
                  <c:v>329149</c:v>
                </c:pt>
                <c:pt idx="29">
                  <c:v>312693</c:v>
                </c:pt>
                <c:pt idx="30">
                  <c:v>246553</c:v>
                </c:pt>
                <c:pt idx="31">
                  <c:v>286251</c:v>
                </c:pt>
                <c:pt idx="32">
                  <c:v>325949</c:v>
                </c:pt>
                <c:pt idx="33">
                  <c:v>365647</c:v>
                </c:pt>
                <c:pt idx="34">
                  <c:v>307610</c:v>
                </c:pt>
                <c:pt idx="35">
                  <c:v>237651</c:v>
                </c:pt>
                <c:pt idx="36">
                  <c:v>267116</c:v>
                </c:pt>
                <c:pt idx="37">
                  <c:v>234674</c:v>
                </c:pt>
                <c:pt idx="38">
                  <c:v>297953</c:v>
                </c:pt>
                <c:pt idx="39">
                  <c:v>325611</c:v>
                </c:pt>
                <c:pt idx="40">
                  <c:v>350144</c:v>
                </c:pt>
                <c:pt idx="41">
                  <c:v>322937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5-476D-A86F-335E45719CC7}"/>
            </c:ext>
          </c:extLst>
        </c:ser>
        <c:ser>
          <c:idx val="1"/>
          <c:order val="1"/>
          <c:tx>
            <c:strRef>
              <c:f>'Previsao consumo sem 19-20'!$C$1</c:f>
              <c:strCache>
                <c:ptCount val="1"/>
                <c:pt idx="0">
                  <c:v>Previsão(Consumo Total)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'Previsao consumo sem 19-20'!$A$2:$A$79</c:f>
              <c:numCache>
                <c:formatCode>mmmm\,\ yyyy;@</c:formatCode>
                <c:ptCount val="78"/>
                <c:pt idx="0">
                  <c:v>42186</c:v>
                </c:pt>
                <c:pt idx="1">
                  <c:v>42217</c:v>
                </c:pt>
                <c:pt idx="2">
                  <c:v>42248</c:v>
                </c:pt>
                <c:pt idx="3">
                  <c:v>42278</c:v>
                </c:pt>
                <c:pt idx="4">
                  <c:v>42309</c:v>
                </c:pt>
                <c:pt idx="5">
                  <c:v>42339</c:v>
                </c:pt>
                <c:pt idx="6">
                  <c:v>42370</c:v>
                </c:pt>
                <c:pt idx="7">
                  <c:v>42401</c:v>
                </c:pt>
                <c:pt idx="8">
                  <c:v>42430</c:v>
                </c:pt>
                <c:pt idx="9">
                  <c:v>42461</c:v>
                </c:pt>
                <c:pt idx="10">
                  <c:v>42491</c:v>
                </c:pt>
                <c:pt idx="11">
                  <c:v>42522</c:v>
                </c:pt>
                <c:pt idx="12">
                  <c:v>42552</c:v>
                </c:pt>
                <c:pt idx="13">
                  <c:v>42583</c:v>
                </c:pt>
                <c:pt idx="14">
                  <c:v>42614</c:v>
                </c:pt>
                <c:pt idx="15">
                  <c:v>42644</c:v>
                </c:pt>
                <c:pt idx="16">
                  <c:v>42675</c:v>
                </c:pt>
                <c:pt idx="17">
                  <c:v>42705</c:v>
                </c:pt>
                <c:pt idx="18">
                  <c:v>42736</c:v>
                </c:pt>
                <c:pt idx="19">
                  <c:v>42767</c:v>
                </c:pt>
                <c:pt idx="20">
                  <c:v>42795</c:v>
                </c:pt>
                <c:pt idx="21">
                  <c:v>42826</c:v>
                </c:pt>
                <c:pt idx="22">
                  <c:v>42856</c:v>
                </c:pt>
                <c:pt idx="23">
                  <c:v>42887</c:v>
                </c:pt>
                <c:pt idx="24">
                  <c:v>42917</c:v>
                </c:pt>
                <c:pt idx="25">
                  <c:v>42948</c:v>
                </c:pt>
                <c:pt idx="26">
                  <c:v>42979</c:v>
                </c:pt>
                <c:pt idx="27">
                  <c:v>43009</c:v>
                </c:pt>
                <c:pt idx="28">
                  <c:v>43040</c:v>
                </c:pt>
                <c:pt idx="29">
                  <c:v>43070</c:v>
                </c:pt>
                <c:pt idx="30">
                  <c:v>43101</c:v>
                </c:pt>
                <c:pt idx="31">
                  <c:v>43132</c:v>
                </c:pt>
                <c:pt idx="32">
                  <c:v>43160</c:v>
                </c:pt>
                <c:pt idx="33">
                  <c:v>43191</c:v>
                </c:pt>
                <c:pt idx="34">
                  <c:v>43221</c:v>
                </c:pt>
                <c:pt idx="35">
                  <c:v>43252</c:v>
                </c:pt>
                <c:pt idx="36">
                  <c:v>43282</c:v>
                </c:pt>
                <c:pt idx="37">
                  <c:v>43313</c:v>
                </c:pt>
                <c:pt idx="38">
                  <c:v>43344</c:v>
                </c:pt>
                <c:pt idx="39">
                  <c:v>43374</c:v>
                </c:pt>
                <c:pt idx="40">
                  <c:v>43405</c:v>
                </c:pt>
                <c:pt idx="41">
                  <c:v>43435</c:v>
                </c:pt>
                <c:pt idx="42">
                  <c:v>43466</c:v>
                </c:pt>
                <c:pt idx="43">
                  <c:v>43497</c:v>
                </c:pt>
                <c:pt idx="44">
                  <c:v>43525</c:v>
                </c:pt>
                <c:pt idx="45">
                  <c:v>43556</c:v>
                </c:pt>
                <c:pt idx="46">
                  <c:v>43586</c:v>
                </c:pt>
                <c:pt idx="47">
                  <c:v>43617</c:v>
                </c:pt>
                <c:pt idx="48">
                  <c:v>43647</c:v>
                </c:pt>
                <c:pt idx="49">
                  <c:v>43678</c:v>
                </c:pt>
                <c:pt idx="50">
                  <c:v>43709</c:v>
                </c:pt>
                <c:pt idx="51">
                  <c:v>43739</c:v>
                </c:pt>
                <c:pt idx="52">
                  <c:v>43770</c:v>
                </c:pt>
                <c:pt idx="53">
                  <c:v>43800</c:v>
                </c:pt>
                <c:pt idx="54">
                  <c:v>43831</c:v>
                </c:pt>
                <c:pt idx="55">
                  <c:v>43862</c:v>
                </c:pt>
                <c:pt idx="56">
                  <c:v>43891</c:v>
                </c:pt>
                <c:pt idx="57">
                  <c:v>43922</c:v>
                </c:pt>
                <c:pt idx="58">
                  <c:v>43952</c:v>
                </c:pt>
                <c:pt idx="59">
                  <c:v>43983</c:v>
                </c:pt>
                <c:pt idx="60">
                  <c:v>44013</c:v>
                </c:pt>
                <c:pt idx="61">
                  <c:v>44044</c:v>
                </c:pt>
                <c:pt idx="62">
                  <c:v>44075</c:v>
                </c:pt>
                <c:pt idx="63">
                  <c:v>44105</c:v>
                </c:pt>
                <c:pt idx="64">
                  <c:v>44136</c:v>
                </c:pt>
                <c:pt idx="65">
                  <c:v>44166</c:v>
                </c:pt>
                <c:pt idx="66">
                  <c:v>44197</c:v>
                </c:pt>
                <c:pt idx="67">
                  <c:v>44228</c:v>
                </c:pt>
                <c:pt idx="68">
                  <c:v>44256</c:v>
                </c:pt>
                <c:pt idx="69">
                  <c:v>44287</c:v>
                </c:pt>
                <c:pt idx="70">
                  <c:v>44317</c:v>
                </c:pt>
                <c:pt idx="71">
                  <c:v>44348</c:v>
                </c:pt>
                <c:pt idx="72">
                  <c:v>44378</c:v>
                </c:pt>
                <c:pt idx="73">
                  <c:v>44409</c:v>
                </c:pt>
                <c:pt idx="74">
                  <c:v>44440</c:v>
                </c:pt>
                <c:pt idx="75">
                  <c:v>44470</c:v>
                </c:pt>
                <c:pt idx="76">
                  <c:v>44501</c:v>
                </c:pt>
                <c:pt idx="77">
                  <c:v>44531</c:v>
                </c:pt>
              </c:numCache>
            </c:numRef>
          </c:cat>
          <c:val>
            <c:numRef>
              <c:f>'Previsao consumo sem 19-20'!$C$2:$C$79</c:f>
              <c:numCache>
                <c:formatCode>General</c:formatCode>
                <c:ptCount val="78"/>
                <c:pt idx="41">
                  <c:v>322937</c:v>
                </c:pt>
                <c:pt idx="42">
                  <c:v>279388.35812054027</c:v>
                </c:pt>
                <c:pt idx="43">
                  <c:v>339341.19980753015</c:v>
                </c:pt>
                <c:pt idx="44">
                  <c:v>330608.43919233134</c:v>
                </c:pt>
                <c:pt idx="45">
                  <c:v>362048.63458458876</c:v>
                </c:pt>
                <c:pt idx="46">
                  <c:v>334807.64255160635</c:v>
                </c:pt>
                <c:pt idx="47">
                  <c:v>303351.50416649447</c:v>
                </c:pt>
                <c:pt idx="48">
                  <c:v>292152.87084600131</c:v>
                </c:pt>
                <c:pt idx="49">
                  <c:v>352105.71253299119</c:v>
                </c:pt>
                <c:pt idx="50">
                  <c:v>343372.95191779238</c:v>
                </c:pt>
                <c:pt idx="51">
                  <c:v>374813.1473100498</c:v>
                </c:pt>
                <c:pt idx="52">
                  <c:v>347572.15527706739</c:v>
                </c:pt>
                <c:pt idx="53">
                  <c:v>316116.01689195551</c:v>
                </c:pt>
                <c:pt idx="54">
                  <c:v>304917.38357146236</c:v>
                </c:pt>
                <c:pt idx="55">
                  <c:v>364870.22525845224</c:v>
                </c:pt>
                <c:pt idx="56">
                  <c:v>356137.46464325348</c:v>
                </c:pt>
                <c:pt idx="57">
                  <c:v>387577.6600355109</c:v>
                </c:pt>
                <c:pt idx="58">
                  <c:v>360336.66800252849</c:v>
                </c:pt>
                <c:pt idx="59">
                  <c:v>328880.52961741667</c:v>
                </c:pt>
                <c:pt idx="60">
                  <c:v>317681.89629692346</c:v>
                </c:pt>
                <c:pt idx="61">
                  <c:v>377634.73798391334</c:v>
                </c:pt>
                <c:pt idx="62">
                  <c:v>368901.97736871452</c:v>
                </c:pt>
                <c:pt idx="63">
                  <c:v>400342.17276097194</c:v>
                </c:pt>
                <c:pt idx="64">
                  <c:v>373101.18072798953</c:v>
                </c:pt>
                <c:pt idx="65">
                  <c:v>341645.04234287771</c:v>
                </c:pt>
                <c:pt idx="66">
                  <c:v>330446.4090223845</c:v>
                </c:pt>
                <c:pt idx="67">
                  <c:v>390399.25070937438</c:v>
                </c:pt>
                <c:pt idx="68">
                  <c:v>381666.49009417556</c:v>
                </c:pt>
                <c:pt idx="69">
                  <c:v>413106.68548643298</c:v>
                </c:pt>
                <c:pt idx="70">
                  <c:v>385865.69345345057</c:v>
                </c:pt>
                <c:pt idx="71">
                  <c:v>354409.55506833876</c:v>
                </c:pt>
                <c:pt idx="72">
                  <c:v>343210.92174784554</c:v>
                </c:pt>
                <c:pt idx="73">
                  <c:v>403163.76343483542</c:v>
                </c:pt>
                <c:pt idx="74">
                  <c:v>394431.0028196366</c:v>
                </c:pt>
                <c:pt idx="75">
                  <c:v>425871.19821189402</c:v>
                </c:pt>
                <c:pt idx="76">
                  <c:v>398630.20617891161</c:v>
                </c:pt>
                <c:pt idx="77">
                  <c:v>367174.0677937998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5-476D-A86F-335E45719CC7}"/>
            </c:ext>
          </c:extLst>
        </c:ser>
        <c:ser>
          <c:idx val="2"/>
          <c:order val="2"/>
          <c:tx>
            <c:strRef>
              <c:f>'Previsao consumo sem 19-20'!$D$1</c:f>
              <c:strCache>
                <c:ptCount val="1"/>
                <c:pt idx="0">
                  <c:v>Limite de Confiança Inferior(Consumo Total)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6978040788379717E-3"/>
                  <c:y val="0.582319596414084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cat>
            <c:numRef>
              <c:f>'Previsao consumo sem 19-20'!$A$2:$A$79</c:f>
              <c:numCache>
                <c:formatCode>mmmm\,\ yyyy;@</c:formatCode>
                <c:ptCount val="78"/>
                <c:pt idx="0">
                  <c:v>42186</c:v>
                </c:pt>
                <c:pt idx="1">
                  <c:v>42217</c:v>
                </c:pt>
                <c:pt idx="2">
                  <c:v>42248</c:v>
                </c:pt>
                <c:pt idx="3">
                  <c:v>42278</c:v>
                </c:pt>
                <c:pt idx="4">
                  <c:v>42309</c:v>
                </c:pt>
                <c:pt idx="5">
                  <c:v>42339</c:v>
                </c:pt>
                <c:pt idx="6">
                  <c:v>42370</c:v>
                </c:pt>
                <c:pt idx="7">
                  <c:v>42401</c:v>
                </c:pt>
                <c:pt idx="8">
                  <c:v>42430</c:v>
                </c:pt>
                <c:pt idx="9">
                  <c:v>42461</c:v>
                </c:pt>
                <c:pt idx="10">
                  <c:v>42491</c:v>
                </c:pt>
                <c:pt idx="11">
                  <c:v>42522</c:v>
                </c:pt>
                <c:pt idx="12">
                  <c:v>42552</c:v>
                </c:pt>
                <c:pt idx="13">
                  <c:v>42583</c:v>
                </c:pt>
                <c:pt idx="14">
                  <c:v>42614</c:v>
                </c:pt>
                <c:pt idx="15">
                  <c:v>42644</c:v>
                </c:pt>
                <c:pt idx="16">
                  <c:v>42675</c:v>
                </c:pt>
                <c:pt idx="17">
                  <c:v>42705</c:v>
                </c:pt>
                <c:pt idx="18">
                  <c:v>42736</c:v>
                </c:pt>
                <c:pt idx="19">
                  <c:v>42767</c:v>
                </c:pt>
                <c:pt idx="20">
                  <c:v>42795</c:v>
                </c:pt>
                <c:pt idx="21">
                  <c:v>42826</c:v>
                </c:pt>
                <c:pt idx="22">
                  <c:v>42856</c:v>
                </c:pt>
                <c:pt idx="23">
                  <c:v>42887</c:v>
                </c:pt>
                <c:pt idx="24">
                  <c:v>42917</c:v>
                </c:pt>
                <c:pt idx="25">
                  <c:v>42948</c:v>
                </c:pt>
                <c:pt idx="26">
                  <c:v>42979</c:v>
                </c:pt>
                <c:pt idx="27">
                  <c:v>43009</c:v>
                </c:pt>
                <c:pt idx="28">
                  <c:v>43040</c:v>
                </c:pt>
                <c:pt idx="29">
                  <c:v>43070</c:v>
                </c:pt>
                <c:pt idx="30">
                  <c:v>43101</c:v>
                </c:pt>
                <c:pt idx="31">
                  <c:v>43132</c:v>
                </c:pt>
                <c:pt idx="32">
                  <c:v>43160</c:v>
                </c:pt>
                <c:pt idx="33">
                  <c:v>43191</c:v>
                </c:pt>
                <c:pt idx="34">
                  <c:v>43221</c:v>
                </c:pt>
                <c:pt idx="35">
                  <c:v>43252</c:v>
                </c:pt>
                <c:pt idx="36">
                  <c:v>43282</c:v>
                </c:pt>
                <c:pt idx="37">
                  <c:v>43313</c:v>
                </c:pt>
                <c:pt idx="38">
                  <c:v>43344</c:v>
                </c:pt>
                <c:pt idx="39">
                  <c:v>43374</c:v>
                </c:pt>
                <c:pt idx="40">
                  <c:v>43405</c:v>
                </c:pt>
                <c:pt idx="41">
                  <c:v>43435</c:v>
                </c:pt>
                <c:pt idx="42">
                  <c:v>43466</c:v>
                </c:pt>
                <c:pt idx="43">
                  <c:v>43497</c:v>
                </c:pt>
                <c:pt idx="44">
                  <c:v>43525</c:v>
                </c:pt>
                <c:pt idx="45">
                  <c:v>43556</c:v>
                </c:pt>
                <c:pt idx="46">
                  <c:v>43586</c:v>
                </c:pt>
                <c:pt idx="47">
                  <c:v>43617</c:v>
                </c:pt>
                <c:pt idx="48">
                  <c:v>43647</c:v>
                </c:pt>
                <c:pt idx="49">
                  <c:v>43678</c:v>
                </c:pt>
                <c:pt idx="50">
                  <c:v>43709</c:v>
                </c:pt>
                <c:pt idx="51">
                  <c:v>43739</c:v>
                </c:pt>
                <c:pt idx="52">
                  <c:v>43770</c:v>
                </c:pt>
                <c:pt idx="53">
                  <c:v>43800</c:v>
                </c:pt>
                <c:pt idx="54">
                  <c:v>43831</c:v>
                </c:pt>
                <c:pt idx="55">
                  <c:v>43862</c:v>
                </c:pt>
                <c:pt idx="56">
                  <c:v>43891</c:v>
                </c:pt>
                <c:pt idx="57">
                  <c:v>43922</c:v>
                </c:pt>
                <c:pt idx="58">
                  <c:v>43952</c:v>
                </c:pt>
                <c:pt idx="59">
                  <c:v>43983</c:v>
                </c:pt>
                <c:pt idx="60">
                  <c:v>44013</c:v>
                </c:pt>
                <c:pt idx="61">
                  <c:v>44044</c:v>
                </c:pt>
                <c:pt idx="62">
                  <c:v>44075</c:v>
                </c:pt>
                <c:pt idx="63">
                  <c:v>44105</c:v>
                </c:pt>
                <c:pt idx="64">
                  <c:v>44136</c:v>
                </c:pt>
                <c:pt idx="65">
                  <c:v>44166</c:v>
                </c:pt>
                <c:pt idx="66">
                  <c:v>44197</c:v>
                </c:pt>
                <c:pt idx="67">
                  <c:v>44228</c:v>
                </c:pt>
                <c:pt idx="68">
                  <c:v>44256</c:v>
                </c:pt>
                <c:pt idx="69">
                  <c:v>44287</c:v>
                </c:pt>
                <c:pt idx="70">
                  <c:v>44317</c:v>
                </c:pt>
                <c:pt idx="71">
                  <c:v>44348</c:v>
                </c:pt>
                <c:pt idx="72">
                  <c:v>44378</c:v>
                </c:pt>
                <c:pt idx="73">
                  <c:v>44409</c:v>
                </c:pt>
                <c:pt idx="74">
                  <c:v>44440</c:v>
                </c:pt>
                <c:pt idx="75">
                  <c:v>44470</c:v>
                </c:pt>
                <c:pt idx="76">
                  <c:v>44501</c:v>
                </c:pt>
                <c:pt idx="77">
                  <c:v>44531</c:v>
                </c:pt>
              </c:numCache>
            </c:numRef>
          </c:cat>
          <c:val>
            <c:numRef>
              <c:f>'Previsao consumo sem 19-20'!$D$2:$D$79</c:f>
              <c:numCache>
                <c:formatCode>General</c:formatCode>
                <c:ptCount val="78"/>
                <c:pt idx="41" formatCode="0.00">
                  <c:v>322937</c:v>
                </c:pt>
                <c:pt idx="42" formatCode="0.00">
                  <c:v>190269.93306322291</c:v>
                </c:pt>
                <c:pt idx="43" formatCode="0.00">
                  <c:v>250222.37371820238</c:v>
                </c:pt>
                <c:pt idx="44" formatCode="0.00">
                  <c:v>241488.90016166307</c:v>
                </c:pt>
                <c:pt idx="45" formatCode="0.00">
                  <c:v>272927.98159449379</c:v>
                </c:pt>
                <c:pt idx="46" formatCode="0.00">
                  <c:v>245685.38548439796</c:v>
                </c:pt>
                <c:pt idx="47" formatCode="0.00">
                  <c:v>214227.06381849496</c:v>
                </c:pt>
                <c:pt idx="48" formatCode="0.00">
                  <c:v>202243.73025099438</c:v>
                </c:pt>
                <c:pt idx="49" formatCode="0.00">
                  <c:v>262192.99445528438</c:v>
                </c:pt>
                <c:pt idx="50" formatCode="0.00">
                  <c:v>253455.81739110913</c:v>
                </c:pt>
                <c:pt idx="51" formatCode="0.00">
                  <c:v>284890.66917012364</c:v>
                </c:pt>
                <c:pt idx="52" formatCode="0.00">
                  <c:v>257643.31820954994</c:v>
                </c:pt>
                <c:pt idx="53" formatCode="0.00">
                  <c:v>226179.71748982969</c:v>
                </c:pt>
                <c:pt idx="54" formatCode="0.00">
                  <c:v>214131.9929943941</c:v>
                </c:pt>
                <c:pt idx="55" formatCode="0.00">
                  <c:v>274074.99348216405</c:v>
                </c:pt>
                <c:pt idx="56" formatCode="0.00">
                  <c:v>265331.03706627426</c:v>
                </c:pt>
                <c:pt idx="57" formatCode="0.00">
                  <c:v>296758.59510766633</c:v>
                </c:pt>
                <c:pt idx="58" formatCode="0.00">
                  <c:v>269503.43733928556</c:v>
                </c:pt>
                <c:pt idx="59" formatCode="0.00">
                  <c:v>238031.51812834176</c:v>
                </c:pt>
                <c:pt idx="60" formatCode="0.00">
                  <c:v>225918.47543510719</c:v>
                </c:pt>
                <c:pt idx="61" formatCode="0.00">
                  <c:v>285852.23490419902</c:v>
                </c:pt>
                <c:pt idx="62" formatCode="0.00">
                  <c:v>277098.53601207928</c:v>
                </c:pt>
                <c:pt idx="63" formatCode="0.00">
                  <c:v>308515.85184762831</c:v>
                </c:pt>
                <c:pt idx="64" formatCode="0.00">
                  <c:v>281249.95396186109</c:v>
                </c:pt>
                <c:pt idx="65" formatCode="0.00">
                  <c:v>249766.79863417544</c:v>
                </c:pt>
                <c:pt idx="66" formatCode="0.00">
                  <c:v>237587.91805305821</c:v>
                </c:pt>
                <c:pt idx="67" formatCode="0.00">
                  <c:v>297509.58965177013</c:v>
                </c:pt>
                <c:pt idx="68" formatCode="0.00">
                  <c:v>288743.31896422862</c:v>
                </c:pt>
                <c:pt idx="69" formatCode="0.00">
                  <c:v>320147.58139418048</c:v>
                </c:pt>
                <c:pt idx="70" formatCode="0.00">
                  <c:v>292868.15091629286</c:v>
                </c:pt>
                <c:pt idx="71" formatCode="0.00">
                  <c:v>261370.98634556954</c:v>
                </c:pt>
                <c:pt idx="72" formatCode="0.00">
                  <c:v>249126.17305170701</c:v>
                </c:pt>
                <c:pt idx="73" formatCode="0.00">
                  <c:v>309033.06240037922</c:v>
                </c:pt>
                <c:pt idx="74" formatCode="0.00">
                  <c:v>300251.54679265752</c:v>
                </c:pt>
                <c:pt idx="75" formatCode="0.00">
                  <c:v>331640.10460526415</c:v>
                </c:pt>
                <c:pt idx="76" formatCode="0.00">
                  <c:v>304344.51290725556</c:v>
                </c:pt>
                <c:pt idx="77" formatCode="0.00">
                  <c:v>272830.73373160354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85-476D-A86F-335E45719CC7}"/>
            </c:ext>
          </c:extLst>
        </c:ser>
        <c:ser>
          <c:idx val="3"/>
          <c:order val="3"/>
          <c:tx>
            <c:strRef>
              <c:f>'Previsao consumo sem 19-20'!$E$1</c:f>
              <c:strCache>
                <c:ptCount val="1"/>
                <c:pt idx="0">
                  <c:v>Limite de Confiança Superior(Consumo Total)</c:v>
                </c:pt>
              </c:strCache>
            </c:strRef>
          </c:tx>
          <c:spPr>
            <a:ln w="12700" cap="rnd">
              <a:solidFill>
                <a:srgbClr val="C0504D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'Previsao consumo sem 19-20'!$A$2:$A$79</c:f>
              <c:numCache>
                <c:formatCode>mmmm\,\ yyyy;@</c:formatCode>
                <c:ptCount val="78"/>
                <c:pt idx="0">
                  <c:v>42186</c:v>
                </c:pt>
                <c:pt idx="1">
                  <c:v>42217</c:v>
                </c:pt>
                <c:pt idx="2">
                  <c:v>42248</c:v>
                </c:pt>
                <c:pt idx="3">
                  <c:v>42278</c:v>
                </c:pt>
                <c:pt idx="4">
                  <c:v>42309</c:v>
                </c:pt>
                <c:pt idx="5">
                  <c:v>42339</c:v>
                </c:pt>
                <c:pt idx="6">
                  <c:v>42370</c:v>
                </c:pt>
                <c:pt idx="7">
                  <c:v>42401</c:v>
                </c:pt>
                <c:pt idx="8">
                  <c:v>42430</c:v>
                </c:pt>
                <c:pt idx="9">
                  <c:v>42461</c:v>
                </c:pt>
                <c:pt idx="10">
                  <c:v>42491</c:v>
                </c:pt>
                <c:pt idx="11">
                  <c:v>42522</c:v>
                </c:pt>
                <c:pt idx="12">
                  <c:v>42552</c:v>
                </c:pt>
                <c:pt idx="13">
                  <c:v>42583</c:v>
                </c:pt>
                <c:pt idx="14">
                  <c:v>42614</c:v>
                </c:pt>
                <c:pt idx="15">
                  <c:v>42644</c:v>
                </c:pt>
                <c:pt idx="16">
                  <c:v>42675</c:v>
                </c:pt>
                <c:pt idx="17">
                  <c:v>42705</c:v>
                </c:pt>
                <c:pt idx="18">
                  <c:v>42736</c:v>
                </c:pt>
                <c:pt idx="19">
                  <c:v>42767</c:v>
                </c:pt>
                <c:pt idx="20">
                  <c:v>42795</c:v>
                </c:pt>
                <c:pt idx="21">
                  <c:v>42826</c:v>
                </c:pt>
                <c:pt idx="22">
                  <c:v>42856</c:v>
                </c:pt>
                <c:pt idx="23">
                  <c:v>42887</c:v>
                </c:pt>
                <c:pt idx="24">
                  <c:v>42917</c:v>
                </c:pt>
                <c:pt idx="25">
                  <c:v>42948</c:v>
                </c:pt>
                <c:pt idx="26">
                  <c:v>42979</c:v>
                </c:pt>
                <c:pt idx="27">
                  <c:v>43009</c:v>
                </c:pt>
                <c:pt idx="28">
                  <c:v>43040</c:v>
                </c:pt>
                <c:pt idx="29">
                  <c:v>43070</c:v>
                </c:pt>
                <c:pt idx="30">
                  <c:v>43101</c:v>
                </c:pt>
                <c:pt idx="31">
                  <c:v>43132</c:v>
                </c:pt>
                <c:pt idx="32">
                  <c:v>43160</c:v>
                </c:pt>
                <c:pt idx="33">
                  <c:v>43191</c:v>
                </c:pt>
                <c:pt idx="34">
                  <c:v>43221</c:v>
                </c:pt>
                <c:pt idx="35">
                  <c:v>43252</c:v>
                </c:pt>
                <c:pt idx="36">
                  <c:v>43282</c:v>
                </c:pt>
                <c:pt idx="37">
                  <c:v>43313</c:v>
                </c:pt>
                <c:pt idx="38">
                  <c:v>43344</c:v>
                </c:pt>
                <c:pt idx="39">
                  <c:v>43374</c:v>
                </c:pt>
                <c:pt idx="40">
                  <c:v>43405</c:v>
                </c:pt>
                <c:pt idx="41">
                  <c:v>43435</c:v>
                </c:pt>
                <c:pt idx="42">
                  <c:v>43466</c:v>
                </c:pt>
                <c:pt idx="43">
                  <c:v>43497</c:v>
                </c:pt>
                <c:pt idx="44">
                  <c:v>43525</c:v>
                </c:pt>
                <c:pt idx="45">
                  <c:v>43556</c:v>
                </c:pt>
                <c:pt idx="46">
                  <c:v>43586</c:v>
                </c:pt>
                <c:pt idx="47">
                  <c:v>43617</c:v>
                </c:pt>
                <c:pt idx="48">
                  <c:v>43647</c:v>
                </c:pt>
                <c:pt idx="49">
                  <c:v>43678</c:v>
                </c:pt>
                <c:pt idx="50">
                  <c:v>43709</c:v>
                </c:pt>
                <c:pt idx="51">
                  <c:v>43739</c:v>
                </c:pt>
                <c:pt idx="52">
                  <c:v>43770</c:v>
                </c:pt>
                <c:pt idx="53">
                  <c:v>43800</c:v>
                </c:pt>
                <c:pt idx="54">
                  <c:v>43831</c:v>
                </c:pt>
                <c:pt idx="55">
                  <c:v>43862</c:v>
                </c:pt>
                <c:pt idx="56">
                  <c:v>43891</c:v>
                </c:pt>
                <c:pt idx="57">
                  <c:v>43922</c:v>
                </c:pt>
                <c:pt idx="58">
                  <c:v>43952</c:v>
                </c:pt>
                <c:pt idx="59">
                  <c:v>43983</c:v>
                </c:pt>
                <c:pt idx="60">
                  <c:v>44013</c:v>
                </c:pt>
                <c:pt idx="61">
                  <c:v>44044</c:v>
                </c:pt>
                <c:pt idx="62">
                  <c:v>44075</c:v>
                </c:pt>
                <c:pt idx="63">
                  <c:v>44105</c:v>
                </c:pt>
                <c:pt idx="64">
                  <c:v>44136</c:v>
                </c:pt>
                <c:pt idx="65">
                  <c:v>44166</c:v>
                </c:pt>
                <c:pt idx="66">
                  <c:v>44197</c:v>
                </c:pt>
                <c:pt idx="67">
                  <c:v>44228</c:v>
                </c:pt>
                <c:pt idx="68">
                  <c:v>44256</c:v>
                </c:pt>
                <c:pt idx="69">
                  <c:v>44287</c:v>
                </c:pt>
                <c:pt idx="70">
                  <c:v>44317</c:v>
                </c:pt>
                <c:pt idx="71">
                  <c:v>44348</c:v>
                </c:pt>
                <c:pt idx="72">
                  <c:v>44378</c:v>
                </c:pt>
                <c:pt idx="73">
                  <c:v>44409</c:v>
                </c:pt>
                <c:pt idx="74">
                  <c:v>44440</c:v>
                </c:pt>
                <c:pt idx="75">
                  <c:v>44470</c:v>
                </c:pt>
                <c:pt idx="76">
                  <c:v>44501</c:v>
                </c:pt>
                <c:pt idx="77">
                  <c:v>44531</c:v>
                </c:pt>
              </c:numCache>
            </c:numRef>
          </c:cat>
          <c:val>
            <c:numRef>
              <c:f>'Previsao consumo sem 19-20'!$E$2:$E$79</c:f>
              <c:numCache>
                <c:formatCode>General</c:formatCode>
                <c:ptCount val="78"/>
                <c:pt idx="41" formatCode="0.00">
                  <c:v>322937</c:v>
                </c:pt>
                <c:pt idx="42" formatCode="0.00">
                  <c:v>368506.78317785764</c:v>
                </c:pt>
                <c:pt idx="43" formatCode="0.00">
                  <c:v>428460.02589685796</c:v>
                </c:pt>
                <c:pt idx="44" formatCode="0.00">
                  <c:v>419727.97822299961</c:v>
                </c:pt>
                <c:pt idx="45" formatCode="0.00">
                  <c:v>451169.28757468372</c:v>
                </c:pt>
                <c:pt idx="46" formatCode="0.00">
                  <c:v>423929.8996188147</c:v>
                </c:pt>
                <c:pt idx="47" formatCode="0.00">
                  <c:v>392475.94451449398</c:v>
                </c:pt>
                <c:pt idx="48" formatCode="0.00">
                  <c:v>382062.01144100825</c:v>
                </c:pt>
                <c:pt idx="49" formatCode="0.00">
                  <c:v>442018.43061069801</c:v>
                </c:pt>
                <c:pt idx="50" formatCode="0.00">
                  <c:v>433290.08644447563</c:v>
                </c:pt>
                <c:pt idx="51" formatCode="0.00">
                  <c:v>464735.62544997595</c:v>
                </c:pt>
                <c:pt idx="52" formatCode="0.00">
                  <c:v>437500.99234458484</c:v>
                </c:pt>
                <c:pt idx="53" formatCode="0.00">
                  <c:v>406052.31629408133</c:v>
                </c:pt>
                <c:pt idx="54" formatCode="0.00">
                  <c:v>395702.77414853062</c:v>
                </c:pt>
                <c:pt idx="55" formatCode="0.00">
                  <c:v>455665.45703474042</c:v>
                </c:pt>
                <c:pt idx="56" formatCode="0.00">
                  <c:v>446943.89222023269</c:v>
                </c:pt>
                <c:pt idx="57" formatCode="0.00">
                  <c:v>478396.72496335546</c:v>
                </c:pt>
                <c:pt idx="58" formatCode="0.00">
                  <c:v>451169.89866577141</c:v>
                </c:pt>
                <c:pt idx="59" formatCode="0.00">
                  <c:v>419729.54110649158</c:v>
                </c:pt>
                <c:pt idx="60" formatCode="0.00">
                  <c:v>409445.31715873972</c:v>
                </c:pt>
                <c:pt idx="61" formatCode="0.00">
                  <c:v>469417.24106362765</c:v>
                </c:pt>
                <c:pt idx="62" formatCode="0.00">
                  <c:v>460705.41872534977</c:v>
                </c:pt>
                <c:pt idx="63" formatCode="0.00">
                  <c:v>492168.49367431557</c:v>
                </c:pt>
                <c:pt idx="64" formatCode="0.00">
                  <c:v>464952.40749411797</c:v>
                </c:pt>
                <c:pt idx="65" formatCode="0.00">
                  <c:v>433523.28605157998</c:v>
                </c:pt>
                <c:pt idx="66" formatCode="0.00">
                  <c:v>423304.89999171079</c:v>
                </c:pt>
                <c:pt idx="67" formatCode="0.00">
                  <c:v>483288.91176697862</c:v>
                </c:pt>
                <c:pt idx="68" formatCode="0.00">
                  <c:v>474589.66122412251</c:v>
                </c:pt>
                <c:pt idx="69" formatCode="0.00">
                  <c:v>506065.78957868548</c:v>
                </c:pt>
                <c:pt idx="70" formatCode="0.00">
                  <c:v>478863.23599060829</c:v>
                </c:pt>
                <c:pt idx="71" formatCode="0.00">
                  <c:v>447448.12379110797</c:v>
                </c:pt>
                <c:pt idx="72" formatCode="0.00">
                  <c:v>437295.6704439841</c:v>
                </c:pt>
                <c:pt idx="73" formatCode="0.00">
                  <c:v>497294.46446929162</c:v>
                </c:pt>
                <c:pt idx="74" formatCode="0.00">
                  <c:v>488610.45884661569</c:v>
                </c:pt>
                <c:pt idx="75" formatCode="0.00">
                  <c:v>520102.2918185239</c:v>
                </c:pt>
                <c:pt idx="76" formatCode="0.00">
                  <c:v>492915.89945056767</c:v>
                </c:pt>
                <c:pt idx="77" formatCode="0.00">
                  <c:v>461517.40185599605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85-476D-A86F-335E45719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5335664"/>
        <c:axId val="1435338576"/>
      </c:lineChart>
      <c:catAx>
        <c:axId val="1435335664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5338576"/>
        <c:crosses val="autoZero"/>
        <c:auto val="1"/>
        <c:lblAlgn val="ctr"/>
        <c:lblOffset val="100"/>
        <c:noMultiLvlLbl val="0"/>
      </c:catAx>
      <c:valAx>
        <c:axId val="143533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533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Consumo Total (KWh)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'Grafico consumo'!$B$1</c:f>
              <c:strCache>
                <c:ptCount val="1"/>
                <c:pt idx="0">
                  <c:v>Consumo Total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4.7045243732907395E-2"/>
                  <c:y val="-0.4254575031698657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'Grafico consumo'!$A$2:$A$61</c:f>
              <c:numCache>
                <c:formatCode>mmmm\,\ yyyy;@</c:formatCode>
                <c:ptCount val="60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</c:numCache>
            </c:numRef>
          </c:xVal>
          <c:yVal>
            <c:numRef>
              <c:f>'Grafico consumo'!$B$2:$B$61</c:f>
              <c:numCache>
                <c:formatCode>General</c:formatCode>
                <c:ptCount val="60"/>
                <c:pt idx="6">
                  <c:v>182489</c:v>
                </c:pt>
                <c:pt idx="7">
                  <c:v>199860</c:v>
                </c:pt>
                <c:pt idx="8">
                  <c:v>216188</c:v>
                </c:pt>
                <c:pt idx="9">
                  <c:v>287139</c:v>
                </c:pt>
                <c:pt idx="10">
                  <c:v>313387</c:v>
                </c:pt>
                <c:pt idx="11">
                  <c:v>251076</c:v>
                </c:pt>
                <c:pt idx="12">
                  <c:v>202931</c:v>
                </c:pt>
                <c:pt idx="13">
                  <c:v>335250</c:v>
                </c:pt>
                <c:pt idx="14">
                  <c:v>315635</c:v>
                </c:pt>
                <c:pt idx="15">
                  <c:v>373064</c:v>
                </c:pt>
                <c:pt idx="16">
                  <c:v>211771</c:v>
                </c:pt>
                <c:pt idx="17">
                  <c:v>204465</c:v>
                </c:pt>
                <c:pt idx="18">
                  <c:v>242212</c:v>
                </c:pt>
                <c:pt idx="19">
                  <c:v>268981</c:v>
                </c:pt>
                <c:pt idx="20">
                  <c:v>256632</c:v>
                </c:pt>
                <c:pt idx="21">
                  <c:v>273533</c:v>
                </c:pt>
                <c:pt idx="22">
                  <c:v>295742</c:v>
                </c:pt>
                <c:pt idx="23">
                  <c:v>271968</c:v>
                </c:pt>
                <c:pt idx="24">
                  <c:v>265133</c:v>
                </c:pt>
                <c:pt idx="25">
                  <c:v>380607</c:v>
                </c:pt>
                <c:pt idx="26">
                  <c:v>334491</c:v>
                </c:pt>
                <c:pt idx="27">
                  <c:v>284989</c:v>
                </c:pt>
                <c:pt idx="28">
                  <c:v>264829</c:v>
                </c:pt>
                <c:pt idx="29">
                  <c:v>260381</c:v>
                </c:pt>
                <c:pt idx="30">
                  <c:v>248851</c:v>
                </c:pt>
                <c:pt idx="31">
                  <c:v>275180</c:v>
                </c:pt>
                <c:pt idx="32">
                  <c:v>322980</c:v>
                </c:pt>
                <c:pt idx="33">
                  <c:v>327289</c:v>
                </c:pt>
                <c:pt idx="34">
                  <c:v>329149</c:v>
                </c:pt>
                <c:pt idx="35">
                  <c:v>312693</c:v>
                </c:pt>
                <c:pt idx="36">
                  <c:v>246553</c:v>
                </c:pt>
                <c:pt idx="39">
                  <c:v>365647</c:v>
                </c:pt>
                <c:pt idx="40">
                  <c:v>307610</c:v>
                </c:pt>
                <c:pt idx="41">
                  <c:v>237651</c:v>
                </c:pt>
                <c:pt idx="42">
                  <c:v>267116</c:v>
                </c:pt>
                <c:pt idx="43">
                  <c:v>234674</c:v>
                </c:pt>
                <c:pt idx="44">
                  <c:v>297953</c:v>
                </c:pt>
                <c:pt idx="45">
                  <c:v>325611</c:v>
                </c:pt>
                <c:pt idx="46">
                  <c:v>350144</c:v>
                </c:pt>
                <c:pt idx="47">
                  <c:v>322937</c:v>
                </c:pt>
                <c:pt idx="50">
                  <c:v>306505</c:v>
                </c:pt>
                <c:pt idx="51">
                  <c:v>363809</c:v>
                </c:pt>
                <c:pt idx="52">
                  <c:v>277434</c:v>
                </c:pt>
                <c:pt idx="53">
                  <c:v>272077</c:v>
                </c:pt>
                <c:pt idx="54">
                  <c:v>208385</c:v>
                </c:pt>
                <c:pt idx="55">
                  <c:v>239155</c:v>
                </c:pt>
                <c:pt idx="56">
                  <c:v>256032</c:v>
                </c:pt>
                <c:pt idx="57">
                  <c:v>239595</c:v>
                </c:pt>
                <c:pt idx="58">
                  <c:v>314749</c:v>
                </c:pt>
                <c:pt idx="59">
                  <c:v>177996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5C-4D7D-81A6-0ABCFAB4F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734752"/>
        <c:axId val="1331728096"/>
      </c:scatterChart>
      <c:valAx>
        <c:axId val="133173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m\,\ yy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1728096"/>
        <c:crosses val="autoZero"/>
        <c:crossBetween val="midCat"/>
      </c:valAx>
      <c:valAx>
        <c:axId val="133172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173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DEMANDA</a:t>
            </a:r>
            <a:endParaRPr lang="pt-B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'UC1 Graficos'!$K$1</c:f>
              <c:strCache>
                <c:ptCount val="1"/>
                <c:pt idx="0">
                  <c:v>DEMANDA_REGISTRADA_FP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'UC1 Graficos'!$A$2:$A$81</c:f>
              <c:numCache>
                <c:formatCode>m/d/yyyy</c:formatCode>
                <c:ptCount val="80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</c:numCache>
            </c:numRef>
          </c:cat>
          <c:val>
            <c:numRef>
              <c:f>'UC1 Graficos'!$K$2:$K$81</c:f>
              <c:numCache>
                <c:formatCode>General</c:formatCode>
                <c:ptCount val="80"/>
                <c:pt idx="6">
                  <c:v>452.16</c:v>
                </c:pt>
                <c:pt idx="7">
                  <c:v>508.32</c:v>
                </c:pt>
                <c:pt idx="8">
                  <c:v>675.36</c:v>
                </c:pt>
                <c:pt idx="9">
                  <c:v>1401.12</c:v>
                </c:pt>
                <c:pt idx="10">
                  <c:v>1180.8</c:v>
                </c:pt>
                <c:pt idx="11">
                  <c:v>1175.04</c:v>
                </c:pt>
                <c:pt idx="12">
                  <c:v>1356.48</c:v>
                </c:pt>
                <c:pt idx="13">
                  <c:v>1424.16</c:v>
                </c:pt>
                <c:pt idx="14">
                  <c:v>1252.8</c:v>
                </c:pt>
                <c:pt idx="15">
                  <c:v>1408.32</c:v>
                </c:pt>
                <c:pt idx="16">
                  <c:v>691.2</c:v>
                </c:pt>
                <c:pt idx="17">
                  <c:v>466.52</c:v>
                </c:pt>
                <c:pt idx="18">
                  <c:v>921.6</c:v>
                </c:pt>
                <c:pt idx="19">
                  <c:v>1131.8399999999999</c:v>
                </c:pt>
                <c:pt idx="20">
                  <c:v>1120.32</c:v>
                </c:pt>
                <c:pt idx="21">
                  <c:v>1041.1199999999999</c:v>
                </c:pt>
                <c:pt idx="22">
                  <c:v>1163.52</c:v>
                </c:pt>
                <c:pt idx="23">
                  <c:v>1208.1600000000001</c:v>
                </c:pt>
                <c:pt idx="24">
                  <c:v>1111.68</c:v>
                </c:pt>
                <c:pt idx="25">
                  <c:v>1454.4</c:v>
                </c:pt>
                <c:pt idx="26">
                  <c:v>1444.32</c:v>
                </c:pt>
                <c:pt idx="27">
                  <c:v>1072.8</c:v>
                </c:pt>
                <c:pt idx="28">
                  <c:v>1124.6400000000001</c:v>
                </c:pt>
                <c:pt idx="29">
                  <c:v>980.64</c:v>
                </c:pt>
                <c:pt idx="30">
                  <c:v>708.48</c:v>
                </c:pt>
                <c:pt idx="31">
                  <c:v>1105.92</c:v>
                </c:pt>
                <c:pt idx="32">
                  <c:v>1285.92</c:v>
                </c:pt>
                <c:pt idx="33">
                  <c:v>1496.16</c:v>
                </c:pt>
                <c:pt idx="34">
                  <c:v>1272.96</c:v>
                </c:pt>
                <c:pt idx="35">
                  <c:v>1205.28</c:v>
                </c:pt>
                <c:pt idx="36">
                  <c:v>1258.56</c:v>
                </c:pt>
                <c:pt idx="39">
                  <c:v>1382.4</c:v>
                </c:pt>
                <c:pt idx="40">
                  <c:v>1208.1600000000001</c:v>
                </c:pt>
                <c:pt idx="41">
                  <c:v>708.48</c:v>
                </c:pt>
                <c:pt idx="43">
                  <c:v>672.48</c:v>
                </c:pt>
                <c:pt idx="44">
                  <c:v>1391.04</c:v>
                </c:pt>
                <c:pt idx="45">
                  <c:v>1434.24</c:v>
                </c:pt>
                <c:pt idx="46">
                  <c:v>1470.24</c:v>
                </c:pt>
                <c:pt idx="47">
                  <c:v>1226.8800000000001</c:v>
                </c:pt>
                <c:pt idx="50">
                  <c:v>1284.48</c:v>
                </c:pt>
                <c:pt idx="51">
                  <c:v>1267.2</c:v>
                </c:pt>
                <c:pt idx="52">
                  <c:v>1206.72</c:v>
                </c:pt>
                <c:pt idx="53">
                  <c:v>1000.8</c:v>
                </c:pt>
                <c:pt idx="54">
                  <c:v>696.96</c:v>
                </c:pt>
                <c:pt idx="55">
                  <c:v>897.12</c:v>
                </c:pt>
                <c:pt idx="56">
                  <c:v>1258.56</c:v>
                </c:pt>
                <c:pt idx="57">
                  <c:v>1198.08</c:v>
                </c:pt>
                <c:pt idx="58">
                  <c:v>1415.52</c:v>
                </c:pt>
                <c:pt idx="59">
                  <c:v>1196.47</c:v>
                </c:pt>
                <c:pt idx="60">
                  <c:v>509.76</c:v>
                </c:pt>
                <c:pt idx="61">
                  <c:v>1177.92</c:v>
                </c:pt>
                <c:pt idx="62">
                  <c:v>1296</c:v>
                </c:pt>
                <c:pt idx="63">
                  <c:v>364.32</c:v>
                </c:pt>
                <c:pt idx="64">
                  <c:v>336.96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3D-463F-8476-248745359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91594112"/>
        <c:axId val="1491594528"/>
      </c:barChart>
      <c:lineChart>
        <c:grouping val="standard"/>
        <c:varyColors val="0"/>
        <c:ser>
          <c:idx val="0"/>
          <c:order val="0"/>
          <c:tx>
            <c:strRef>
              <c:f>'UC1 Graficos'!$H$1</c:f>
              <c:strCache>
                <c:ptCount val="1"/>
                <c:pt idx="0">
                  <c:v>DEMANDA_CONTRATADA_P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'UC1 Graficos'!$A$2:$A$81</c:f>
              <c:numCache>
                <c:formatCode>m/d/yyyy</c:formatCode>
                <c:ptCount val="80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</c:numCache>
            </c:numRef>
          </c:cat>
          <c:val>
            <c:numRef>
              <c:f>'UC1 Graficos'!$H$2:$H$81</c:f>
              <c:numCache>
                <c:formatCode>General</c:formatCode>
                <c:ptCount val="80"/>
                <c:pt idx="6">
                  <c:v>1150</c:v>
                </c:pt>
                <c:pt idx="7">
                  <c:v>1150</c:v>
                </c:pt>
                <c:pt idx="8">
                  <c:v>1150</c:v>
                </c:pt>
                <c:pt idx="9">
                  <c:v>1150</c:v>
                </c:pt>
                <c:pt idx="10">
                  <c:v>1150</c:v>
                </c:pt>
                <c:pt idx="11">
                  <c:v>1150</c:v>
                </c:pt>
                <c:pt idx="12">
                  <c:v>1150</c:v>
                </c:pt>
                <c:pt idx="13">
                  <c:v>1150</c:v>
                </c:pt>
                <c:pt idx="14">
                  <c:v>1150</c:v>
                </c:pt>
                <c:pt idx="15">
                  <c:v>1150</c:v>
                </c:pt>
                <c:pt idx="16">
                  <c:v>1150</c:v>
                </c:pt>
                <c:pt idx="17">
                  <c:v>1600</c:v>
                </c:pt>
                <c:pt idx="18">
                  <c:v>1600</c:v>
                </c:pt>
                <c:pt idx="19">
                  <c:v>1600</c:v>
                </c:pt>
                <c:pt idx="20">
                  <c:v>1600</c:v>
                </c:pt>
                <c:pt idx="21">
                  <c:v>1600</c:v>
                </c:pt>
                <c:pt idx="22">
                  <c:v>1600</c:v>
                </c:pt>
                <c:pt idx="23">
                  <c:v>1600</c:v>
                </c:pt>
                <c:pt idx="24">
                  <c:v>1600</c:v>
                </c:pt>
                <c:pt idx="25">
                  <c:v>1600</c:v>
                </c:pt>
                <c:pt idx="26">
                  <c:v>1600</c:v>
                </c:pt>
                <c:pt idx="27">
                  <c:v>1600</c:v>
                </c:pt>
                <c:pt idx="28">
                  <c:v>1600</c:v>
                </c:pt>
                <c:pt idx="29">
                  <c:v>1600</c:v>
                </c:pt>
                <c:pt idx="30">
                  <c:v>1600</c:v>
                </c:pt>
                <c:pt idx="31">
                  <c:v>1600</c:v>
                </c:pt>
                <c:pt idx="32">
                  <c:v>1600</c:v>
                </c:pt>
                <c:pt idx="33">
                  <c:v>1600</c:v>
                </c:pt>
                <c:pt idx="34">
                  <c:v>1600</c:v>
                </c:pt>
                <c:pt idx="35">
                  <c:v>1600</c:v>
                </c:pt>
                <c:pt idx="36">
                  <c:v>1600</c:v>
                </c:pt>
                <c:pt idx="37">
                  <c:v>1600</c:v>
                </c:pt>
                <c:pt idx="38">
                  <c:v>1600</c:v>
                </c:pt>
                <c:pt idx="39">
                  <c:v>1600</c:v>
                </c:pt>
                <c:pt idx="40">
                  <c:v>1600</c:v>
                </c:pt>
                <c:pt idx="41">
                  <c:v>1600</c:v>
                </c:pt>
                <c:pt idx="42">
                  <c:v>1600</c:v>
                </c:pt>
                <c:pt idx="43">
                  <c:v>1600</c:v>
                </c:pt>
                <c:pt idx="44">
                  <c:v>1600</c:v>
                </c:pt>
                <c:pt idx="45">
                  <c:v>1600</c:v>
                </c:pt>
                <c:pt idx="46">
                  <c:v>1600</c:v>
                </c:pt>
                <c:pt idx="47">
                  <c:v>1600</c:v>
                </c:pt>
                <c:pt idx="50">
                  <c:v>1600</c:v>
                </c:pt>
                <c:pt idx="51">
                  <c:v>1600</c:v>
                </c:pt>
                <c:pt idx="52">
                  <c:v>1600</c:v>
                </c:pt>
                <c:pt idx="53">
                  <c:v>1600</c:v>
                </c:pt>
                <c:pt idx="54">
                  <c:v>1600</c:v>
                </c:pt>
                <c:pt idx="55">
                  <c:v>1600</c:v>
                </c:pt>
                <c:pt idx="56">
                  <c:v>1600</c:v>
                </c:pt>
                <c:pt idx="57">
                  <c:v>1600</c:v>
                </c:pt>
                <c:pt idx="58">
                  <c:v>1600</c:v>
                </c:pt>
                <c:pt idx="59">
                  <c:v>1600</c:v>
                </c:pt>
                <c:pt idx="60">
                  <c:v>1600</c:v>
                </c:pt>
                <c:pt idx="61">
                  <c:v>1600</c:v>
                </c:pt>
                <c:pt idx="62">
                  <c:v>1600</c:v>
                </c:pt>
                <c:pt idx="63">
                  <c:v>1600</c:v>
                </c:pt>
                <c:pt idx="64">
                  <c:v>1600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D-463F-8476-248745359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1594112"/>
        <c:axId val="1491594528"/>
      </c:lineChart>
      <c:dateAx>
        <c:axId val="1491594112"/>
        <c:scaling>
          <c:orientation val="minMax"/>
        </c:scaling>
        <c:delete val="0"/>
        <c:axPos val="b"/>
        <c:numFmt formatCode="mm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1594528"/>
        <c:crosses val="autoZero"/>
        <c:auto val="1"/>
        <c:lblOffset val="100"/>
        <c:baseTimeUnit val="months"/>
      </c:dateAx>
      <c:valAx>
        <c:axId val="149159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1594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 b="0"/>
              <a:t>Consumo Energia (KWh)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'UC1 Graficos'!$P$1:$P$7</c:f>
              <c:strCache>
                <c:ptCount val="7"/>
                <c:pt idx="0">
                  <c:v>ENERGIA_PONTA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'UC1 Graficos'!$A$8:$A$81</c:f>
              <c:numCache>
                <c:formatCode>m/d/yyyy</c:formatCode>
                <c:ptCount val="74"/>
                <c:pt idx="0">
                  <c:v>42186</c:v>
                </c:pt>
                <c:pt idx="1">
                  <c:v>42217</c:v>
                </c:pt>
                <c:pt idx="2">
                  <c:v>42248</c:v>
                </c:pt>
                <c:pt idx="3">
                  <c:v>42278</c:v>
                </c:pt>
                <c:pt idx="4">
                  <c:v>42309</c:v>
                </c:pt>
                <c:pt idx="5">
                  <c:v>42339</c:v>
                </c:pt>
                <c:pt idx="6">
                  <c:v>42370</c:v>
                </c:pt>
                <c:pt idx="7">
                  <c:v>42401</c:v>
                </c:pt>
                <c:pt idx="8">
                  <c:v>42430</c:v>
                </c:pt>
                <c:pt idx="9">
                  <c:v>42461</c:v>
                </c:pt>
                <c:pt idx="10">
                  <c:v>42491</c:v>
                </c:pt>
                <c:pt idx="11">
                  <c:v>42522</c:v>
                </c:pt>
                <c:pt idx="12">
                  <c:v>42552</c:v>
                </c:pt>
                <c:pt idx="13">
                  <c:v>42583</c:v>
                </c:pt>
                <c:pt idx="14">
                  <c:v>42614</c:v>
                </c:pt>
                <c:pt idx="15">
                  <c:v>42644</c:v>
                </c:pt>
                <c:pt idx="16">
                  <c:v>42675</c:v>
                </c:pt>
                <c:pt idx="17">
                  <c:v>42705</c:v>
                </c:pt>
                <c:pt idx="18">
                  <c:v>42736</c:v>
                </c:pt>
                <c:pt idx="19">
                  <c:v>42767</c:v>
                </c:pt>
                <c:pt idx="20">
                  <c:v>42795</c:v>
                </c:pt>
                <c:pt idx="21">
                  <c:v>42826</c:v>
                </c:pt>
                <c:pt idx="22">
                  <c:v>42856</c:v>
                </c:pt>
                <c:pt idx="23">
                  <c:v>42887</c:v>
                </c:pt>
                <c:pt idx="24">
                  <c:v>42917</c:v>
                </c:pt>
                <c:pt idx="25">
                  <c:v>42948</c:v>
                </c:pt>
                <c:pt idx="26">
                  <c:v>42979</c:v>
                </c:pt>
                <c:pt idx="27">
                  <c:v>43009</c:v>
                </c:pt>
                <c:pt idx="28">
                  <c:v>43040</c:v>
                </c:pt>
                <c:pt idx="29">
                  <c:v>43070</c:v>
                </c:pt>
                <c:pt idx="30">
                  <c:v>43101</c:v>
                </c:pt>
                <c:pt idx="31">
                  <c:v>43132</c:v>
                </c:pt>
                <c:pt idx="32">
                  <c:v>43160</c:v>
                </c:pt>
                <c:pt idx="33">
                  <c:v>43191</c:v>
                </c:pt>
                <c:pt idx="34">
                  <c:v>43221</c:v>
                </c:pt>
                <c:pt idx="35">
                  <c:v>43252</c:v>
                </c:pt>
                <c:pt idx="36">
                  <c:v>43282</c:v>
                </c:pt>
                <c:pt idx="37">
                  <c:v>43313</c:v>
                </c:pt>
                <c:pt idx="38">
                  <c:v>43344</c:v>
                </c:pt>
                <c:pt idx="39">
                  <c:v>43374</c:v>
                </c:pt>
                <c:pt idx="40">
                  <c:v>43405</c:v>
                </c:pt>
                <c:pt idx="41">
                  <c:v>43435</c:v>
                </c:pt>
                <c:pt idx="42">
                  <c:v>43466</c:v>
                </c:pt>
                <c:pt idx="43">
                  <c:v>43497</c:v>
                </c:pt>
                <c:pt idx="44">
                  <c:v>43525</c:v>
                </c:pt>
                <c:pt idx="45">
                  <c:v>43556</c:v>
                </c:pt>
                <c:pt idx="46">
                  <c:v>43586</c:v>
                </c:pt>
                <c:pt idx="47">
                  <c:v>43617</c:v>
                </c:pt>
                <c:pt idx="48">
                  <c:v>43647</c:v>
                </c:pt>
                <c:pt idx="49">
                  <c:v>43678</c:v>
                </c:pt>
                <c:pt idx="50">
                  <c:v>43709</c:v>
                </c:pt>
                <c:pt idx="51">
                  <c:v>43739</c:v>
                </c:pt>
                <c:pt idx="52">
                  <c:v>43770</c:v>
                </c:pt>
                <c:pt idx="53">
                  <c:v>43800</c:v>
                </c:pt>
                <c:pt idx="54">
                  <c:v>43831</c:v>
                </c:pt>
                <c:pt idx="55">
                  <c:v>43862</c:v>
                </c:pt>
                <c:pt idx="56">
                  <c:v>43891</c:v>
                </c:pt>
                <c:pt idx="57">
                  <c:v>43922</c:v>
                </c:pt>
                <c:pt idx="58">
                  <c:v>43952</c:v>
                </c:pt>
                <c:pt idx="59">
                  <c:v>43983</c:v>
                </c:pt>
                <c:pt idx="60">
                  <c:v>44013</c:v>
                </c:pt>
                <c:pt idx="61">
                  <c:v>44044</c:v>
                </c:pt>
                <c:pt idx="62">
                  <c:v>44075</c:v>
                </c:pt>
                <c:pt idx="63">
                  <c:v>44105</c:v>
                </c:pt>
                <c:pt idx="64">
                  <c:v>44136</c:v>
                </c:pt>
                <c:pt idx="65">
                  <c:v>44166</c:v>
                </c:pt>
              </c:numCache>
            </c:numRef>
          </c:cat>
          <c:val>
            <c:numRef>
              <c:f>'UC1 Graficos'!$P$8:$P$81</c:f>
              <c:numCache>
                <c:formatCode>General</c:formatCode>
                <c:ptCount val="74"/>
                <c:pt idx="0">
                  <c:v>18631</c:v>
                </c:pt>
                <c:pt idx="1">
                  <c:v>19146</c:v>
                </c:pt>
                <c:pt idx="2">
                  <c:v>19577</c:v>
                </c:pt>
                <c:pt idx="3">
                  <c:v>27480</c:v>
                </c:pt>
                <c:pt idx="4">
                  <c:v>34090</c:v>
                </c:pt>
                <c:pt idx="5">
                  <c:v>25678</c:v>
                </c:pt>
                <c:pt idx="6">
                  <c:v>15949</c:v>
                </c:pt>
                <c:pt idx="7">
                  <c:v>36099</c:v>
                </c:pt>
                <c:pt idx="8">
                  <c:v>35109</c:v>
                </c:pt>
                <c:pt idx="9">
                  <c:v>38565</c:v>
                </c:pt>
                <c:pt idx="10">
                  <c:v>24210</c:v>
                </c:pt>
                <c:pt idx="11">
                  <c:v>21979</c:v>
                </c:pt>
                <c:pt idx="12">
                  <c:v>27754</c:v>
                </c:pt>
                <c:pt idx="13">
                  <c:v>32211</c:v>
                </c:pt>
                <c:pt idx="14">
                  <c:v>26695</c:v>
                </c:pt>
                <c:pt idx="15">
                  <c:v>26766</c:v>
                </c:pt>
                <c:pt idx="16">
                  <c:v>31577</c:v>
                </c:pt>
                <c:pt idx="17">
                  <c:v>27831</c:v>
                </c:pt>
                <c:pt idx="18">
                  <c:v>24256</c:v>
                </c:pt>
                <c:pt idx="19">
                  <c:v>41178</c:v>
                </c:pt>
                <c:pt idx="20">
                  <c:v>34056</c:v>
                </c:pt>
                <c:pt idx="21">
                  <c:v>28195</c:v>
                </c:pt>
                <c:pt idx="22">
                  <c:v>28808</c:v>
                </c:pt>
                <c:pt idx="23">
                  <c:v>26877</c:v>
                </c:pt>
                <c:pt idx="24">
                  <c:v>28277</c:v>
                </c:pt>
                <c:pt idx="25">
                  <c:v>31486</c:v>
                </c:pt>
                <c:pt idx="26">
                  <c:v>30394</c:v>
                </c:pt>
                <c:pt idx="27">
                  <c:v>35390</c:v>
                </c:pt>
                <c:pt idx="28">
                  <c:v>32540</c:v>
                </c:pt>
                <c:pt idx="29">
                  <c:v>30101</c:v>
                </c:pt>
                <c:pt idx="30">
                  <c:v>22957</c:v>
                </c:pt>
                <c:pt idx="33">
                  <c:v>39789</c:v>
                </c:pt>
                <c:pt idx="34">
                  <c:v>34591</c:v>
                </c:pt>
                <c:pt idx="35">
                  <c:v>25293</c:v>
                </c:pt>
                <c:pt idx="36">
                  <c:v>31239</c:v>
                </c:pt>
                <c:pt idx="37">
                  <c:v>25426</c:v>
                </c:pt>
                <c:pt idx="38">
                  <c:v>34168</c:v>
                </c:pt>
                <c:pt idx="39">
                  <c:v>35292</c:v>
                </c:pt>
                <c:pt idx="40">
                  <c:v>35031</c:v>
                </c:pt>
                <c:pt idx="41">
                  <c:v>32047</c:v>
                </c:pt>
                <c:pt idx="44">
                  <c:v>34345</c:v>
                </c:pt>
                <c:pt idx="45">
                  <c:v>42013</c:v>
                </c:pt>
                <c:pt idx="46">
                  <c:v>30225</c:v>
                </c:pt>
                <c:pt idx="47">
                  <c:v>28656</c:v>
                </c:pt>
                <c:pt idx="48">
                  <c:v>23053</c:v>
                </c:pt>
                <c:pt idx="49">
                  <c:v>28405</c:v>
                </c:pt>
                <c:pt idx="50">
                  <c:v>37930</c:v>
                </c:pt>
                <c:pt idx="51">
                  <c:v>37336</c:v>
                </c:pt>
                <c:pt idx="52">
                  <c:v>44544</c:v>
                </c:pt>
                <c:pt idx="53">
                  <c:v>25482</c:v>
                </c:pt>
                <c:pt idx="54">
                  <c:v>18352</c:v>
                </c:pt>
                <c:pt idx="55">
                  <c:v>31931</c:v>
                </c:pt>
                <c:pt idx="56">
                  <c:v>34589</c:v>
                </c:pt>
                <c:pt idx="57">
                  <c:v>19396</c:v>
                </c:pt>
                <c:pt idx="58">
                  <c:v>16856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C1-44B6-AB77-3E80EAEFB664}"/>
            </c:ext>
          </c:extLst>
        </c:ser>
        <c:ser>
          <c:idx val="1"/>
          <c:order val="1"/>
          <c:tx>
            <c:strRef>
              <c:f>'UC1 Graficos'!$Q$1:$Q$7</c:f>
              <c:strCache>
                <c:ptCount val="7"/>
                <c:pt idx="0">
                  <c:v>ENERGIA_FPONTA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'UC1 Graficos'!$A$8:$A$81</c:f>
              <c:numCache>
                <c:formatCode>m/d/yyyy</c:formatCode>
                <c:ptCount val="74"/>
                <c:pt idx="0">
                  <c:v>42186</c:v>
                </c:pt>
                <c:pt idx="1">
                  <c:v>42217</c:v>
                </c:pt>
                <c:pt idx="2">
                  <c:v>42248</c:v>
                </c:pt>
                <c:pt idx="3">
                  <c:v>42278</c:v>
                </c:pt>
                <c:pt idx="4">
                  <c:v>42309</c:v>
                </c:pt>
                <c:pt idx="5">
                  <c:v>42339</c:v>
                </c:pt>
                <c:pt idx="6">
                  <c:v>42370</c:v>
                </c:pt>
                <c:pt idx="7">
                  <c:v>42401</c:v>
                </c:pt>
                <c:pt idx="8">
                  <c:v>42430</c:v>
                </c:pt>
                <c:pt idx="9">
                  <c:v>42461</c:v>
                </c:pt>
                <c:pt idx="10">
                  <c:v>42491</c:v>
                </c:pt>
                <c:pt idx="11">
                  <c:v>42522</c:v>
                </c:pt>
                <c:pt idx="12">
                  <c:v>42552</c:v>
                </c:pt>
                <c:pt idx="13">
                  <c:v>42583</c:v>
                </c:pt>
                <c:pt idx="14">
                  <c:v>42614</c:v>
                </c:pt>
                <c:pt idx="15">
                  <c:v>42644</c:v>
                </c:pt>
                <c:pt idx="16">
                  <c:v>42675</c:v>
                </c:pt>
                <c:pt idx="17">
                  <c:v>42705</c:v>
                </c:pt>
                <c:pt idx="18">
                  <c:v>42736</c:v>
                </c:pt>
                <c:pt idx="19">
                  <c:v>42767</c:v>
                </c:pt>
                <c:pt idx="20">
                  <c:v>42795</c:v>
                </c:pt>
                <c:pt idx="21">
                  <c:v>42826</c:v>
                </c:pt>
                <c:pt idx="22">
                  <c:v>42856</c:v>
                </c:pt>
                <c:pt idx="23">
                  <c:v>42887</c:v>
                </c:pt>
                <c:pt idx="24">
                  <c:v>42917</c:v>
                </c:pt>
                <c:pt idx="25">
                  <c:v>42948</c:v>
                </c:pt>
                <c:pt idx="26">
                  <c:v>42979</c:v>
                </c:pt>
                <c:pt idx="27">
                  <c:v>43009</c:v>
                </c:pt>
                <c:pt idx="28">
                  <c:v>43040</c:v>
                </c:pt>
                <c:pt idx="29">
                  <c:v>43070</c:v>
                </c:pt>
                <c:pt idx="30">
                  <c:v>43101</c:v>
                </c:pt>
                <c:pt idx="31">
                  <c:v>43132</c:v>
                </c:pt>
                <c:pt idx="32">
                  <c:v>43160</c:v>
                </c:pt>
                <c:pt idx="33">
                  <c:v>43191</c:v>
                </c:pt>
                <c:pt idx="34">
                  <c:v>43221</c:v>
                </c:pt>
                <c:pt idx="35">
                  <c:v>43252</c:v>
                </c:pt>
                <c:pt idx="36">
                  <c:v>43282</c:v>
                </c:pt>
                <c:pt idx="37">
                  <c:v>43313</c:v>
                </c:pt>
                <c:pt idx="38">
                  <c:v>43344</c:v>
                </c:pt>
                <c:pt idx="39">
                  <c:v>43374</c:v>
                </c:pt>
                <c:pt idx="40">
                  <c:v>43405</c:v>
                </c:pt>
                <c:pt idx="41">
                  <c:v>43435</c:v>
                </c:pt>
                <c:pt idx="42">
                  <c:v>43466</c:v>
                </c:pt>
                <c:pt idx="43">
                  <c:v>43497</c:v>
                </c:pt>
                <c:pt idx="44">
                  <c:v>43525</c:v>
                </c:pt>
                <c:pt idx="45">
                  <c:v>43556</c:v>
                </c:pt>
                <c:pt idx="46">
                  <c:v>43586</c:v>
                </c:pt>
                <c:pt idx="47">
                  <c:v>43617</c:v>
                </c:pt>
                <c:pt idx="48">
                  <c:v>43647</c:v>
                </c:pt>
                <c:pt idx="49">
                  <c:v>43678</c:v>
                </c:pt>
                <c:pt idx="50">
                  <c:v>43709</c:v>
                </c:pt>
                <c:pt idx="51">
                  <c:v>43739</c:v>
                </c:pt>
                <c:pt idx="52">
                  <c:v>43770</c:v>
                </c:pt>
                <c:pt idx="53">
                  <c:v>43800</c:v>
                </c:pt>
                <c:pt idx="54">
                  <c:v>43831</c:v>
                </c:pt>
                <c:pt idx="55">
                  <c:v>43862</c:v>
                </c:pt>
                <c:pt idx="56">
                  <c:v>43891</c:v>
                </c:pt>
                <c:pt idx="57">
                  <c:v>43922</c:v>
                </c:pt>
                <c:pt idx="58">
                  <c:v>43952</c:v>
                </c:pt>
                <c:pt idx="59">
                  <c:v>43983</c:v>
                </c:pt>
                <c:pt idx="60">
                  <c:v>44013</c:v>
                </c:pt>
                <c:pt idx="61">
                  <c:v>44044</c:v>
                </c:pt>
                <c:pt idx="62">
                  <c:v>44075</c:v>
                </c:pt>
                <c:pt idx="63">
                  <c:v>44105</c:v>
                </c:pt>
                <c:pt idx="64">
                  <c:v>44136</c:v>
                </c:pt>
                <c:pt idx="65">
                  <c:v>44166</c:v>
                </c:pt>
              </c:numCache>
            </c:numRef>
          </c:cat>
          <c:val>
            <c:numRef>
              <c:f>'UC1 Graficos'!$Q$8:$Q$81</c:f>
              <c:numCache>
                <c:formatCode>General</c:formatCode>
                <c:ptCount val="74"/>
                <c:pt idx="0">
                  <c:v>163858</c:v>
                </c:pt>
                <c:pt idx="1">
                  <c:v>180714</c:v>
                </c:pt>
                <c:pt idx="2">
                  <c:v>196611</c:v>
                </c:pt>
                <c:pt idx="3">
                  <c:v>259659</c:v>
                </c:pt>
                <c:pt idx="4">
                  <c:v>279297</c:v>
                </c:pt>
                <c:pt idx="5">
                  <c:v>225398</c:v>
                </c:pt>
                <c:pt idx="6">
                  <c:v>186982</c:v>
                </c:pt>
                <c:pt idx="7">
                  <c:v>299151</c:v>
                </c:pt>
                <c:pt idx="8">
                  <c:v>280526</c:v>
                </c:pt>
                <c:pt idx="9">
                  <c:v>334499</c:v>
                </c:pt>
                <c:pt idx="10">
                  <c:v>187561</c:v>
                </c:pt>
                <c:pt idx="11">
                  <c:v>182486</c:v>
                </c:pt>
                <c:pt idx="12">
                  <c:v>214458</c:v>
                </c:pt>
                <c:pt idx="13">
                  <c:v>236770</c:v>
                </c:pt>
                <c:pt idx="14">
                  <c:v>229937</c:v>
                </c:pt>
                <c:pt idx="15">
                  <c:v>246767</c:v>
                </c:pt>
                <c:pt idx="16">
                  <c:v>264165</c:v>
                </c:pt>
                <c:pt idx="17">
                  <c:v>244137</c:v>
                </c:pt>
                <c:pt idx="18">
                  <c:v>240877</c:v>
                </c:pt>
                <c:pt idx="19">
                  <c:v>339429</c:v>
                </c:pt>
                <c:pt idx="20">
                  <c:v>300435</c:v>
                </c:pt>
                <c:pt idx="21">
                  <c:v>256794</c:v>
                </c:pt>
                <c:pt idx="22">
                  <c:v>236021</c:v>
                </c:pt>
                <c:pt idx="23">
                  <c:v>233504</c:v>
                </c:pt>
                <c:pt idx="24">
                  <c:v>220574</c:v>
                </c:pt>
                <c:pt idx="25">
                  <c:v>243694</c:v>
                </c:pt>
                <c:pt idx="26">
                  <c:v>292586</c:v>
                </c:pt>
                <c:pt idx="27">
                  <c:v>291899</c:v>
                </c:pt>
                <c:pt idx="28">
                  <c:v>296609</c:v>
                </c:pt>
                <c:pt idx="29">
                  <c:v>282592</c:v>
                </c:pt>
                <c:pt idx="30">
                  <c:v>223596</c:v>
                </c:pt>
                <c:pt idx="33">
                  <c:v>325849</c:v>
                </c:pt>
                <c:pt idx="34">
                  <c:v>273019</c:v>
                </c:pt>
                <c:pt idx="35">
                  <c:v>212358</c:v>
                </c:pt>
                <c:pt idx="36">
                  <c:v>235877</c:v>
                </c:pt>
                <c:pt idx="37">
                  <c:v>209248</c:v>
                </c:pt>
                <c:pt idx="38">
                  <c:v>263785</c:v>
                </c:pt>
                <c:pt idx="39">
                  <c:v>290319</c:v>
                </c:pt>
                <c:pt idx="40">
                  <c:v>315113</c:v>
                </c:pt>
                <c:pt idx="41">
                  <c:v>290890</c:v>
                </c:pt>
                <c:pt idx="44">
                  <c:v>272160</c:v>
                </c:pt>
                <c:pt idx="45">
                  <c:v>321796</c:v>
                </c:pt>
                <c:pt idx="46">
                  <c:v>247209</c:v>
                </c:pt>
                <c:pt idx="47">
                  <c:v>243421</c:v>
                </c:pt>
                <c:pt idx="48">
                  <c:v>185332</c:v>
                </c:pt>
                <c:pt idx="49">
                  <c:v>210750</c:v>
                </c:pt>
                <c:pt idx="50">
                  <c:v>218102</c:v>
                </c:pt>
                <c:pt idx="51">
                  <c:v>202259</c:v>
                </c:pt>
                <c:pt idx="52">
                  <c:v>270205</c:v>
                </c:pt>
                <c:pt idx="53">
                  <c:v>152514</c:v>
                </c:pt>
                <c:pt idx="54">
                  <c:v>121836</c:v>
                </c:pt>
                <c:pt idx="55">
                  <c:v>188059</c:v>
                </c:pt>
                <c:pt idx="56">
                  <c:v>182115</c:v>
                </c:pt>
                <c:pt idx="57">
                  <c:v>106141</c:v>
                </c:pt>
                <c:pt idx="58">
                  <c:v>107898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C1-44B6-AB77-3E80EAEFB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3573888"/>
        <c:axId val="1333576384"/>
      </c:lineChart>
      <c:dateAx>
        <c:axId val="1333573888"/>
        <c:scaling>
          <c:orientation val="minMax"/>
        </c:scaling>
        <c:delete val="0"/>
        <c:axPos val="b"/>
        <c:numFmt formatCode="mm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3576384"/>
        <c:crosses val="autoZero"/>
        <c:auto val="1"/>
        <c:lblOffset val="100"/>
        <c:baseTimeUnit val="months"/>
      </c:dateAx>
      <c:valAx>
        <c:axId val="133357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357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800"/>
              <a:t>Energia Reativa (kVar/h)</a:t>
            </a:r>
          </a:p>
        </c:rich>
      </c:tx>
      <c:layout>
        <c:manualLayout>
          <c:xMode val="edge"/>
          <c:yMode val="edge"/>
          <c:x val="0.3604512248468941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'UC1 Graficos'!$V$1:$V$7</c:f>
              <c:strCache>
                <c:ptCount val="7"/>
                <c:pt idx="0">
                  <c:v>REAT_KVAR_PONTA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'UC1 Graficos'!$A$8:$A$81</c:f>
              <c:numCache>
                <c:formatCode>m/d/yyyy</c:formatCode>
                <c:ptCount val="74"/>
                <c:pt idx="0">
                  <c:v>42186</c:v>
                </c:pt>
                <c:pt idx="1">
                  <c:v>42217</c:v>
                </c:pt>
                <c:pt idx="2">
                  <c:v>42248</c:v>
                </c:pt>
                <c:pt idx="3">
                  <c:v>42278</c:v>
                </c:pt>
                <c:pt idx="4">
                  <c:v>42309</c:v>
                </c:pt>
                <c:pt idx="5">
                  <c:v>42339</c:v>
                </c:pt>
                <c:pt idx="6">
                  <c:v>42370</c:v>
                </c:pt>
                <c:pt idx="7">
                  <c:v>42401</c:v>
                </c:pt>
                <c:pt idx="8">
                  <c:v>42430</c:v>
                </c:pt>
                <c:pt idx="9">
                  <c:v>42461</c:v>
                </c:pt>
                <c:pt idx="10">
                  <c:v>42491</c:v>
                </c:pt>
                <c:pt idx="11">
                  <c:v>42522</c:v>
                </c:pt>
                <c:pt idx="12">
                  <c:v>42552</c:v>
                </c:pt>
                <c:pt idx="13">
                  <c:v>42583</c:v>
                </c:pt>
                <c:pt idx="14">
                  <c:v>42614</c:v>
                </c:pt>
                <c:pt idx="15">
                  <c:v>42644</c:v>
                </c:pt>
                <c:pt idx="16">
                  <c:v>42675</c:v>
                </c:pt>
                <c:pt idx="17">
                  <c:v>42705</c:v>
                </c:pt>
                <c:pt idx="18">
                  <c:v>42736</c:v>
                </c:pt>
                <c:pt idx="19">
                  <c:v>42767</c:v>
                </c:pt>
                <c:pt idx="20">
                  <c:v>42795</c:v>
                </c:pt>
                <c:pt idx="21">
                  <c:v>42826</c:v>
                </c:pt>
                <c:pt idx="22">
                  <c:v>42856</c:v>
                </c:pt>
                <c:pt idx="23">
                  <c:v>42887</c:v>
                </c:pt>
                <c:pt idx="24">
                  <c:v>42917</c:v>
                </c:pt>
                <c:pt idx="25">
                  <c:v>42948</c:v>
                </c:pt>
                <c:pt idx="26">
                  <c:v>42979</c:v>
                </c:pt>
                <c:pt idx="27">
                  <c:v>43009</c:v>
                </c:pt>
                <c:pt idx="28">
                  <c:v>43040</c:v>
                </c:pt>
                <c:pt idx="29">
                  <c:v>43070</c:v>
                </c:pt>
                <c:pt idx="30">
                  <c:v>43101</c:v>
                </c:pt>
                <c:pt idx="31">
                  <c:v>43132</c:v>
                </c:pt>
                <c:pt idx="32">
                  <c:v>43160</c:v>
                </c:pt>
                <c:pt idx="33">
                  <c:v>43191</c:v>
                </c:pt>
                <c:pt idx="34">
                  <c:v>43221</c:v>
                </c:pt>
                <c:pt idx="35">
                  <c:v>43252</c:v>
                </c:pt>
                <c:pt idx="36">
                  <c:v>43282</c:v>
                </c:pt>
                <c:pt idx="37">
                  <c:v>43313</c:v>
                </c:pt>
                <c:pt idx="38">
                  <c:v>43344</c:v>
                </c:pt>
                <c:pt idx="39">
                  <c:v>43374</c:v>
                </c:pt>
                <c:pt idx="40">
                  <c:v>43405</c:v>
                </c:pt>
                <c:pt idx="41">
                  <c:v>43435</c:v>
                </c:pt>
                <c:pt idx="42">
                  <c:v>43466</c:v>
                </c:pt>
                <c:pt idx="43">
                  <c:v>43497</c:v>
                </c:pt>
                <c:pt idx="44">
                  <c:v>43525</c:v>
                </c:pt>
                <c:pt idx="45">
                  <c:v>43556</c:v>
                </c:pt>
                <c:pt idx="46">
                  <c:v>43586</c:v>
                </c:pt>
                <c:pt idx="47">
                  <c:v>43617</c:v>
                </c:pt>
                <c:pt idx="48">
                  <c:v>43647</c:v>
                </c:pt>
                <c:pt idx="49">
                  <c:v>43678</c:v>
                </c:pt>
                <c:pt idx="50">
                  <c:v>43709</c:v>
                </c:pt>
                <c:pt idx="51">
                  <c:v>43739</c:v>
                </c:pt>
                <c:pt idx="52">
                  <c:v>43770</c:v>
                </c:pt>
                <c:pt idx="53">
                  <c:v>43800</c:v>
                </c:pt>
                <c:pt idx="54">
                  <c:v>43831</c:v>
                </c:pt>
                <c:pt idx="55">
                  <c:v>43862</c:v>
                </c:pt>
                <c:pt idx="56">
                  <c:v>43891</c:v>
                </c:pt>
                <c:pt idx="57">
                  <c:v>43922</c:v>
                </c:pt>
                <c:pt idx="58">
                  <c:v>43952</c:v>
                </c:pt>
                <c:pt idx="59">
                  <c:v>43983</c:v>
                </c:pt>
                <c:pt idx="60">
                  <c:v>44013</c:v>
                </c:pt>
                <c:pt idx="61">
                  <c:v>44044</c:v>
                </c:pt>
                <c:pt idx="62">
                  <c:v>44075</c:v>
                </c:pt>
                <c:pt idx="63">
                  <c:v>44105</c:v>
                </c:pt>
                <c:pt idx="64">
                  <c:v>44136</c:v>
                </c:pt>
                <c:pt idx="65">
                  <c:v>44166</c:v>
                </c:pt>
              </c:numCache>
            </c:numRef>
          </c:cat>
          <c:val>
            <c:numRef>
              <c:f>'UC1 Graficos'!$V$8:$V$81</c:f>
              <c:numCache>
                <c:formatCode>General</c:formatCode>
                <c:ptCount val="74"/>
                <c:pt idx="0">
                  <c:v>3129</c:v>
                </c:pt>
                <c:pt idx="1">
                  <c:v>2315</c:v>
                </c:pt>
                <c:pt idx="2">
                  <c:v>807</c:v>
                </c:pt>
                <c:pt idx="3">
                  <c:v>1083</c:v>
                </c:pt>
                <c:pt idx="4">
                  <c:v>966</c:v>
                </c:pt>
                <c:pt idx="5">
                  <c:v>2352</c:v>
                </c:pt>
                <c:pt idx="6">
                  <c:v>2228</c:v>
                </c:pt>
                <c:pt idx="7">
                  <c:v>2899</c:v>
                </c:pt>
                <c:pt idx="8">
                  <c:v>4622</c:v>
                </c:pt>
                <c:pt idx="9">
                  <c:v>1440</c:v>
                </c:pt>
                <c:pt idx="10">
                  <c:v>2559</c:v>
                </c:pt>
                <c:pt idx="11">
                  <c:v>3216</c:v>
                </c:pt>
                <c:pt idx="12">
                  <c:v>1472</c:v>
                </c:pt>
                <c:pt idx="13">
                  <c:v>1622</c:v>
                </c:pt>
                <c:pt idx="14">
                  <c:v>1675</c:v>
                </c:pt>
                <c:pt idx="15">
                  <c:v>2431</c:v>
                </c:pt>
                <c:pt idx="16">
                  <c:v>3092</c:v>
                </c:pt>
                <c:pt idx="17">
                  <c:v>2981</c:v>
                </c:pt>
                <c:pt idx="18">
                  <c:v>4973</c:v>
                </c:pt>
                <c:pt idx="19">
                  <c:v>1465</c:v>
                </c:pt>
                <c:pt idx="20">
                  <c:v>1843</c:v>
                </c:pt>
                <c:pt idx="21">
                  <c:v>504</c:v>
                </c:pt>
                <c:pt idx="27">
                  <c:v>962</c:v>
                </c:pt>
                <c:pt idx="28">
                  <c:v>271</c:v>
                </c:pt>
                <c:pt idx="29">
                  <c:v>498</c:v>
                </c:pt>
                <c:pt idx="30">
                  <c:v>52</c:v>
                </c:pt>
                <c:pt idx="39">
                  <c:v>34</c:v>
                </c:pt>
                <c:pt idx="40">
                  <c:v>31</c:v>
                </c:pt>
                <c:pt idx="41">
                  <c:v>368</c:v>
                </c:pt>
                <c:pt idx="44">
                  <c:v>14</c:v>
                </c:pt>
                <c:pt idx="45">
                  <c:v>3</c:v>
                </c:pt>
                <c:pt idx="46">
                  <c:v>1</c:v>
                </c:pt>
                <c:pt idx="47">
                  <c:v>29</c:v>
                </c:pt>
                <c:pt idx="48">
                  <c:v>99</c:v>
                </c:pt>
                <c:pt idx="49">
                  <c:v>25</c:v>
                </c:pt>
                <c:pt idx="51">
                  <c:v>35</c:v>
                </c:pt>
                <c:pt idx="52">
                  <c:v>4</c:v>
                </c:pt>
                <c:pt idx="53">
                  <c:v>272</c:v>
                </c:pt>
                <c:pt idx="54">
                  <c:v>440</c:v>
                </c:pt>
                <c:pt idx="55">
                  <c:v>103</c:v>
                </c:pt>
                <c:pt idx="56">
                  <c:v>553</c:v>
                </c:pt>
                <c:pt idx="57">
                  <c:v>3125</c:v>
                </c:pt>
                <c:pt idx="58">
                  <c:v>3054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2-4972-B8AC-894B51C2F0DD}"/>
            </c:ext>
          </c:extLst>
        </c:ser>
        <c:ser>
          <c:idx val="1"/>
          <c:order val="1"/>
          <c:tx>
            <c:strRef>
              <c:f>'UC1 Graficos'!$W$1:$W$7</c:f>
              <c:strCache>
                <c:ptCount val="7"/>
                <c:pt idx="0">
                  <c:v>REAT_KVAR_FPONTA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'UC1 Graficos'!$A$8:$A$81</c:f>
              <c:numCache>
                <c:formatCode>m/d/yyyy</c:formatCode>
                <c:ptCount val="74"/>
                <c:pt idx="0">
                  <c:v>42186</c:v>
                </c:pt>
                <c:pt idx="1">
                  <c:v>42217</c:v>
                </c:pt>
                <c:pt idx="2">
                  <c:v>42248</c:v>
                </c:pt>
                <c:pt idx="3">
                  <c:v>42278</c:v>
                </c:pt>
                <c:pt idx="4">
                  <c:v>42309</c:v>
                </c:pt>
                <c:pt idx="5">
                  <c:v>42339</c:v>
                </c:pt>
                <c:pt idx="6">
                  <c:v>42370</c:v>
                </c:pt>
                <c:pt idx="7">
                  <c:v>42401</c:v>
                </c:pt>
                <c:pt idx="8">
                  <c:v>42430</c:v>
                </c:pt>
                <c:pt idx="9">
                  <c:v>42461</c:v>
                </c:pt>
                <c:pt idx="10">
                  <c:v>42491</c:v>
                </c:pt>
                <c:pt idx="11">
                  <c:v>42522</c:v>
                </c:pt>
                <c:pt idx="12">
                  <c:v>42552</c:v>
                </c:pt>
                <c:pt idx="13">
                  <c:v>42583</c:v>
                </c:pt>
                <c:pt idx="14">
                  <c:v>42614</c:v>
                </c:pt>
                <c:pt idx="15">
                  <c:v>42644</c:v>
                </c:pt>
                <c:pt idx="16">
                  <c:v>42675</c:v>
                </c:pt>
                <c:pt idx="17">
                  <c:v>42705</c:v>
                </c:pt>
                <c:pt idx="18">
                  <c:v>42736</c:v>
                </c:pt>
                <c:pt idx="19">
                  <c:v>42767</c:v>
                </c:pt>
                <c:pt idx="20">
                  <c:v>42795</c:v>
                </c:pt>
                <c:pt idx="21">
                  <c:v>42826</c:v>
                </c:pt>
                <c:pt idx="22">
                  <c:v>42856</c:v>
                </c:pt>
                <c:pt idx="23">
                  <c:v>42887</c:v>
                </c:pt>
                <c:pt idx="24">
                  <c:v>42917</c:v>
                </c:pt>
                <c:pt idx="25">
                  <c:v>42948</c:v>
                </c:pt>
                <c:pt idx="26">
                  <c:v>42979</c:v>
                </c:pt>
                <c:pt idx="27">
                  <c:v>43009</c:v>
                </c:pt>
                <c:pt idx="28">
                  <c:v>43040</c:v>
                </c:pt>
                <c:pt idx="29">
                  <c:v>43070</c:v>
                </c:pt>
                <c:pt idx="30">
                  <c:v>43101</c:v>
                </c:pt>
                <c:pt idx="31">
                  <c:v>43132</c:v>
                </c:pt>
                <c:pt idx="32">
                  <c:v>43160</c:v>
                </c:pt>
                <c:pt idx="33">
                  <c:v>43191</c:v>
                </c:pt>
                <c:pt idx="34">
                  <c:v>43221</c:v>
                </c:pt>
                <c:pt idx="35">
                  <c:v>43252</c:v>
                </c:pt>
                <c:pt idx="36">
                  <c:v>43282</c:v>
                </c:pt>
                <c:pt idx="37">
                  <c:v>43313</c:v>
                </c:pt>
                <c:pt idx="38">
                  <c:v>43344</c:v>
                </c:pt>
                <c:pt idx="39">
                  <c:v>43374</c:v>
                </c:pt>
                <c:pt idx="40">
                  <c:v>43405</c:v>
                </c:pt>
                <c:pt idx="41">
                  <c:v>43435</c:v>
                </c:pt>
                <c:pt idx="42">
                  <c:v>43466</c:v>
                </c:pt>
                <c:pt idx="43">
                  <c:v>43497</c:v>
                </c:pt>
                <c:pt idx="44">
                  <c:v>43525</c:v>
                </c:pt>
                <c:pt idx="45">
                  <c:v>43556</c:v>
                </c:pt>
                <c:pt idx="46">
                  <c:v>43586</c:v>
                </c:pt>
                <c:pt idx="47">
                  <c:v>43617</c:v>
                </c:pt>
                <c:pt idx="48">
                  <c:v>43647</c:v>
                </c:pt>
                <c:pt idx="49">
                  <c:v>43678</c:v>
                </c:pt>
                <c:pt idx="50">
                  <c:v>43709</c:v>
                </c:pt>
                <c:pt idx="51">
                  <c:v>43739</c:v>
                </c:pt>
                <c:pt idx="52">
                  <c:v>43770</c:v>
                </c:pt>
                <c:pt idx="53">
                  <c:v>43800</c:v>
                </c:pt>
                <c:pt idx="54">
                  <c:v>43831</c:v>
                </c:pt>
                <c:pt idx="55">
                  <c:v>43862</c:v>
                </c:pt>
                <c:pt idx="56">
                  <c:v>43891</c:v>
                </c:pt>
                <c:pt idx="57">
                  <c:v>43922</c:v>
                </c:pt>
                <c:pt idx="58">
                  <c:v>43952</c:v>
                </c:pt>
                <c:pt idx="59">
                  <c:v>43983</c:v>
                </c:pt>
                <c:pt idx="60">
                  <c:v>44013</c:v>
                </c:pt>
                <c:pt idx="61">
                  <c:v>44044</c:v>
                </c:pt>
                <c:pt idx="62">
                  <c:v>44075</c:v>
                </c:pt>
                <c:pt idx="63">
                  <c:v>44105</c:v>
                </c:pt>
                <c:pt idx="64">
                  <c:v>44136</c:v>
                </c:pt>
                <c:pt idx="65">
                  <c:v>44166</c:v>
                </c:pt>
              </c:numCache>
            </c:numRef>
          </c:cat>
          <c:val>
            <c:numRef>
              <c:f>'UC1 Graficos'!$W$8:$W$81</c:f>
              <c:numCache>
                <c:formatCode>General</c:formatCode>
                <c:ptCount val="74"/>
                <c:pt idx="0">
                  <c:v>23040</c:v>
                </c:pt>
                <c:pt idx="1">
                  <c:v>17152</c:v>
                </c:pt>
                <c:pt idx="2">
                  <c:v>10341</c:v>
                </c:pt>
                <c:pt idx="3">
                  <c:v>15704</c:v>
                </c:pt>
                <c:pt idx="4">
                  <c:v>12445</c:v>
                </c:pt>
                <c:pt idx="5">
                  <c:v>17353</c:v>
                </c:pt>
                <c:pt idx="6">
                  <c:v>19733</c:v>
                </c:pt>
                <c:pt idx="7">
                  <c:v>27651</c:v>
                </c:pt>
                <c:pt idx="8">
                  <c:v>45961</c:v>
                </c:pt>
                <c:pt idx="9">
                  <c:v>17650</c:v>
                </c:pt>
                <c:pt idx="10">
                  <c:v>19239</c:v>
                </c:pt>
                <c:pt idx="11">
                  <c:v>23167</c:v>
                </c:pt>
                <c:pt idx="12">
                  <c:v>18458</c:v>
                </c:pt>
                <c:pt idx="13">
                  <c:v>17554</c:v>
                </c:pt>
                <c:pt idx="14">
                  <c:v>21700</c:v>
                </c:pt>
                <c:pt idx="15">
                  <c:v>19751</c:v>
                </c:pt>
                <c:pt idx="16">
                  <c:v>22393</c:v>
                </c:pt>
                <c:pt idx="17">
                  <c:v>23853</c:v>
                </c:pt>
                <c:pt idx="18">
                  <c:v>26696</c:v>
                </c:pt>
                <c:pt idx="19">
                  <c:v>18013</c:v>
                </c:pt>
                <c:pt idx="20">
                  <c:v>18202</c:v>
                </c:pt>
                <c:pt idx="21">
                  <c:v>4539</c:v>
                </c:pt>
                <c:pt idx="25">
                  <c:v>100</c:v>
                </c:pt>
                <c:pt idx="26">
                  <c:v>76</c:v>
                </c:pt>
                <c:pt idx="27">
                  <c:v>31198</c:v>
                </c:pt>
                <c:pt idx="28">
                  <c:v>11748</c:v>
                </c:pt>
                <c:pt idx="29">
                  <c:v>5982</c:v>
                </c:pt>
                <c:pt idx="30">
                  <c:v>830</c:v>
                </c:pt>
                <c:pt idx="33">
                  <c:v>340</c:v>
                </c:pt>
                <c:pt idx="34">
                  <c:v>464</c:v>
                </c:pt>
                <c:pt idx="35">
                  <c:v>145</c:v>
                </c:pt>
                <c:pt idx="36">
                  <c:v>177</c:v>
                </c:pt>
                <c:pt idx="37">
                  <c:v>158</c:v>
                </c:pt>
                <c:pt idx="38">
                  <c:v>344</c:v>
                </c:pt>
                <c:pt idx="39">
                  <c:v>2875</c:v>
                </c:pt>
                <c:pt idx="40">
                  <c:v>2867</c:v>
                </c:pt>
                <c:pt idx="41">
                  <c:v>4053</c:v>
                </c:pt>
                <c:pt idx="44">
                  <c:v>3745</c:v>
                </c:pt>
                <c:pt idx="45">
                  <c:v>3452</c:v>
                </c:pt>
                <c:pt idx="46">
                  <c:v>3607</c:v>
                </c:pt>
                <c:pt idx="47">
                  <c:v>2705</c:v>
                </c:pt>
                <c:pt idx="48">
                  <c:v>2818</c:v>
                </c:pt>
                <c:pt idx="49">
                  <c:v>4122</c:v>
                </c:pt>
                <c:pt idx="50">
                  <c:v>9900</c:v>
                </c:pt>
                <c:pt idx="51">
                  <c:v>22481</c:v>
                </c:pt>
                <c:pt idx="52">
                  <c:v>13422</c:v>
                </c:pt>
                <c:pt idx="53">
                  <c:v>13871</c:v>
                </c:pt>
                <c:pt idx="54">
                  <c:v>18978</c:v>
                </c:pt>
                <c:pt idx="55">
                  <c:v>13795</c:v>
                </c:pt>
                <c:pt idx="56">
                  <c:v>13817</c:v>
                </c:pt>
                <c:pt idx="57">
                  <c:v>15991</c:v>
                </c:pt>
                <c:pt idx="58">
                  <c:v>17157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2-4972-B8AC-894B51C2F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8956544"/>
        <c:axId val="1258955712"/>
      </c:lineChart>
      <c:dateAx>
        <c:axId val="1258956544"/>
        <c:scaling>
          <c:orientation val="minMax"/>
        </c:scaling>
        <c:delete val="0"/>
        <c:axPos val="b"/>
        <c:numFmt formatCode="mm/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8955712"/>
        <c:crosses val="autoZero"/>
        <c:auto val="1"/>
        <c:lblOffset val="100"/>
        <c:baseTimeUnit val="months"/>
      </c:dateAx>
      <c:valAx>
        <c:axId val="1258955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895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Crescimento das Tarifas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35029778304671E-2"/>
          <c:y val="2.4961215566522463E-2"/>
          <c:w val="0.93158372763274244"/>
          <c:h val="0.83117728972393279"/>
        </c:manualLayout>
      </c:layout>
      <c:lineChart>
        <c:grouping val="standard"/>
        <c:varyColors val="0"/>
        <c:ser>
          <c:idx val="0"/>
          <c:order val="0"/>
          <c:tx>
            <c:strRef>
              <c:f>'UC1 Graficos'!$O$1</c:f>
              <c:strCache>
                <c:ptCount val="1"/>
                <c:pt idx="0">
                  <c:v>TAR_TUSD_KW_FP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'UC1 Graficos'!$A$2:$A$81</c:f>
              <c:numCache>
                <c:formatCode>m/d/yyyy</c:formatCode>
                <c:ptCount val="80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</c:numCache>
            </c:numRef>
          </c:cat>
          <c:val>
            <c:numRef>
              <c:f>'UC1 Graficos'!$O$2:$O$81</c:f>
              <c:numCache>
                <c:formatCode>General</c:formatCode>
                <c:ptCount val="80"/>
                <c:pt idx="6">
                  <c:v>13.72</c:v>
                </c:pt>
                <c:pt idx="7">
                  <c:v>13.72</c:v>
                </c:pt>
                <c:pt idx="8">
                  <c:v>13.72</c:v>
                </c:pt>
                <c:pt idx="9">
                  <c:v>13.72</c:v>
                </c:pt>
                <c:pt idx="10">
                  <c:v>13.72</c:v>
                </c:pt>
                <c:pt idx="11">
                  <c:v>13.72</c:v>
                </c:pt>
                <c:pt idx="12">
                  <c:v>13.72</c:v>
                </c:pt>
                <c:pt idx="13">
                  <c:v>13.72</c:v>
                </c:pt>
                <c:pt idx="14">
                  <c:v>13.72</c:v>
                </c:pt>
                <c:pt idx="15">
                  <c:v>14.308870000000001</c:v>
                </c:pt>
                <c:pt idx="16">
                  <c:v>14.68</c:v>
                </c:pt>
                <c:pt idx="17">
                  <c:v>14.68</c:v>
                </c:pt>
                <c:pt idx="18">
                  <c:v>14.68</c:v>
                </c:pt>
                <c:pt idx="19">
                  <c:v>14.68</c:v>
                </c:pt>
                <c:pt idx="20">
                  <c:v>14.68</c:v>
                </c:pt>
                <c:pt idx="21">
                  <c:v>14.68</c:v>
                </c:pt>
                <c:pt idx="22">
                  <c:v>14.68</c:v>
                </c:pt>
                <c:pt idx="23">
                  <c:v>14.68</c:v>
                </c:pt>
                <c:pt idx="24">
                  <c:v>14.68</c:v>
                </c:pt>
                <c:pt idx="25">
                  <c:v>14.68</c:v>
                </c:pt>
                <c:pt idx="26">
                  <c:v>14.68</c:v>
                </c:pt>
                <c:pt idx="27">
                  <c:v>16.230644999999999</c:v>
                </c:pt>
                <c:pt idx="28">
                  <c:v>17.21</c:v>
                </c:pt>
                <c:pt idx="29">
                  <c:v>17.21</c:v>
                </c:pt>
                <c:pt idx="30">
                  <c:v>17.21</c:v>
                </c:pt>
                <c:pt idx="31">
                  <c:v>17.21</c:v>
                </c:pt>
                <c:pt idx="32">
                  <c:v>17.21</c:v>
                </c:pt>
                <c:pt idx="33">
                  <c:v>17.21</c:v>
                </c:pt>
                <c:pt idx="34">
                  <c:v>17.21</c:v>
                </c:pt>
                <c:pt idx="35">
                  <c:v>17.21</c:v>
                </c:pt>
                <c:pt idx="36">
                  <c:v>17.21</c:v>
                </c:pt>
                <c:pt idx="39">
                  <c:v>18.227419000000001</c:v>
                </c:pt>
                <c:pt idx="40">
                  <c:v>18.87</c:v>
                </c:pt>
                <c:pt idx="41">
                  <c:v>18.87</c:v>
                </c:pt>
                <c:pt idx="42">
                  <c:v>18.87</c:v>
                </c:pt>
                <c:pt idx="43">
                  <c:v>18.87</c:v>
                </c:pt>
                <c:pt idx="44">
                  <c:v>18.87</c:v>
                </c:pt>
                <c:pt idx="45">
                  <c:v>18.87</c:v>
                </c:pt>
                <c:pt idx="46">
                  <c:v>18.87</c:v>
                </c:pt>
                <c:pt idx="47">
                  <c:v>18.87</c:v>
                </c:pt>
                <c:pt idx="50">
                  <c:v>18.87</c:v>
                </c:pt>
                <c:pt idx="51">
                  <c:v>19.360320000000002</c:v>
                </c:pt>
                <c:pt idx="52">
                  <c:v>19.670000000000002</c:v>
                </c:pt>
                <c:pt idx="53">
                  <c:v>19.670000000000002</c:v>
                </c:pt>
                <c:pt idx="54">
                  <c:v>19.670000000000002</c:v>
                </c:pt>
                <c:pt idx="55">
                  <c:v>19.670000000000002</c:v>
                </c:pt>
                <c:pt idx="56">
                  <c:v>19.670000000000002</c:v>
                </c:pt>
                <c:pt idx="57">
                  <c:v>19.670000000000002</c:v>
                </c:pt>
                <c:pt idx="58">
                  <c:v>19.670000000000002</c:v>
                </c:pt>
                <c:pt idx="59">
                  <c:v>19.670000000000002</c:v>
                </c:pt>
                <c:pt idx="60">
                  <c:v>19.670000000000002</c:v>
                </c:pt>
                <c:pt idx="61">
                  <c:v>19.670000000000002</c:v>
                </c:pt>
                <c:pt idx="62">
                  <c:v>19.670000000000002</c:v>
                </c:pt>
                <c:pt idx="63">
                  <c:v>19.670000000000002</c:v>
                </c:pt>
                <c:pt idx="64">
                  <c:v>19.670000000000002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24-4B60-97DB-7E424B6F2E77}"/>
            </c:ext>
          </c:extLst>
        </c:ser>
        <c:ser>
          <c:idx val="1"/>
          <c:order val="1"/>
          <c:tx>
            <c:strRef>
              <c:f>'UC1 Graficos'!$R$1</c:f>
              <c:strCache>
                <c:ptCount val="1"/>
                <c:pt idx="0">
                  <c:v>TAR_TUSD_KWH_P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'UC1 Graficos'!$A$2:$A$81</c:f>
              <c:numCache>
                <c:formatCode>m/d/yyyy</c:formatCode>
                <c:ptCount val="80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</c:numCache>
            </c:numRef>
          </c:cat>
          <c:val>
            <c:numRef>
              <c:f>'UC1 Graficos'!$R$2:$R$81</c:f>
              <c:numCache>
                <c:formatCode>General</c:formatCode>
                <c:ptCount val="80"/>
                <c:pt idx="6">
                  <c:v>1.37161</c:v>
                </c:pt>
                <c:pt idx="7">
                  <c:v>1.3761000000000001</c:v>
                </c:pt>
                <c:pt idx="8">
                  <c:v>1.3761000000000001</c:v>
                </c:pt>
                <c:pt idx="9">
                  <c:v>1.3761000000000001</c:v>
                </c:pt>
                <c:pt idx="10">
                  <c:v>1.37161</c:v>
                </c:pt>
                <c:pt idx="11">
                  <c:v>1.37161</c:v>
                </c:pt>
                <c:pt idx="12">
                  <c:v>1.37161</c:v>
                </c:pt>
                <c:pt idx="13">
                  <c:v>1.37161</c:v>
                </c:pt>
                <c:pt idx="14">
                  <c:v>1.37161</c:v>
                </c:pt>
                <c:pt idx="15">
                  <c:v>1.4347939999999999</c:v>
                </c:pt>
                <c:pt idx="16">
                  <c:v>1.4746999999999999</c:v>
                </c:pt>
                <c:pt idx="17">
                  <c:v>1.4746999999999999</c:v>
                </c:pt>
                <c:pt idx="18">
                  <c:v>1.4746999999999999</c:v>
                </c:pt>
                <c:pt idx="19">
                  <c:v>1.4746999999999999</c:v>
                </c:pt>
                <c:pt idx="20">
                  <c:v>1.4746999999999999</c:v>
                </c:pt>
                <c:pt idx="21">
                  <c:v>1.4746999999999999</c:v>
                </c:pt>
                <c:pt idx="22">
                  <c:v>1.4746999999999999</c:v>
                </c:pt>
                <c:pt idx="23">
                  <c:v>1.4746999999999999</c:v>
                </c:pt>
                <c:pt idx="24">
                  <c:v>1.4746999999999999</c:v>
                </c:pt>
                <c:pt idx="25">
                  <c:v>1.4746999999999999</c:v>
                </c:pt>
                <c:pt idx="26">
                  <c:v>1.4746999999999999</c:v>
                </c:pt>
                <c:pt idx="27">
                  <c:v>1.4640439999999999</c:v>
                </c:pt>
                <c:pt idx="28">
                  <c:v>1.5424850000000001</c:v>
                </c:pt>
                <c:pt idx="29">
                  <c:v>1.5516799999999999</c:v>
                </c:pt>
                <c:pt idx="30">
                  <c:v>1.5516799999999999</c:v>
                </c:pt>
                <c:pt idx="31">
                  <c:v>1.5516799999999999</c:v>
                </c:pt>
                <c:pt idx="32">
                  <c:v>1.5516799999999999</c:v>
                </c:pt>
                <c:pt idx="33">
                  <c:v>1.5516799999999999</c:v>
                </c:pt>
                <c:pt idx="34">
                  <c:v>1.5516799999999999</c:v>
                </c:pt>
                <c:pt idx="35">
                  <c:v>1.5516799999999999</c:v>
                </c:pt>
                <c:pt idx="36">
                  <c:v>1.5516799999999999</c:v>
                </c:pt>
                <c:pt idx="39">
                  <c:v>1.6425609999999999</c:v>
                </c:pt>
                <c:pt idx="40">
                  <c:v>1.6999599999999999</c:v>
                </c:pt>
                <c:pt idx="41">
                  <c:v>1.6999599999999999</c:v>
                </c:pt>
                <c:pt idx="42">
                  <c:v>1.6999599999999999</c:v>
                </c:pt>
                <c:pt idx="43">
                  <c:v>1.6999599999999999</c:v>
                </c:pt>
                <c:pt idx="44">
                  <c:v>1.6999599999999999</c:v>
                </c:pt>
                <c:pt idx="45">
                  <c:v>1.6999599999999999</c:v>
                </c:pt>
                <c:pt idx="46">
                  <c:v>1.6999599999999999</c:v>
                </c:pt>
                <c:pt idx="47">
                  <c:v>1.6999599999999999</c:v>
                </c:pt>
                <c:pt idx="50">
                  <c:v>1.6999599999999999</c:v>
                </c:pt>
                <c:pt idx="51">
                  <c:v>1.794</c:v>
                </c:pt>
                <c:pt idx="52">
                  <c:v>1.85341</c:v>
                </c:pt>
                <c:pt idx="53">
                  <c:v>1.85341</c:v>
                </c:pt>
                <c:pt idx="54">
                  <c:v>1.85341</c:v>
                </c:pt>
                <c:pt idx="55">
                  <c:v>1.85341</c:v>
                </c:pt>
                <c:pt idx="56">
                  <c:v>1.85341</c:v>
                </c:pt>
                <c:pt idx="57">
                  <c:v>1.85341</c:v>
                </c:pt>
                <c:pt idx="58">
                  <c:v>1.85341</c:v>
                </c:pt>
                <c:pt idx="59">
                  <c:v>1.85341</c:v>
                </c:pt>
                <c:pt idx="60">
                  <c:v>1.85341</c:v>
                </c:pt>
                <c:pt idx="61">
                  <c:v>1.85341</c:v>
                </c:pt>
                <c:pt idx="62">
                  <c:v>1.85341</c:v>
                </c:pt>
                <c:pt idx="63">
                  <c:v>1.85341</c:v>
                </c:pt>
                <c:pt idx="64">
                  <c:v>1.85341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24-4B60-97DB-7E424B6F2E77}"/>
            </c:ext>
          </c:extLst>
        </c:ser>
        <c:ser>
          <c:idx val="2"/>
          <c:order val="2"/>
          <c:tx>
            <c:strRef>
              <c:f>'UC1 Graficos'!$S$1</c:f>
              <c:strCache>
                <c:ptCount val="1"/>
                <c:pt idx="0">
                  <c:v>TAR_TUSD_KWH_FP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'UC1 Graficos'!$A$2:$A$81</c:f>
              <c:numCache>
                <c:formatCode>m/d/yyyy</c:formatCode>
                <c:ptCount val="80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</c:numCache>
            </c:numRef>
          </c:cat>
          <c:val>
            <c:numRef>
              <c:f>'UC1 Graficos'!$S$2:$S$81</c:f>
              <c:numCache>
                <c:formatCode>General</c:formatCode>
                <c:ptCount val="80"/>
                <c:pt idx="6">
                  <c:v>0.2838</c:v>
                </c:pt>
                <c:pt idx="7">
                  <c:v>0.2838</c:v>
                </c:pt>
                <c:pt idx="8">
                  <c:v>0.2838</c:v>
                </c:pt>
                <c:pt idx="9">
                  <c:v>0.2838</c:v>
                </c:pt>
                <c:pt idx="10">
                  <c:v>0.2838</c:v>
                </c:pt>
                <c:pt idx="11">
                  <c:v>0.2838</c:v>
                </c:pt>
                <c:pt idx="12">
                  <c:v>0.2838</c:v>
                </c:pt>
                <c:pt idx="13">
                  <c:v>0.2838</c:v>
                </c:pt>
                <c:pt idx="14">
                  <c:v>0.2838</c:v>
                </c:pt>
                <c:pt idx="15">
                  <c:v>0.29760300000000001</c:v>
                </c:pt>
                <c:pt idx="16">
                  <c:v>0.30631999999999998</c:v>
                </c:pt>
                <c:pt idx="17">
                  <c:v>0.30631999999999998</c:v>
                </c:pt>
                <c:pt idx="18">
                  <c:v>0.30631999999999998</c:v>
                </c:pt>
                <c:pt idx="19">
                  <c:v>0.30631999999999998</c:v>
                </c:pt>
                <c:pt idx="20">
                  <c:v>0.30631999999999998</c:v>
                </c:pt>
                <c:pt idx="21">
                  <c:v>0.30631999999999998</c:v>
                </c:pt>
                <c:pt idx="22">
                  <c:v>0.30631999999999998</c:v>
                </c:pt>
                <c:pt idx="23">
                  <c:v>0.30631999999999998</c:v>
                </c:pt>
                <c:pt idx="24">
                  <c:v>0.30631999999999998</c:v>
                </c:pt>
                <c:pt idx="25">
                  <c:v>0.30631999999999998</c:v>
                </c:pt>
                <c:pt idx="26">
                  <c:v>0.30631999999999998</c:v>
                </c:pt>
                <c:pt idx="27">
                  <c:v>0.23300699999999999</c:v>
                </c:pt>
                <c:pt idx="28">
                  <c:v>0.27187499999999998</c:v>
                </c:pt>
                <c:pt idx="29">
                  <c:v>0.28106999999999999</c:v>
                </c:pt>
                <c:pt idx="30">
                  <c:v>0.28106999999999999</c:v>
                </c:pt>
                <c:pt idx="31">
                  <c:v>0.28106999999999999</c:v>
                </c:pt>
                <c:pt idx="32">
                  <c:v>0.28106999999999999</c:v>
                </c:pt>
                <c:pt idx="33">
                  <c:v>0.28106999999999999</c:v>
                </c:pt>
                <c:pt idx="34">
                  <c:v>0.28106999999999999</c:v>
                </c:pt>
                <c:pt idx="35">
                  <c:v>0.28106999999999999</c:v>
                </c:pt>
                <c:pt idx="36">
                  <c:v>0.28106999999999999</c:v>
                </c:pt>
                <c:pt idx="39">
                  <c:v>0.28718100000000002</c:v>
                </c:pt>
                <c:pt idx="40">
                  <c:v>0.29104000000000002</c:v>
                </c:pt>
                <c:pt idx="41">
                  <c:v>0.29104000000000002</c:v>
                </c:pt>
                <c:pt idx="42">
                  <c:v>0.29104000000000002</c:v>
                </c:pt>
                <c:pt idx="43">
                  <c:v>0.29104000000000002</c:v>
                </c:pt>
                <c:pt idx="44">
                  <c:v>0.29104000000000002</c:v>
                </c:pt>
                <c:pt idx="45">
                  <c:v>0.29104000000000002</c:v>
                </c:pt>
                <c:pt idx="46">
                  <c:v>0.29104000000000002</c:v>
                </c:pt>
                <c:pt idx="47">
                  <c:v>0.29104000000000002</c:v>
                </c:pt>
                <c:pt idx="50">
                  <c:v>0.29104000000000002</c:v>
                </c:pt>
                <c:pt idx="51">
                  <c:v>0.31503999999999999</c:v>
                </c:pt>
                <c:pt idx="52">
                  <c:v>0.33019999999999999</c:v>
                </c:pt>
                <c:pt idx="53">
                  <c:v>0.33019999999999999</c:v>
                </c:pt>
                <c:pt idx="54">
                  <c:v>0.33019999999999999</c:v>
                </c:pt>
                <c:pt idx="55">
                  <c:v>0.33019999999999999</c:v>
                </c:pt>
                <c:pt idx="56">
                  <c:v>0.33019999999999999</c:v>
                </c:pt>
                <c:pt idx="57">
                  <c:v>0.33019999999999999</c:v>
                </c:pt>
                <c:pt idx="58">
                  <c:v>0.33019999999999999</c:v>
                </c:pt>
                <c:pt idx="59">
                  <c:v>0.33019999999999999</c:v>
                </c:pt>
                <c:pt idx="60">
                  <c:v>0.33019999999999999</c:v>
                </c:pt>
                <c:pt idx="61">
                  <c:v>0.33019999999999999</c:v>
                </c:pt>
                <c:pt idx="62">
                  <c:v>0.33019999999999999</c:v>
                </c:pt>
                <c:pt idx="63">
                  <c:v>0.33019999999999999</c:v>
                </c:pt>
                <c:pt idx="64">
                  <c:v>0.33019999999999999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24-4B60-97DB-7E424B6F2E77}"/>
            </c:ext>
          </c:extLst>
        </c:ser>
        <c:ser>
          <c:idx val="3"/>
          <c:order val="3"/>
          <c:tx>
            <c:strRef>
              <c:f>'UC1 Graficos'!$X$1</c:f>
              <c:strCache>
                <c:ptCount val="1"/>
                <c:pt idx="0">
                  <c:v>TAR_REAT_PONTA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'UC1 Graficos'!$A$2:$A$81</c:f>
              <c:numCache>
                <c:formatCode>m/d/yyyy</c:formatCode>
                <c:ptCount val="80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</c:numCache>
            </c:numRef>
          </c:cat>
          <c:val>
            <c:numRef>
              <c:f>'UC1 Graficos'!$X$2:$X$81</c:f>
              <c:numCache>
                <c:formatCode>General</c:formatCode>
                <c:ptCount val="80"/>
                <c:pt idx="6">
                  <c:v>0.21604999999999999</c:v>
                </c:pt>
                <c:pt idx="7">
                  <c:v>0.21604999999999999</c:v>
                </c:pt>
                <c:pt idx="8">
                  <c:v>0.21604999999999999</c:v>
                </c:pt>
                <c:pt idx="9">
                  <c:v>0.21604999999999999</c:v>
                </c:pt>
                <c:pt idx="10">
                  <c:v>0.21604999999999999</c:v>
                </c:pt>
                <c:pt idx="11">
                  <c:v>0.21604999999999999</c:v>
                </c:pt>
                <c:pt idx="12">
                  <c:v>0.21604999999999999</c:v>
                </c:pt>
                <c:pt idx="13">
                  <c:v>0.21604999999999999</c:v>
                </c:pt>
                <c:pt idx="14">
                  <c:v>0.21604999999999999</c:v>
                </c:pt>
                <c:pt idx="15">
                  <c:v>0.23081499999999999</c:v>
                </c:pt>
                <c:pt idx="16">
                  <c:v>0.24013999999999999</c:v>
                </c:pt>
                <c:pt idx="17">
                  <c:v>0.24013999999999999</c:v>
                </c:pt>
                <c:pt idx="18">
                  <c:v>0.24013999999999999</c:v>
                </c:pt>
                <c:pt idx="19">
                  <c:v>0.24013999999999999</c:v>
                </c:pt>
                <c:pt idx="20">
                  <c:v>0.24013999999999999</c:v>
                </c:pt>
                <c:pt idx="21">
                  <c:v>0.24013999999999999</c:v>
                </c:pt>
                <c:pt idx="22">
                  <c:v>0.24013999999999999</c:v>
                </c:pt>
                <c:pt idx="23">
                  <c:v>0.24013999999999999</c:v>
                </c:pt>
                <c:pt idx="24">
                  <c:v>0.24013999999999999</c:v>
                </c:pt>
                <c:pt idx="25">
                  <c:v>0.24013999999999999</c:v>
                </c:pt>
                <c:pt idx="26">
                  <c:v>0.24013999999999999</c:v>
                </c:pt>
                <c:pt idx="27">
                  <c:v>0.184368</c:v>
                </c:pt>
                <c:pt idx="33">
                  <c:v>0.24351</c:v>
                </c:pt>
                <c:pt idx="34">
                  <c:v>0.24351</c:v>
                </c:pt>
                <c:pt idx="35">
                  <c:v>0.24351</c:v>
                </c:pt>
                <c:pt idx="36">
                  <c:v>0.24351</c:v>
                </c:pt>
                <c:pt idx="45">
                  <c:v>0.24468000000000001</c:v>
                </c:pt>
                <c:pt idx="46">
                  <c:v>0.24468000000000001</c:v>
                </c:pt>
                <c:pt idx="47">
                  <c:v>0.24468000000000001</c:v>
                </c:pt>
                <c:pt idx="50">
                  <c:v>0.24468000000000001</c:v>
                </c:pt>
                <c:pt idx="51">
                  <c:v>0.25756000000000001</c:v>
                </c:pt>
                <c:pt idx="52">
                  <c:v>0.26569999999999999</c:v>
                </c:pt>
                <c:pt idx="53">
                  <c:v>0.26569999999999999</c:v>
                </c:pt>
                <c:pt idx="54">
                  <c:v>0.26569999999999999</c:v>
                </c:pt>
                <c:pt idx="55">
                  <c:v>0.26569999999999999</c:v>
                </c:pt>
                <c:pt idx="57">
                  <c:v>0.26569999999999999</c:v>
                </c:pt>
                <c:pt idx="58">
                  <c:v>0.26569999999999999</c:v>
                </c:pt>
                <c:pt idx="59">
                  <c:v>0.26569999999999999</c:v>
                </c:pt>
                <c:pt idx="60">
                  <c:v>0.26569999999999999</c:v>
                </c:pt>
                <c:pt idx="61">
                  <c:v>0.26569999999999999</c:v>
                </c:pt>
                <c:pt idx="62">
                  <c:v>0.26569999999999999</c:v>
                </c:pt>
                <c:pt idx="63">
                  <c:v>0.26569999999999999</c:v>
                </c:pt>
                <c:pt idx="64">
                  <c:v>0.26569999999999999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24-4B60-97DB-7E424B6F2E77}"/>
            </c:ext>
          </c:extLst>
        </c:ser>
        <c:ser>
          <c:idx val="4"/>
          <c:order val="4"/>
          <c:tx>
            <c:strRef>
              <c:f>'UC1 Graficos'!$Y$1</c:f>
              <c:strCache>
                <c:ptCount val="1"/>
                <c:pt idx="0">
                  <c:v>TAR_REAT_FPONTA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'UC1 Graficos'!$A$2:$A$81</c:f>
              <c:numCache>
                <c:formatCode>m/d/yyyy</c:formatCode>
                <c:ptCount val="80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</c:numCache>
            </c:numRef>
          </c:cat>
          <c:val>
            <c:numRef>
              <c:f>'UC1 Graficos'!$Y$2:$Y$81</c:f>
              <c:numCache>
                <c:formatCode>General</c:formatCode>
                <c:ptCount val="80"/>
                <c:pt idx="6">
                  <c:v>0.21604999999999999</c:v>
                </c:pt>
                <c:pt idx="7">
                  <c:v>0.21604999999999999</c:v>
                </c:pt>
                <c:pt idx="8">
                  <c:v>0.21604999999999999</c:v>
                </c:pt>
                <c:pt idx="9">
                  <c:v>0.21604999999999999</c:v>
                </c:pt>
                <c:pt idx="10">
                  <c:v>0.21604999999999999</c:v>
                </c:pt>
                <c:pt idx="11">
                  <c:v>0.21604999999999999</c:v>
                </c:pt>
                <c:pt idx="12">
                  <c:v>0.21604999999999999</c:v>
                </c:pt>
                <c:pt idx="13">
                  <c:v>0.21604999999999999</c:v>
                </c:pt>
                <c:pt idx="14">
                  <c:v>0.21604999999999999</c:v>
                </c:pt>
                <c:pt idx="15">
                  <c:v>0.23081499999999999</c:v>
                </c:pt>
                <c:pt idx="16">
                  <c:v>0.24013999999999999</c:v>
                </c:pt>
                <c:pt idx="17">
                  <c:v>0.24013999999999999</c:v>
                </c:pt>
                <c:pt idx="18">
                  <c:v>0.24013999999999999</c:v>
                </c:pt>
                <c:pt idx="19">
                  <c:v>0.24013999999999999</c:v>
                </c:pt>
                <c:pt idx="20">
                  <c:v>0.24013999999999999</c:v>
                </c:pt>
                <c:pt idx="21">
                  <c:v>0.24013999999999999</c:v>
                </c:pt>
                <c:pt idx="22">
                  <c:v>0.24013999999999999</c:v>
                </c:pt>
                <c:pt idx="23">
                  <c:v>0.24013999999999999</c:v>
                </c:pt>
                <c:pt idx="24">
                  <c:v>0.24013999999999999</c:v>
                </c:pt>
                <c:pt idx="25">
                  <c:v>0.24013999999999999</c:v>
                </c:pt>
                <c:pt idx="26">
                  <c:v>0.24013999999999999</c:v>
                </c:pt>
                <c:pt idx="27">
                  <c:v>0.184368</c:v>
                </c:pt>
                <c:pt idx="31">
                  <c:v>0.24351</c:v>
                </c:pt>
                <c:pt idx="32">
                  <c:v>0.24351</c:v>
                </c:pt>
                <c:pt idx="33">
                  <c:v>0.24351</c:v>
                </c:pt>
                <c:pt idx="34">
                  <c:v>0.24351</c:v>
                </c:pt>
                <c:pt idx="35">
                  <c:v>0.24351</c:v>
                </c:pt>
                <c:pt idx="36">
                  <c:v>0.24351</c:v>
                </c:pt>
                <c:pt idx="39">
                  <c:v>0.24427699999999999</c:v>
                </c:pt>
                <c:pt idx="40">
                  <c:v>0.24468000000000001</c:v>
                </c:pt>
                <c:pt idx="41">
                  <c:v>0.24468000000000001</c:v>
                </c:pt>
                <c:pt idx="42">
                  <c:v>0.24468000000000001</c:v>
                </c:pt>
                <c:pt idx="43">
                  <c:v>0.24468000000000001</c:v>
                </c:pt>
                <c:pt idx="44">
                  <c:v>0.24468000000000001</c:v>
                </c:pt>
                <c:pt idx="45">
                  <c:v>0.24468000000000001</c:v>
                </c:pt>
                <c:pt idx="46">
                  <c:v>0.24468000000000001</c:v>
                </c:pt>
                <c:pt idx="47">
                  <c:v>0.24468000000000001</c:v>
                </c:pt>
                <c:pt idx="50">
                  <c:v>0.24468000000000001</c:v>
                </c:pt>
                <c:pt idx="51">
                  <c:v>0.25756000000000001</c:v>
                </c:pt>
                <c:pt idx="52">
                  <c:v>0.26569999999999999</c:v>
                </c:pt>
                <c:pt idx="53">
                  <c:v>0.26569999999999999</c:v>
                </c:pt>
                <c:pt idx="54">
                  <c:v>0.26569999999999999</c:v>
                </c:pt>
                <c:pt idx="55">
                  <c:v>0.26569999999999999</c:v>
                </c:pt>
                <c:pt idx="56">
                  <c:v>0.26569999999999999</c:v>
                </c:pt>
                <c:pt idx="57">
                  <c:v>0.26569999999999999</c:v>
                </c:pt>
                <c:pt idx="58">
                  <c:v>0.26569999999999999</c:v>
                </c:pt>
                <c:pt idx="59">
                  <c:v>0.26569999999999999</c:v>
                </c:pt>
                <c:pt idx="60">
                  <c:v>0.26569999999999999</c:v>
                </c:pt>
                <c:pt idx="61">
                  <c:v>0.26569999999999999</c:v>
                </c:pt>
                <c:pt idx="62">
                  <c:v>0.26569999999999999</c:v>
                </c:pt>
                <c:pt idx="63">
                  <c:v>0.26569999999999999</c:v>
                </c:pt>
                <c:pt idx="64">
                  <c:v>0.26569999999999999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24-4B60-97DB-7E424B6F2E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1591200"/>
        <c:axId val="1491591616"/>
      </c:lineChart>
      <c:dateAx>
        <c:axId val="149159120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1591616"/>
        <c:crosses val="autoZero"/>
        <c:auto val="0"/>
        <c:lblOffset val="100"/>
        <c:baseTimeUnit val="months"/>
      </c:dateAx>
      <c:valAx>
        <c:axId val="1491591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159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Energia Ativa Injetada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'UC1 Graficos'!$AF$1</c:f>
              <c:strCache>
                <c:ptCount val="1"/>
                <c:pt idx="0">
                  <c:v>Energ_Atv_Inj_FP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'UC1 Graficos'!$A$2:$A$81</c:f>
              <c:numCache>
                <c:formatCode>m/d/yyyy</c:formatCode>
                <c:ptCount val="80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</c:numCache>
            </c:numRef>
          </c:cat>
          <c:val>
            <c:numRef>
              <c:f>'UC1 Graficos'!$AF$2:$AF$81</c:f>
              <c:numCache>
                <c:formatCode>General</c:formatCode>
                <c:ptCount val="80"/>
                <c:pt idx="61">
                  <c:v>86192</c:v>
                </c:pt>
                <c:pt idx="62">
                  <c:v>28720</c:v>
                </c:pt>
                <c:pt idx="63">
                  <c:v>96435</c:v>
                </c:pt>
                <c:pt idx="64">
                  <c:v>70531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7-4ED9-B9B6-037BE62B2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2234080"/>
        <c:axId val="1592238656"/>
      </c:barChart>
      <c:lineChart>
        <c:grouping val="standard"/>
        <c:varyColors val="0"/>
        <c:ser>
          <c:idx val="1"/>
          <c:order val="1"/>
          <c:tx>
            <c:strRef>
              <c:f>'UC1 Graficos'!$AH$1</c:f>
              <c:strCache>
                <c:ptCount val="1"/>
                <c:pt idx="0">
                  <c:v>TAR_INJ_KWH_FP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'UC1 Graficos'!$A$2:$A$81</c:f>
              <c:numCache>
                <c:formatCode>m/d/yyyy</c:formatCode>
                <c:ptCount val="80"/>
                <c:pt idx="0">
                  <c:v>42005</c:v>
                </c:pt>
                <c:pt idx="1">
                  <c:v>42036</c:v>
                </c:pt>
                <c:pt idx="2">
                  <c:v>42064</c:v>
                </c:pt>
                <c:pt idx="3">
                  <c:v>42095</c:v>
                </c:pt>
                <c:pt idx="4">
                  <c:v>42125</c:v>
                </c:pt>
                <c:pt idx="5">
                  <c:v>42156</c:v>
                </c:pt>
                <c:pt idx="6">
                  <c:v>42186</c:v>
                </c:pt>
                <c:pt idx="7">
                  <c:v>42217</c:v>
                </c:pt>
                <c:pt idx="8">
                  <c:v>42248</c:v>
                </c:pt>
                <c:pt idx="9">
                  <c:v>42278</c:v>
                </c:pt>
                <c:pt idx="10">
                  <c:v>42309</c:v>
                </c:pt>
                <c:pt idx="11">
                  <c:v>42339</c:v>
                </c:pt>
                <c:pt idx="12">
                  <c:v>42370</c:v>
                </c:pt>
                <c:pt idx="13">
                  <c:v>42401</c:v>
                </c:pt>
                <c:pt idx="14">
                  <c:v>42430</c:v>
                </c:pt>
                <c:pt idx="15">
                  <c:v>42461</c:v>
                </c:pt>
                <c:pt idx="16">
                  <c:v>42491</c:v>
                </c:pt>
                <c:pt idx="17">
                  <c:v>42522</c:v>
                </c:pt>
                <c:pt idx="18">
                  <c:v>42552</c:v>
                </c:pt>
                <c:pt idx="19">
                  <c:v>42583</c:v>
                </c:pt>
                <c:pt idx="20">
                  <c:v>42614</c:v>
                </c:pt>
                <c:pt idx="21">
                  <c:v>42644</c:v>
                </c:pt>
                <c:pt idx="22">
                  <c:v>42675</c:v>
                </c:pt>
                <c:pt idx="23">
                  <c:v>42705</c:v>
                </c:pt>
                <c:pt idx="24">
                  <c:v>42736</c:v>
                </c:pt>
                <c:pt idx="25">
                  <c:v>42767</c:v>
                </c:pt>
                <c:pt idx="26">
                  <c:v>42795</c:v>
                </c:pt>
                <c:pt idx="27">
                  <c:v>42826</c:v>
                </c:pt>
                <c:pt idx="28">
                  <c:v>42856</c:v>
                </c:pt>
                <c:pt idx="29">
                  <c:v>42887</c:v>
                </c:pt>
                <c:pt idx="30">
                  <c:v>42917</c:v>
                </c:pt>
                <c:pt idx="31">
                  <c:v>42948</c:v>
                </c:pt>
                <c:pt idx="32">
                  <c:v>42979</c:v>
                </c:pt>
                <c:pt idx="33">
                  <c:v>43009</c:v>
                </c:pt>
                <c:pt idx="34">
                  <c:v>43040</c:v>
                </c:pt>
                <c:pt idx="35">
                  <c:v>43070</c:v>
                </c:pt>
                <c:pt idx="36">
                  <c:v>43101</c:v>
                </c:pt>
                <c:pt idx="37">
                  <c:v>43132</c:v>
                </c:pt>
                <c:pt idx="38">
                  <c:v>43160</c:v>
                </c:pt>
                <c:pt idx="39">
                  <c:v>43191</c:v>
                </c:pt>
                <c:pt idx="40">
                  <c:v>43221</c:v>
                </c:pt>
                <c:pt idx="41">
                  <c:v>43252</c:v>
                </c:pt>
                <c:pt idx="42">
                  <c:v>43282</c:v>
                </c:pt>
                <c:pt idx="43">
                  <c:v>43313</c:v>
                </c:pt>
                <c:pt idx="44">
                  <c:v>43344</c:v>
                </c:pt>
                <c:pt idx="45">
                  <c:v>43374</c:v>
                </c:pt>
                <c:pt idx="46">
                  <c:v>43405</c:v>
                </c:pt>
                <c:pt idx="47">
                  <c:v>43435</c:v>
                </c:pt>
                <c:pt idx="48">
                  <c:v>43466</c:v>
                </c:pt>
                <c:pt idx="49">
                  <c:v>43497</c:v>
                </c:pt>
                <c:pt idx="50">
                  <c:v>43525</c:v>
                </c:pt>
                <c:pt idx="51">
                  <c:v>43556</c:v>
                </c:pt>
                <c:pt idx="52">
                  <c:v>43586</c:v>
                </c:pt>
                <c:pt idx="53">
                  <c:v>43617</c:v>
                </c:pt>
                <c:pt idx="54">
                  <c:v>43647</c:v>
                </c:pt>
                <c:pt idx="55">
                  <c:v>43678</c:v>
                </c:pt>
                <c:pt idx="56">
                  <c:v>43709</c:v>
                </c:pt>
                <c:pt idx="57">
                  <c:v>43739</c:v>
                </c:pt>
                <c:pt idx="58">
                  <c:v>43770</c:v>
                </c:pt>
                <c:pt idx="59">
                  <c:v>43800</c:v>
                </c:pt>
                <c:pt idx="60">
                  <c:v>43831</c:v>
                </c:pt>
                <c:pt idx="61">
                  <c:v>43862</c:v>
                </c:pt>
                <c:pt idx="62">
                  <c:v>43891</c:v>
                </c:pt>
                <c:pt idx="63">
                  <c:v>43922</c:v>
                </c:pt>
                <c:pt idx="64">
                  <c:v>43952</c:v>
                </c:pt>
                <c:pt idx="65">
                  <c:v>43983</c:v>
                </c:pt>
                <c:pt idx="66">
                  <c:v>44013</c:v>
                </c:pt>
                <c:pt idx="67">
                  <c:v>44044</c:v>
                </c:pt>
                <c:pt idx="68">
                  <c:v>44075</c:v>
                </c:pt>
                <c:pt idx="69">
                  <c:v>44105</c:v>
                </c:pt>
                <c:pt idx="70">
                  <c:v>44136</c:v>
                </c:pt>
                <c:pt idx="71">
                  <c:v>44166</c:v>
                </c:pt>
              </c:numCache>
            </c:numRef>
          </c:cat>
          <c:val>
            <c:numRef>
              <c:f>'UC1 Graficos'!$AH$2:$AH$81</c:f>
              <c:numCache>
                <c:formatCode>General</c:formatCode>
                <c:ptCount val="80"/>
                <c:pt idx="61">
                  <c:v>0.33019999999999999</c:v>
                </c:pt>
                <c:pt idx="62">
                  <c:v>0.33019999999999999</c:v>
                </c:pt>
                <c:pt idx="63">
                  <c:v>0.33019999999999999</c:v>
                </c:pt>
                <c:pt idx="64">
                  <c:v>0.33019999999999999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7-4ED9-B9B6-037BE62B2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2245728"/>
        <c:axId val="1592245312"/>
      </c:lineChart>
      <c:dateAx>
        <c:axId val="1592234080"/>
        <c:scaling>
          <c:orientation val="minMax"/>
          <c:max val="43983"/>
          <c:min val="43831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2238656"/>
        <c:crosses val="autoZero"/>
        <c:auto val="1"/>
        <c:lblOffset val="100"/>
        <c:baseTimeUnit val="months"/>
      </c:dateAx>
      <c:valAx>
        <c:axId val="15922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2234080"/>
        <c:crosses val="autoZero"/>
        <c:crossBetween val="between"/>
      </c:valAx>
      <c:valAx>
        <c:axId val="15922453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92245728"/>
        <c:crosses val="max"/>
        <c:crossBetween val="between"/>
      </c:valAx>
      <c:dateAx>
        <c:axId val="159224572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92245312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140073</xdr:colOff>
      <xdr:row>10</xdr:row>
      <xdr:rowOff>166672</xdr:rowOff>
    </xdr:from>
    <xdr:to>
      <xdr:col>34</xdr:col>
      <xdr:colOff>386602</xdr:colOff>
      <xdr:row>34</xdr:row>
      <xdr:rowOff>12623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66E4371-9EC1-4D53-8909-786D67E90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1928398</xdr:colOff>
      <xdr:row>8</xdr:row>
      <xdr:rowOff>69780</xdr:rowOff>
    </xdr:from>
    <xdr:to>
      <xdr:col>8</xdr:col>
      <xdr:colOff>537748</xdr:colOff>
      <xdr:row>23</xdr:row>
      <xdr:rowOff>145980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098276-888D-4CC5-9AE3-8DC0BC60F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1481137</xdr:colOff>
      <xdr:row>11</xdr:row>
      <xdr:rowOff>133350</xdr:rowOff>
    </xdr:from>
    <xdr:to>
      <xdr:col>8</xdr:col>
      <xdr:colOff>90487</xdr:colOff>
      <xdr:row>27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1A62E7-999A-471E-9024-4546DE3209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37</xdr:row>
      <xdr:rowOff>142874</xdr:rowOff>
    </xdr:from>
    <xdr:to>
      <xdr:col>23</xdr:col>
      <xdr:colOff>133349</xdr:colOff>
      <xdr:row>52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8F194B5-C3A9-4EA1-890F-92BECAA66A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235322</xdr:colOff>
      <xdr:row>76</xdr:row>
      <xdr:rowOff>100852</xdr:rowOff>
    </xdr:from>
    <xdr:to>
      <xdr:col>9</xdr:col>
      <xdr:colOff>907677</xdr:colOff>
      <xdr:row>97</xdr:row>
      <xdr:rowOff>11205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B89BCF6-13CA-4842-BB02-958F144210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1456764</xdr:colOff>
      <xdr:row>76</xdr:row>
      <xdr:rowOff>96370</xdr:rowOff>
    </xdr:from>
    <xdr:to>
      <xdr:col>15</xdr:col>
      <xdr:colOff>123264</xdr:colOff>
      <xdr:row>97</xdr:row>
      <xdr:rowOff>11205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94FC77C-C8F3-42AE-9B73-7F429CF371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302559</xdr:colOff>
      <xdr:row>76</xdr:row>
      <xdr:rowOff>96370</xdr:rowOff>
    </xdr:from>
    <xdr:to>
      <xdr:col>20</xdr:col>
      <xdr:colOff>571500</xdr:colOff>
      <xdr:row>96</xdr:row>
      <xdr:rowOff>179294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2170B0C-36E5-4E89-886C-1DC2DFF23D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986117</xdr:colOff>
      <xdr:row>76</xdr:row>
      <xdr:rowOff>118783</xdr:rowOff>
    </xdr:from>
    <xdr:to>
      <xdr:col>26</xdr:col>
      <xdr:colOff>784411</xdr:colOff>
      <xdr:row>100</xdr:row>
      <xdr:rowOff>123265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DFECFC8-67F1-490C-8848-8441109A7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1120587</xdr:colOff>
      <xdr:row>76</xdr:row>
      <xdr:rowOff>118781</xdr:rowOff>
    </xdr:from>
    <xdr:to>
      <xdr:col>32</xdr:col>
      <xdr:colOff>795617</xdr:colOff>
      <xdr:row>99</xdr:row>
      <xdr:rowOff>134471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BCDC98C-DCBB-4EA1-8B62-C8100F392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B495189-4747-4DE0-9E03-2DC1AE1D6112}" name="Tabela1" displayName="Tabela1" ref="A1:E79" totalsRowShown="0">
  <autoFilter ref="A1:E79" xr:uid="{C11C0938-0BA6-4E4A-BA56-611913E13187}"/>
  <tableColumns count="5">
    <tableColumn id="1" xr3:uid="{F9629D78-7ED4-482D-8AAF-97E76CE214D9}" name="DATA" dataDxfId="5"/>
    <tableColumn id="2" xr3:uid="{4FAFAA32-3BCF-4E9C-B00C-5A4F13C72A9C}" name="Consumo Total"/>
    <tableColumn id="3" xr3:uid="{476041C1-8003-4287-8A32-7A3FE3221DB5}" name="Previsão(Consumo Total)">
      <calculatedColumnFormula>_xlfn.FORECAST.ETS(A2,$B$2:$B$55,$A$2:$A$55,1,1)</calculatedColumnFormula>
    </tableColumn>
    <tableColumn id="4" xr3:uid="{D94D8913-5B83-437E-A4CD-DE1D5AEC9505}" name="Limite de Confiança Inferior(Consumo Total)" dataDxfId="4">
      <calculatedColumnFormula>C2-_xlfn.FORECAST.ETS.CONFINT(A2,$B$2:$B$55,$A$2:$A$55,0.95,1,1)</calculatedColumnFormula>
    </tableColumn>
    <tableColumn id="5" xr3:uid="{8F1B0CA8-D07A-494A-A73C-CACE2E83A95B}" name="Limite de Confiança Superior(Consumo Total)" dataDxfId="3">
      <calculatedColumnFormula>C2+_xlfn.FORECAST.ETS.CONFINT(A2,$B$2:$B$55,$A$2:$A$55,0.95,1,1)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103D8C-7E8A-4D80-B7F4-B5843DD0BA4A}" name="Tabela3" displayName="Tabela3" ref="A1:E79" totalsRowShown="0">
  <autoFilter ref="A1:E79" xr:uid="{CB32746F-3EAF-4B1B-BFC2-577B665BDEAC}"/>
  <tableColumns count="5">
    <tableColumn id="1" xr3:uid="{736411D7-FEC0-4C44-AFF0-26C23E987937}" name="DATA" dataDxfId="2"/>
    <tableColumn id="2" xr3:uid="{0445A538-001B-4FBF-BFDB-D03E8A69AAFE}" name="Consumo Total"/>
    <tableColumn id="3" xr3:uid="{6DF33BD8-7306-4D0B-A50A-D3D23755B96C}" name="Previsão(Consumo Total)">
      <calculatedColumnFormula>_xlfn.FORECAST.ETS(A2,$B$2:$B$43,$A$2:$A$43,1,1)</calculatedColumnFormula>
    </tableColumn>
    <tableColumn id="4" xr3:uid="{4A56FCAE-2F7D-4A7D-9311-8618C7ED996B}" name="Limite de Confiança Inferior(Consumo Total)" dataDxfId="1">
      <calculatedColumnFormula>C2-_xlfn.FORECAST.ETS.CONFINT(A2,$B$2:$B$43,$A$2:$A$43,0.95,1,1)</calculatedColumnFormula>
    </tableColumn>
    <tableColumn id="5" xr3:uid="{46D6CB6A-7B6A-439C-978C-34D8FBC37E9B}" name="Limite de Confiança Superior(Consumo Total)" dataDxfId="0">
      <calculatedColumnFormula>C2+_xlfn.FORECAST.ETS.CONFINT(A2,$B$2:$B$43,$A$2:$A$43,0.95,1,1)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eet.google.com/linkredirect?authuser=0&amp;dest=https%3A%2F%2Fgithub.com%2Fbyronacunia%2FIT304S.gi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I35"/>
  <sheetViews>
    <sheetView topLeftCell="I1" workbookViewId="0">
      <selection activeCell="D8" sqref="D8:I11"/>
    </sheetView>
  </sheetViews>
  <sheetFormatPr defaultRowHeight="15" x14ac:dyDescent="0.25"/>
  <cols>
    <col min="1" max="1" width="15.140625" bestFit="1" customWidth="1"/>
    <col min="2" max="2" width="33" customWidth="1"/>
    <col min="5" max="5" width="62.42578125" customWidth="1"/>
    <col min="6" max="6" width="12.5703125" bestFit="1" customWidth="1"/>
    <col min="7" max="7" width="9.42578125" bestFit="1" customWidth="1"/>
    <col min="8" max="8" width="79.85546875" bestFit="1" customWidth="1"/>
    <col min="9" max="9" width="10.5703125" customWidth="1"/>
  </cols>
  <sheetData>
    <row r="5" spans="1:9" x14ac:dyDescent="0.25">
      <c r="A5" s="2" t="s">
        <v>0</v>
      </c>
      <c r="B5" s="3" t="s">
        <v>47</v>
      </c>
    </row>
    <row r="6" spans="1:9" x14ac:dyDescent="0.25">
      <c r="A6" s="2" t="s">
        <v>1</v>
      </c>
      <c r="B6" s="3">
        <v>3</v>
      </c>
    </row>
    <row r="7" spans="1:9" ht="15.75" thickBot="1" x14ac:dyDescent="0.3"/>
    <row r="8" spans="1:9" ht="15.75" thickBot="1" x14ac:dyDescent="0.3">
      <c r="D8" s="17" t="s">
        <v>2</v>
      </c>
      <c r="E8" s="18" t="s">
        <v>33</v>
      </c>
      <c r="F8" s="18" t="s">
        <v>3</v>
      </c>
      <c r="G8" s="18" t="s">
        <v>32</v>
      </c>
      <c r="H8" s="19" t="s">
        <v>4</v>
      </c>
      <c r="I8" s="20" t="s">
        <v>2</v>
      </c>
    </row>
    <row r="9" spans="1:9" x14ac:dyDescent="0.25">
      <c r="D9" s="21">
        <v>1</v>
      </c>
      <c r="E9" s="30" t="s">
        <v>42</v>
      </c>
      <c r="F9" s="23" t="s">
        <v>44</v>
      </c>
      <c r="G9" s="25" t="s">
        <v>46</v>
      </c>
      <c r="H9" s="30" t="s">
        <v>39</v>
      </c>
      <c r="I9" s="23">
        <v>90021100</v>
      </c>
    </row>
    <row r="10" spans="1:9" x14ac:dyDescent="0.25">
      <c r="D10" s="22">
        <v>2</v>
      </c>
      <c r="E10" s="14" t="s">
        <v>41</v>
      </c>
      <c r="F10" s="14" t="s">
        <v>44</v>
      </c>
      <c r="G10" s="24" t="s">
        <v>46</v>
      </c>
      <c r="H10" s="32" t="s">
        <v>38</v>
      </c>
      <c r="I10" s="14">
        <v>743143</v>
      </c>
    </row>
    <row r="11" spans="1:9" ht="15.75" thickBot="1" x14ac:dyDescent="0.3">
      <c r="D11" s="31">
        <v>3</v>
      </c>
      <c r="E11" s="15" t="s">
        <v>40</v>
      </c>
      <c r="F11" s="15" t="s">
        <v>45</v>
      </c>
      <c r="G11" s="16" t="s">
        <v>46</v>
      </c>
      <c r="H11" s="33" t="s">
        <v>43</v>
      </c>
      <c r="I11" s="15">
        <v>31088821</v>
      </c>
    </row>
    <row r="12" spans="1:9" x14ac:dyDescent="0.25">
      <c r="D12" s="26"/>
      <c r="E12" s="26"/>
      <c r="F12" s="27"/>
      <c r="G12" s="27"/>
      <c r="H12" s="27"/>
      <c r="I12" s="27"/>
    </row>
    <row r="13" spans="1:9" x14ac:dyDescent="0.25">
      <c r="D13" s="28"/>
      <c r="E13" s="28"/>
      <c r="F13" s="29"/>
      <c r="G13" s="27"/>
      <c r="H13" s="29"/>
      <c r="I13" s="29"/>
    </row>
    <row r="14" spans="1:9" x14ac:dyDescent="0.25">
      <c r="D14" s="28"/>
      <c r="E14" s="28"/>
      <c r="F14" s="29"/>
      <c r="G14" s="27"/>
      <c r="H14" s="29"/>
      <c r="I14" s="29"/>
    </row>
    <row r="15" spans="1:9" x14ac:dyDescent="0.25">
      <c r="D15" s="28"/>
      <c r="E15" s="28"/>
      <c r="F15" s="29"/>
      <c r="G15" s="27"/>
      <c r="H15" s="29"/>
      <c r="I15" s="29"/>
    </row>
    <row r="16" spans="1:9" x14ac:dyDescent="0.25">
      <c r="D16" s="28"/>
      <c r="E16" s="28"/>
      <c r="F16" s="29"/>
      <c r="G16" s="27"/>
      <c r="H16" s="29"/>
      <c r="I16" s="29"/>
    </row>
    <row r="23" spans="1:3" x14ac:dyDescent="0.25">
      <c r="A23" s="1" t="s">
        <v>34</v>
      </c>
      <c r="B23" t="s">
        <v>48</v>
      </c>
      <c r="C23" s="38" t="s">
        <v>49</v>
      </c>
    </row>
    <row r="24" spans="1:3" x14ac:dyDescent="0.25">
      <c r="B24" t="s">
        <v>54</v>
      </c>
    </row>
    <row r="25" spans="1:3" x14ac:dyDescent="0.25">
      <c r="B25" t="s">
        <v>55</v>
      </c>
    </row>
    <row r="27" spans="1:3" x14ac:dyDescent="0.25">
      <c r="B27" s="13" t="s">
        <v>50</v>
      </c>
      <c r="C27" t="s">
        <v>56</v>
      </c>
    </row>
    <row r="28" spans="1:3" x14ac:dyDescent="0.25">
      <c r="B28" s="13" t="s">
        <v>51</v>
      </c>
      <c r="C28" t="s">
        <v>58</v>
      </c>
    </row>
    <row r="29" spans="1:3" x14ac:dyDescent="0.25">
      <c r="B29" s="40" t="s">
        <v>52</v>
      </c>
      <c r="C29" t="s">
        <v>57</v>
      </c>
    </row>
    <row r="30" spans="1:3" x14ac:dyDescent="0.25">
      <c r="B30" s="40" t="s">
        <v>53</v>
      </c>
      <c r="C30" t="s">
        <v>59</v>
      </c>
    </row>
    <row r="35" spans="3:4" x14ac:dyDescent="0.25">
      <c r="C35">
        <f>615/9493</f>
        <v>6.4784578110186453E-2</v>
      </c>
      <c r="D35">
        <f>C35*100</f>
        <v>6.4784578110186448</v>
      </c>
    </row>
  </sheetData>
  <hyperlinks>
    <hyperlink ref="C23" r:id="rId1" display="https://meet.google.com/linkredirect?authuser=0&amp;dest=https%3A%2F%2Fgithub.com%2Fbyronacunia%2FIT304S.git" xr:uid="{4DA8237F-A232-45FB-A26C-A4EC00266248}"/>
  </hyperlinks>
  <pageMargins left="0.511811024" right="0.511811024" top="0.78740157499999996" bottom="0.78740157499999996" header="0.31496062000000002" footer="0.31496062000000002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81"/>
  <sheetViews>
    <sheetView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8" sqref="I8:I18"/>
    </sheetView>
  </sheetViews>
  <sheetFormatPr defaultRowHeight="15" x14ac:dyDescent="0.25"/>
  <cols>
    <col min="1" max="1" width="10.7109375" style="5" bestFit="1" customWidth="1"/>
    <col min="2" max="4" width="9.140625" style="5"/>
    <col min="5" max="5" width="10.140625" style="5" bestFit="1" customWidth="1"/>
    <col min="6" max="6" width="8.7109375" style="5" customWidth="1"/>
    <col min="7" max="7" width="9.140625" style="5"/>
    <col min="8" max="8" width="26.28515625" style="5" bestFit="1" customWidth="1"/>
    <col min="9" max="10" width="26.28515625" style="5" customWidth="1"/>
    <col min="11" max="11" width="26" style="5" bestFit="1" customWidth="1"/>
    <col min="12" max="12" width="20" style="5" bestFit="1" customWidth="1"/>
    <col min="13" max="13" width="21" style="4" bestFit="1" customWidth="1"/>
    <col min="14" max="14" width="16.28515625" style="5" bestFit="1" customWidth="1"/>
    <col min="15" max="15" width="17.42578125" style="5" bestFit="1" customWidth="1"/>
    <col min="16" max="16" width="16.140625" style="5" bestFit="1" customWidth="1"/>
    <col min="17" max="17" width="17.28515625" style="5" bestFit="1" customWidth="1"/>
    <col min="18" max="18" width="17.7109375" style="5" bestFit="1" customWidth="1"/>
    <col min="19" max="19" width="18.7109375" style="5" bestFit="1" customWidth="1"/>
    <col min="20" max="20" width="15" style="5" bestFit="1" customWidth="1"/>
    <col min="21" max="21" width="16" style="5" bestFit="1" customWidth="1"/>
    <col min="22" max="22" width="18.85546875" style="36" bestFit="1" customWidth="1"/>
    <col min="23" max="23" width="19.85546875" style="36" bestFit="1" customWidth="1"/>
    <col min="24" max="24" width="17.42578125" style="36" bestFit="1" customWidth="1"/>
    <col min="25" max="25" width="18.42578125" style="36" bestFit="1" customWidth="1"/>
    <col min="26" max="26" width="14.28515625" style="5" bestFit="1" customWidth="1"/>
    <col min="27" max="27" width="17.140625" style="5" customWidth="1"/>
    <col min="28" max="28" width="16.85546875" style="5" bestFit="1" customWidth="1"/>
    <col min="29" max="30" width="18.140625" style="5" bestFit="1" customWidth="1"/>
    <col min="31" max="31" width="15.5703125" bestFit="1" customWidth="1"/>
    <col min="32" max="32" width="16.5703125" bestFit="1" customWidth="1"/>
    <col min="33" max="33" width="15.85546875" bestFit="1" customWidth="1"/>
    <col min="34" max="34" width="16.85546875" bestFit="1" customWidth="1"/>
  </cols>
  <sheetData>
    <row r="1" spans="1:34" s="13" customFormat="1" x14ac:dyDescent="0.25">
      <c r="A1" s="10" t="s">
        <v>5</v>
      </c>
      <c r="B1" s="6" t="s">
        <v>6</v>
      </c>
      <c r="C1" s="7" t="s">
        <v>7</v>
      </c>
      <c r="D1" s="10" t="s">
        <v>8</v>
      </c>
      <c r="E1" s="11" t="s">
        <v>9</v>
      </c>
      <c r="F1" s="11" t="s">
        <v>10</v>
      </c>
      <c r="G1" s="10" t="s">
        <v>11</v>
      </c>
      <c r="H1" s="10" t="s">
        <v>12</v>
      </c>
      <c r="I1" s="10" t="s">
        <v>13</v>
      </c>
      <c r="J1" s="11" t="s">
        <v>14</v>
      </c>
      <c r="K1" s="11" t="s">
        <v>15</v>
      </c>
      <c r="L1" s="11" t="s">
        <v>16</v>
      </c>
      <c r="M1" s="12" t="s">
        <v>17</v>
      </c>
      <c r="N1" s="11" t="s">
        <v>18</v>
      </c>
      <c r="O1" s="11" t="s">
        <v>19</v>
      </c>
      <c r="P1" s="11" t="s">
        <v>20</v>
      </c>
      <c r="Q1" s="11" t="s">
        <v>21</v>
      </c>
      <c r="R1" s="11" t="s">
        <v>22</v>
      </c>
      <c r="S1" s="11" t="s">
        <v>23</v>
      </c>
      <c r="T1" s="11" t="s">
        <v>24</v>
      </c>
      <c r="U1" s="11" t="s">
        <v>25</v>
      </c>
      <c r="V1" s="34" t="s">
        <v>26</v>
      </c>
      <c r="W1" s="34" t="s">
        <v>27</v>
      </c>
      <c r="X1" s="34" t="s">
        <v>28</v>
      </c>
      <c r="Y1" s="34" t="s">
        <v>29</v>
      </c>
      <c r="Z1" s="11" t="s">
        <v>31</v>
      </c>
      <c r="AA1" s="11" t="s">
        <v>30</v>
      </c>
      <c r="AB1" s="10" t="s">
        <v>35</v>
      </c>
      <c r="AC1" s="10" t="s">
        <v>37</v>
      </c>
      <c r="AD1" s="10" t="s">
        <v>36</v>
      </c>
      <c r="AE1" s="13" t="s">
        <v>50</v>
      </c>
      <c r="AF1" s="13" t="s">
        <v>51</v>
      </c>
      <c r="AG1" s="11" t="s">
        <v>52</v>
      </c>
      <c r="AH1" s="11" t="s">
        <v>53</v>
      </c>
    </row>
    <row r="2" spans="1:34" s="4" customFormat="1" x14ac:dyDescent="0.25">
      <c r="A2" s="8">
        <v>42005</v>
      </c>
      <c r="B2" s="9">
        <v>2015</v>
      </c>
      <c r="C2" s="9">
        <v>1</v>
      </c>
      <c r="D2" s="9"/>
      <c r="E2" s="9"/>
      <c r="F2" s="9"/>
      <c r="G2" s="9"/>
      <c r="H2" s="9"/>
      <c r="I2" s="9"/>
      <c r="J2" s="9"/>
      <c r="K2" s="9"/>
      <c r="L2" s="9"/>
      <c r="N2" s="9"/>
      <c r="O2" s="9"/>
      <c r="P2" s="9"/>
      <c r="Q2" s="9"/>
      <c r="R2" s="9"/>
      <c r="S2" s="9"/>
      <c r="T2" s="9"/>
      <c r="U2" s="9"/>
      <c r="V2" s="35"/>
      <c r="W2" s="35"/>
      <c r="X2" s="35"/>
      <c r="Y2" s="35"/>
      <c r="Z2" s="9"/>
      <c r="AA2" s="9"/>
      <c r="AB2" s="9"/>
      <c r="AC2" s="9"/>
      <c r="AD2" s="9"/>
    </row>
    <row r="3" spans="1:34" s="4" customFormat="1" x14ac:dyDescent="0.25">
      <c r="A3" s="8">
        <v>42036</v>
      </c>
      <c r="B3" s="9">
        <v>2015</v>
      </c>
      <c r="C3" s="9">
        <v>2</v>
      </c>
      <c r="D3" s="9"/>
      <c r="E3" s="9"/>
      <c r="F3" s="9"/>
      <c r="G3" s="9"/>
      <c r="H3" s="9"/>
      <c r="I3" s="9"/>
      <c r="J3" s="9"/>
      <c r="K3" s="9"/>
      <c r="L3" s="9"/>
      <c r="N3" s="9"/>
      <c r="O3" s="9"/>
      <c r="P3" s="9"/>
      <c r="Q3" s="9"/>
      <c r="R3" s="9"/>
      <c r="S3" s="9"/>
      <c r="T3" s="9"/>
      <c r="U3" s="9"/>
      <c r="V3" s="35"/>
      <c r="W3" s="35"/>
      <c r="X3" s="35"/>
      <c r="Y3" s="35"/>
      <c r="Z3" s="9"/>
      <c r="AA3" s="9"/>
      <c r="AB3" s="9"/>
      <c r="AC3" s="9"/>
      <c r="AD3" s="9"/>
    </row>
    <row r="4" spans="1:34" s="4" customFormat="1" x14ac:dyDescent="0.25">
      <c r="A4" s="8">
        <v>42064</v>
      </c>
      <c r="B4" s="9">
        <v>2015</v>
      </c>
      <c r="C4" s="9">
        <v>3</v>
      </c>
      <c r="D4" s="9"/>
      <c r="E4" s="9"/>
      <c r="F4" s="9"/>
      <c r="G4" s="9"/>
      <c r="H4" s="9"/>
      <c r="I4" s="9"/>
      <c r="J4" s="9"/>
      <c r="K4" s="9"/>
      <c r="L4" s="9"/>
      <c r="N4" s="9"/>
      <c r="O4" s="9"/>
      <c r="P4" s="9"/>
      <c r="Q4" s="9"/>
      <c r="R4" s="9"/>
      <c r="S4" s="9"/>
      <c r="T4" s="9"/>
      <c r="U4" s="9"/>
      <c r="V4" s="35"/>
      <c r="W4" s="35"/>
      <c r="X4" s="35"/>
      <c r="Y4" s="35"/>
      <c r="Z4" s="9"/>
      <c r="AA4" s="9"/>
      <c r="AB4" s="9"/>
      <c r="AC4" s="9"/>
      <c r="AD4" s="9"/>
    </row>
    <row r="5" spans="1:34" s="4" customFormat="1" x14ac:dyDescent="0.25">
      <c r="A5" s="8">
        <v>42095</v>
      </c>
      <c r="B5" s="9">
        <v>2015</v>
      </c>
      <c r="C5" s="9">
        <v>4</v>
      </c>
      <c r="D5" s="9"/>
      <c r="E5" s="9"/>
      <c r="F5" s="9"/>
      <c r="G5" s="9"/>
      <c r="H5" s="9"/>
      <c r="I5" s="9"/>
      <c r="J5" s="9"/>
      <c r="K5" s="9"/>
      <c r="L5" s="9"/>
      <c r="N5" s="9"/>
      <c r="O5" s="9"/>
      <c r="P5" s="9"/>
      <c r="Q5" s="9"/>
      <c r="R5" s="9"/>
      <c r="S5" s="9"/>
      <c r="T5" s="9"/>
      <c r="U5" s="9"/>
      <c r="V5" s="35"/>
      <c r="W5" s="35"/>
      <c r="X5" s="35"/>
      <c r="Y5" s="35"/>
      <c r="Z5" s="9"/>
      <c r="AA5" s="9"/>
      <c r="AB5" s="9"/>
      <c r="AC5" s="9"/>
      <c r="AD5" s="9"/>
    </row>
    <row r="6" spans="1:34" s="4" customFormat="1" x14ac:dyDescent="0.25">
      <c r="A6" s="8">
        <v>42125</v>
      </c>
      <c r="B6" s="9">
        <v>2015</v>
      </c>
      <c r="C6" s="9">
        <v>5</v>
      </c>
      <c r="D6" s="9"/>
      <c r="E6" s="9"/>
      <c r="F6" s="9"/>
      <c r="G6" s="9"/>
      <c r="H6" s="9"/>
      <c r="I6" s="9"/>
      <c r="J6" s="9"/>
      <c r="K6" s="9"/>
      <c r="L6" s="9"/>
      <c r="N6" s="9"/>
      <c r="O6" s="9"/>
      <c r="P6" s="9"/>
      <c r="Q6" s="9"/>
      <c r="R6" s="9"/>
      <c r="S6" s="9"/>
      <c r="T6" s="9"/>
      <c r="U6" s="9"/>
      <c r="V6" s="35"/>
      <c r="W6" s="35"/>
      <c r="X6" s="35"/>
      <c r="Y6" s="35"/>
      <c r="Z6" s="9"/>
      <c r="AA6" s="9"/>
      <c r="AB6" s="9"/>
      <c r="AC6" s="9"/>
      <c r="AD6" s="9"/>
    </row>
    <row r="7" spans="1:34" s="4" customFormat="1" x14ac:dyDescent="0.25">
      <c r="A7" s="8">
        <v>42156</v>
      </c>
      <c r="B7" s="9">
        <v>2015</v>
      </c>
      <c r="C7" s="9">
        <v>6</v>
      </c>
      <c r="D7" s="9"/>
      <c r="E7" s="9"/>
      <c r="F7" s="9"/>
      <c r="G7" s="9"/>
      <c r="H7" s="9"/>
      <c r="I7" s="9"/>
      <c r="J7" s="9"/>
      <c r="K7" s="9"/>
      <c r="L7" s="9"/>
      <c r="N7" s="9"/>
      <c r="O7" s="9"/>
      <c r="P7" s="9"/>
      <c r="Q7" s="9"/>
      <c r="R7" s="9"/>
      <c r="S7" s="9"/>
      <c r="T7" s="9"/>
      <c r="U7" s="9"/>
      <c r="V7" s="35"/>
      <c r="W7" s="35"/>
      <c r="X7" s="35"/>
      <c r="Y7" s="35"/>
      <c r="Z7" s="9"/>
      <c r="AA7" s="9"/>
      <c r="AB7" s="9"/>
      <c r="AC7" s="9"/>
      <c r="AD7" s="9"/>
    </row>
    <row r="8" spans="1:34" s="4" customFormat="1" x14ac:dyDescent="0.25">
      <c r="A8" s="8">
        <v>42186</v>
      </c>
      <c r="B8" s="9">
        <v>2015</v>
      </c>
      <c r="C8" s="9">
        <v>7</v>
      </c>
      <c r="D8" s="9">
        <v>30</v>
      </c>
      <c r="E8" s="9">
        <v>1.491E-2</v>
      </c>
      <c r="F8" s="9">
        <v>6.8662000000000001E-2</v>
      </c>
      <c r="G8" s="9">
        <v>0.17</v>
      </c>
      <c r="H8" s="9">
        <v>1150</v>
      </c>
      <c r="I8" s="9">
        <v>1150</v>
      </c>
      <c r="J8" s="9">
        <v>326.88</v>
      </c>
      <c r="K8" s="9">
        <v>452.16</v>
      </c>
      <c r="L8" s="9"/>
      <c r="N8" s="9"/>
      <c r="O8" s="9">
        <v>13.72</v>
      </c>
      <c r="P8" s="9">
        <v>18631</v>
      </c>
      <c r="Q8" s="9">
        <v>163858</v>
      </c>
      <c r="R8" s="9">
        <v>1.37161</v>
      </c>
      <c r="S8" s="9">
        <v>0.2838</v>
      </c>
      <c r="T8" s="9"/>
      <c r="U8" s="9"/>
      <c r="V8" s="35">
        <v>3129</v>
      </c>
      <c r="W8" s="35">
        <v>23040</v>
      </c>
      <c r="X8" s="35">
        <v>0.21604999999999999</v>
      </c>
      <c r="Y8" s="35">
        <v>0.21604999999999999</v>
      </c>
      <c r="Z8" s="9">
        <v>140514.01</v>
      </c>
      <c r="AA8" s="9">
        <f>SUM(P8+Q8)</f>
        <v>182489</v>
      </c>
      <c r="AB8" s="9"/>
      <c r="AC8" s="9">
        <v>10036.89</v>
      </c>
      <c r="AD8" s="9"/>
    </row>
    <row r="9" spans="1:34" s="4" customFormat="1" x14ac:dyDescent="0.25">
      <c r="A9" s="8">
        <v>42217</v>
      </c>
      <c r="B9" s="9">
        <v>2015</v>
      </c>
      <c r="C9" s="9">
        <v>8</v>
      </c>
      <c r="D9" s="9">
        <v>31</v>
      </c>
      <c r="E9" s="9">
        <v>2.2629999999999998E-3</v>
      </c>
      <c r="F9" s="9">
        <v>1.0418E-2</v>
      </c>
      <c r="G9" s="9">
        <v>0.17</v>
      </c>
      <c r="H9" s="9">
        <v>1150</v>
      </c>
      <c r="I9" s="9">
        <v>1150</v>
      </c>
      <c r="J9" s="9">
        <v>349.92</v>
      </c>
      <c r="K9" s="9">
        <v>508.32</v>
      </c>
      <c r="L9" s="9"/>
      <c r="N9" s="9"/>
      <c r="O9" s="9">
        <v>13.72</v>
      </c>
      <c r="P9" s="9">
        <v>19146</v>
      </c>
      <c r="Q9" s="9">
        <v>180714</v>
      </c>
      <c r="R9" s="9">
        <v>1.3761000000000001</v>
      </c>
      <c r="S9" s="9">
        <v>0.2838</v>
      </c>
      <c r="T9" s="9"/>
      <c r="U9" s="9"/>
      <c r="V9" s="35">
        <v>2315</v>
      </c>
      <c r="W9" s="35">
        <v>17152</v>
      </c>
      <c r="X9" s="35">
        <v>0.21604999999999999</v>
      </c>
      <c r="Y9" s="35">
        <v>0.21604999999999999</v>
      </c>
      <c r="Z9" s="9">
        <v>127804.52</v>
      </c>
      <c r="AA9" s="9">
        <v>199860</v>
      </c>
      <c r="AB9" s="9"/>
      <c r="AC9" s="9">
        <v>10992.3</v>
      </c>
      <c r="AD9" s="9"/>
    </row>
    <row r="10" spans="1:34" s="4" customFormat="1" x14ac:dyDescent="0.25">
      <c r="A10" s="8">
        <v>42248</v>
      </c>
      <c r="B10" s="9">
        <v>2015</v>
      </c>
      <c r="C10" s="9">
        <v>9</v>
      </c>
      <c r="D10" s="9">
        <v>31</v>
      </c>
      <c r="E10" s="9">
        <v>3.8E-3</v>
      </c>
      <c r="F10" s="9">
        <v>1.7762E-2</v>
      </c>
      <c r="G10" s="9">
        <v>0.17</v>
      </c>
      <c r="H10" s="9">
        <v>1150</v>
      </c>
      <c r="I10" s="9">
        <v>1150</v>
      </c>
      <c r="J10" s="9">
        <v>424.8</v>
      </c>
      <c r="K10" s="9">
        <v>675.36</v>
      </c>
      <c r="L10" s="9"/>
      <c r="N10" s="9"/>
      <c r="O10" s="9">
        <v>13.72</v>
      </c>
      <c r="P10" s="9">
        <v>19577</v>
      </c>
      <c r="Q10" s="9">
        <v>196611</v>
      </c>
      <c r="R10" s="9">
        <v>1.3761000000000001</v>
      </c>
      <c r="S10" s="9">
        <v>0.2838</v>
      </c>
      <c r="T10" s="9"/>
      <c r="U10" s="9"/>
      <c r="V10" s="35">
        <v>807</v>
      </c>
      <c r="W10" s="35">
        <v>10341</v>
      </c>
      <c r="X10" s="35">
        <v>0.21604999999999999</v>
      </c>
      <c r="Y10" s="35">
        <v>0.21604999999999999</v>
      </c>
      <c r="Z10" s="4">
        <v>1288520.95</v>
      </c>
      <c r="AA10" s="4">
        <v>216188</v>
      </c>
      <c r="AB10" s="9"/>
      <c r="AC10" s="9">
        <v>10286.35</v>
      </c>
      <c r="AD10" s="9"/>
    </row>
    <row r="11" spans="1:34" s="4" customFormat="1" x14ac:dyDescent="0.25">
      <c r="A11" s="8">
        <v>42278</v>
      </c>
      <c r="B11" s="9">
        <v>2015</v>
      </c>
      <c r="C11" s="9">
        <v>10</v>
      </c>
      <c r="D11" s="9">
        <v>33</v>
      </c>
      <c r="E11" s="9">
        <v>1.0333999999999999E-2</v>
      </c>
      <c r="F11" s="9">
        <v>4.759E-2</v>
      </c>
      <c r="G11" s="9">
        <v>0.17</v>
      </c>
      <c r="H11" s="9">
        <v>1150</v>
      </c>
      <c r="I11" s="9">
        <v>1150</v>
      </c>
      <c r="J11" s="9">
        <v>833.76</v>
      </c>
      <c r="K11" s="9">
        <v>1401.12</v>
      </c>
      <c r="L11" s="9"/>
      <c r="N11" s="9"/>
      <c r="O11" s="9">
        <v>13.72</v>
      </c>
      <c r="P11" s="9">
        <v>27480</v>
      </c>
      <c r="Q11" s="9">
        <v>259659</v>
      </c>
      <c r="R11" s="9">
        <v>1.3761000000000001</v>
      </c>
      <c r="S11" s="9">
        <v>0.2838</v>
      </c>
      <c r="T11" s="9"/>
      <c r="U11" s="9"/>
      <c r="V11" s="35">
        <v>1083</v>
      </c>
      <c r="W11" s="35">
        <v>15704</v>
      </c>
      <c r="X11" s="35">
        <v>0.21604999999999999</v>
      </c>
      <c r="Y11" s="35">
        <v>0.21604999999999999</v>
      </c>
      <c r="Z11" s="9">
        <v>195058.38</v>
      </c>
      <c r="AA11" s="9">
        <v>287139</v>
      </c>
      <c r="AB11" s="9"/>
      <c r="AC11" s="9">
        <v>12921.25</v>
      </c>
      <c r="AD11" s="9"/>
    </row>
    <row r="12" spans="1:34" s="4" customFormat="1" x14ac:dyDescent="0.25">
      <c r="A12" s="8">
        <v>42309</v>
      </c>
      <c r="B12" s="9">
        <v>2015</v>
      </c>
      <c r="C12" s="9">
        <v>11</v>
      </c>
      <c r="D12" s="9">
        <v>31</v>
      </c>
      <c r="E12" s="9">
        <v>1.1599E-2</v>
      </c>
      <c r="F12" s="9">
        <v>5.3400999999999997E-2</v>
      </c>
      <c r="G12" s="9">
        <v>0.17</v>
      </c>
      <c r="H12" s="9">
        <v>1150</v>
      </c>
      <c r="I12" s="9">
        <v>1150</v>
      </c>
      <c r="J12" s="9">
        <v>790.56</v>
      </c>
      <c r="K12" s="9">
        <v>1180.8</v>
      </c>
      <c r="L12" s="9"/>
      <c r="N12" s="9"/>
      <c r="O12" s="9">
        <v>13.72</v>
      </c>
      <c r="P12" s="9">
        <v>34090</v>
      </c>
      <c r="Q12" s="9">
        <v>279297</v>
      </c>
      <c r="R12" s="9">
        <v>1.37161</v>
      </c>
      <c r="S12" s="9">
        <v>0.2838</v>
      </c>
      <c r="T12" s="9"/>
      <c r="U12" s="9"/>
      <c r="V12" s="35">
        <v>966</v>
      </c>
      <c r="W12" s="35">
        <v>12445</v>
      </c>
      <c r="X12" s="35">
        <v>0.21604999999999999</v>
      </c>
      <c r="Y12" s="35">
        <v>0.21604999999999999</v>
      </c>
      <c r="Z12" s="9">
        <v>195375.59</v>
      </c>
      <c r="AA12" s="9">
        <v>313387</v>
      </c>
      <c r="AB12" s="9"/>
      <c r="AC12" s="9">
        <v>14102.41</v>
      </c>
      <c r="AD12" s="9"/>
    </row>
    <row r="13" spans="1:34" s="4" customFormat="1" x14ac:dyDescent="0.25">
      <c r="A13" s="8">
        <v>42339</v>
      </c>
      <c r="B13" s="9">
        <v>2015</v>
      </c>
      <c r="C13" s="9">
        <v>12</v>
      </c>
      <c r="D13" s="9">
        <v>30</v>
      </c>
      <c r="E13" s="9">
        <v>1.2659999999999999E-2</v>
      </c>
      <c r="F13" s="9">
        <v>5.1880000000000003E-2</v>
      </c>
      <c r="G13" s="9">
        <v>0.17</v>
      </c>
      <c r="H13" s="9">
        <v>1150</v>
      </c>
      <c r="I13" s="9">
        <v>1150</v>
      </c>
      <c r="J13" s="9">
        <v>744.48</v>
      </c>
      <c r="K13" s="9">
        <v>1175.04</v>
      </c>
      <c r="L13" s="9"/>
      <c r="N13" s="9"/>
      <c r="O13" s="9">
        <v>13.72</v>
      </c>
      <c r="P13" s="9">
        <v>25678</v>
      </c>
      <c r="Q13" s="9">
        <v>225398</v>
      </c>
      <c r="R13" s="9">
        <v>1.37161</v>
      </c>
      <c r="S13" s="9">
        <v>0.2838</v>
      </c>
      <c r="T13" s="9"/>
      <c r="U13" s="9"/>
      <c r="V13" s="35">
        <v>2352</v>
      </c>
      <c r="W13" s="35">
        <v>17353</v>
      </c>
      <c r="X13" s="35">
        <v>0.21604999999999999</v>
      </c>
      <c r="Y13" s="35">
        <v>0.21604999999999999</v>
      </c>
      <c r="Z13" s="9">
        <v>168211.06</v>
      </c>
      <c r="AA13" s="9">
        <v>251076</v>
      </c>
      <c r="AB13" s="9"/>
      <c r="AC13" s="9">
        <v>11298.42</v>
      </c>
      <c r="AD13" s="9"/>
    </row>
    <row r="14" spans="1:34" s="4" customFormat="1" x14ac:dyDescent="0.25">
      <c r="A14" s="8">
        <v>42370</v>
      </c>
      <c r="B14" s="9">
        <v>2016</v>
      </c>
      <c r="C14" s="9">
        <v>1</v>
      </c>
      <c r="D14" s="9">
        <v>31</v>
      </c>
      <c r="E14" s="9">
        <v>1.1582E-2</v>
      </c>
      <c r="F14" s="9">
        <v>5.3369E-2</v>
      </c>
      <c r="G14" s="9">
        <v>0.17</v>
      </c>
      <c r="H14" s="9">
        <v>1150</v>
      </c>
      <c r="I14" s="9">
        <v>1150</v>
      </c>
      <c r="J14" s="9">
        <v>787.68</v>
      </c>
      <c r="K14" s="37">
        <v>1356.48</v>
      </c>
      <c r="L14" s="9"/>
      <c r="N14" s="9"/>
      <c r="O14" s="9">
        <v>13.72</v>
      </c>
      <c r="P14" s="9">
        <v>15949</v>
      </c>
      <c r="Q14" s="9">
        <v>186982</v>
      </c>
      <c r="R14" s="9">
        <v>1.37161</v>
      </c>
      <c r="S14" s="9">
        <v>0.2838</v>
      </c>
      <c r="T14" s="9"/>
      <c r="U14" s="9"/>
      <c r="V14" s="35">
        <v>2228</v>
      </c>
      <c r="W14" s="35">
        <v>19733</v>
      </c>
      <c r="X14" s="35">
        <v>0.21604999999999999</v>
      </c>
      <c r="Y14" s="35">
        <v>0.21604999999999999</v>
      </c>
      <c r="Z14" s="9">
        <v>138304.67000000001</v>
      </c>
      <c r="AA14" s="9">
        <v>202931</v>
      </c>
      <c r="AB14" s="9"/>
      <c r="AC14" s="9">
        <v>9131.89</v>
      </c>
      <c r="AD14" s="9"/>
    </row>
    <row r="15" spans="1:34" s="4" customFormat="1" x14ac:dyDescent="0.25">
      <c r="A15" s="8">
        <v>42401</v>
      </c>
      <c r="B15" s="9">
        <v>2016</v>
      </c>
      <c r="C15" s="9">
        <v>2</v>
      </c>
      <c r="D15" s="9">
        <v>31</v>
      </c>
      <c r="E15" s="9">
        <v>1.516E-2</v>
      </c>
      <c r="F15" s="9">
        <v>5.3055999999999999E-2</v>
      </c>
      <c r="G15" s="9">
        <v>0.17</v>
      </c>
      <c r="H15" s="9">
        <v>1150</v>
      </c>
      <c r="I15" s="9">
        <v>1150</v>
      </c>
      <c r="J15" s="9">
        <v>849.6</v>
      </c>
      <c r="K15" s="37">
        <v>1424.16</v>
      </c>
      <c r="L15" s="9"/>
      <c r="N15" s="9"/>
      <c r="O15" s="9">
        <v>13.72</v>
      </c>
      <c r="P15" s="9">
        <v>36099</v>
      </c>
      <c r="Q15" s="9">
        <v>299151</v>
      </c>
      <c r="R15" s="9">
        <v>1.37161</v>
      </c>
      <c r="S15" s="9">
        <v>0.2838</v>
      </c>
      <c r="T15" s="9"/>
      <c r="U15" s="9"/>
      <c r="V15" s="35">
        <v>2899</v>
      </c>
      <c r="W15" s="35">
        <v>27651</v>
      </c>
      <c r="X15" s="35">
        <v>0.21604999999999999</v>
      </c>
      <c r="Y15" s="35">
        <v>0.21604999999999999</v>
      </c>
      <c r="Z15" s="9">
        <v>224199.7</v>
      </c>
      <c r="AA15" s="9">
        <v>335250</v>
      </c>
      <c r="AB15" s="9"/>
      <c r="AC15" s="9">
        <v>10868.58</v>
      </c>
      <c r="AD15" s="9"/>
    </row>
    <row r="16" spans="1:34" s="4" customFormat="1" x14ac:dyDescent="0.25">
      <c r="A16" s="8">
        <v>42430</v>
      </c>
      <c r="B16" s="9">
        <v>2016</v>
      </c>
      <c r="C16" s="9">
        <v>3</v>
      </c>
      <c r="D16" s="9">
        <v>29</v>
      </c>
      <c r="E16" s="9">
        <v>1.269E-2</v>
      </c>
      <c r="F16" s="9">
        <v>5.5574999999999999E-2</v>
      </c>
      <c r="G16" s="9">
        <v>0.17</v>
      </c>
      <c r="H16" s="9">
        <v>1150</v>
      </c>
      <c r="I16" s="9">
        <v>1150</v>
      </c>
      <c r="J16" s="9">
        <v>835</v>
      </c>
      <c r="K16" s="37">
        <v>1252.8</v>
      </c>
      <c r="L16" s="9"/>
      <c r="N16" s="9"/>
      <c r="O16" s="9">
        <v>13.72</v>
      </c>
      <c r="P16" s="9">
        <v>35109</v>
      </c>
      <c r="Q16" s="9">
        <v>280526</v>
      </c>
      <c r="R16" s="9">
        <v>1.37161</v>
      </c>
      <c r="S16" s="9">
        <v>0.2838</v>
      </c>
      <c r="T16" s="9"/>
      <c r="U16" s="9"/>
      <c r="V16" s="35">
        <v>4622</v>
      </c>
      <c r="W16" s="35">
        <v>45961</v>
      </c>
      <c r="X16" s="35">
        <v>0.21604999999999999</v>
      </c>
      <c r="Y16" s="35">
        <v>0.21604999999999999</v>
      </c>
      <c r="Z16" s="9">
        <v>216430.95</v>
      </c>
      <c r="AA16" s="9">
        <v>315635</v>
      </c>
      <c r="AB16" s="9">
        <v>4204.8</v>
      </c>
      <c r="AC16" s="9">
        <v>1059.42</v>
      </c>
      <c r="AD16" s="9"/>
    </row>
    <row r="17" spans="1:30" s="4" customFormat="1" x14ac:dyDescent="0.25">
      <c r="A17" s="8">
        <v>42461</v>
      </c>
      <c r="B17" s="9">
        <v>2016</v>
      </c>
      <c r="C17" s="9">
        <v>4</v>
      </c>
      <c r="D17" s="9">
        <v>31</v>
      </c>
      <c r="E17" s="9">
        <v>9.6970000000000008E-3</v>
      </c>
      <c r="F17" s="9">
        <v>4.4641E-2</v>
      </c>
      <c r="G17" s="9">
        <v>0.17</v>
      </c>
      <c r="H17" s="9">
        <v>1150</v>
      </c>
      <c r="I17" s="9">
        <v>1150</v>
      </c>
      <c r="J17" s="9">
        <v>852.48</v>
      </c>
      <c r="K17" s="37">
        <v>1408.32</v>
      </c>
      <c r="L17" s="9"/>
      <c r="N17" s="9"/>
      <c r="O17" s="9">
        <v>14.308870000000001</v>
      </c>
      <c r="P17" s="9">
        <v>38565</v>
      </c>
      <c r="Q17" s="9">
        <v>334499</v>
      </c>
      <c r="R17" s="9">
        <v>1.4347939999999999</v>
      </c>
      <c r="S17" s="9">
        <v>0.29760300000000001</v>
      </c>
      <c r="T17" s="9"/>
      <c r="U17" s="9"/>
      <c r="V17" s="35">
        <v>1440</v>
      </c>
      <c r="W17" s="35">
        <v>17650</v>
      </c>
      <c r="X17" s="35">
        <v>0.23081499999999999</v>
      </c>
      <c r="Y17" s="35">
        <v>0.23081499999999999</v>
      </c>
      <c r="Z17" s="9">
        <v>232330.47</v>
      </c>
      <c r="AA17" s="9">
        <v>373064</v>
      </c>
      <c r="AB17" s="9">
        <v>906.12</v>
      </c>
      <c r="AC17" s="9"/>
      <c r="AD17" s="9"/>
    </row>
    <row r="18" spans="1:30" s="4" customFormat="1" x14ac:dyDescent="0.25">
      <c r="A18" s="8">
        <v>42491</v>
      </c>
      <c r="B18" s="9">
        <v>2016</v>
      </c>
      <c r="C18" s="9">
        <v>5</v>
      </c>
      <c r="D18" s="9">
        <v>30</v>
      </c>
      <c r="E18" s="9">
        <v>6.7029999999999998E-3</v>
      </c>
      <c r="F18" s="9">
        <v>3.0884000000000002E-2</v>
      </c>
      <c r="G18" s="9">
        <v>0.17</v>
      </c>
      <c r="H18" s="9">
        <v>1150</v>
      </c>
      <c r="I18" s="9">
        <v>1150</v>
      </c>
      <c r="J18" s="9">
        <v>465.12</v>
      </c>
      <c r="K18" s="9">
        <v>691.2</v>
      </c>
      <c r="L18" s="9"/>
      <c r="N18" s="9"/>
      <c r="O18" s="9">
        <v>14.68</v>
      </c>
      <c r="P18" s="9">
        <v>24210</v>
      </c>
      <c r="Q18" s="9">
        <v>187561</v>
      </c>
      <c r="R18" s="9">
        <v>1.4746999999999999</v>
      </c>
      <c r="S18" s="9">
        <v>0.30631999999999998</v>
      </c>
      <c r="T18" s="9"/>
      <c r="U18" s="9"/>
      <c r="V18" s="35">
        <v>2559</v>
      </c>
      <c r="W18" s="35">
        <v>19239</v>
      </c>
      <c r="X18" s="35">
        <v>0.24013999999999999</v>
      </c>
      <c r="Y18" s="35">
        <v>0.24013999999999999</v>
      </c>
      <c r="Z18" s="9">
        <v>136352.71</v>
      </c>
      <c r="AA18" s="9">
        <v>211771</v>
      </c>
      <c r="AB18" s="9"/>
      <c r="AC18" s="9"/>
      <c r="AD18" s="9"/>
    </row>
    <row r="19" spans="1:30" s="4" customFormat="1" x14ac:dyDescent="0.25">
      <c r="A19" s="8">
        <v>42522</v>
      </c>
      <c r="B19" s="9">
        <v>2016</v>
      </c>
      <c r="C19" s="9">
        <v>6</v>
      </c>
      <c r="D19" s="9">
        <v>31</v>
      </c>
      <c r="E19" s="9">
        <v>1.0513E-2</v>
      </c>
      <c r="F19" s="9">
        <v>4.8434999999999999E-2</v>
      </c>
      <c r="G19" s="9">
        <v>0.17</v>
      </c>
      <c r="H19" s="9">
        <v>1600</v>
      </c>
      <c r="I19" s="9">
        <v>1600</v>
      </c>
      <c r="J19" s="9">
        <v>436.32</v>
      </c>
      <c r="K19" s="9">
        <v>466.52</v>
      </c>
      <c r="L19" s="9"/>
      <c r="N19" s="9"/>
      <c r="O19" s="9">
        <v>14.68</v>
      </c>
      <c r="P19" s="9">
        <v>21979</v>
      </c>
      <c r="Q19" s="9">
        <v>182486</v>
      </c>
      <c r="R19" s="9">
        <v>1.4746999999999999</v>
      </c>
      <c r="S19" s="9">
        <v>0.30631999999999998</v>
      </c>
      <c r="T19" s="9"/>
      <c r="U19" s="9"/>
      <c r="V19" s="35">
        <v>3216</v>
      </c>
      <c r="W19" s="35">
        <v>23167</v>
      </c>
      <c r="X19" s="35">
        <v>0.24013999999999999</v>
      </c>
      <c r="Y19" s="35">
        <v>0.24013999999999999</v>
      </c>
      <c r="Z19" s="9">
        <v>135575.88</v>
      </c>
      <c r="AA19" s="9">
        <v>204465</v>
      </c>
      <c r="AB19" s="9"/>
      <c r="AC19" s="9"/>
      <c r="AD19" s="9"/>
    </row>
    <row r="20" spans="1:30" s="4" customFormat="1" x14ac:dyDescent="0.25">
      <c r="A20" s="8">
        <v>42552</v>
      </c>
      <c r="B20" s="9">
        <v>2016</v>
      </c>
      <c r="C20" s="9">
        <v>7</v>
      </c>
      <c r="D20" s="9">
        <v>30</v>
      </c>
      <c r="E20" s="9">
        <v>1.3015000000000001E-2</v>
      </c>
      <c r="F20" s="9">
        <v>5.9929000000000003E-2</v>
      </c>
      <c r="G20" s="9">
        <v>0.17</v>
      </c>
      <c r="H20" s="9">
        <v>1600</v>
      </c>
      <c r="I20" s="9">
        <v>1600</v>
      </c>
      <c r="J20" s="9">
        <v>573.12</v>
      </c>
      <c r="K20" s="9">
        <v>921.6</v>
      </c>
      <c r="L20" s="9"/>
      <c r="N20" s="9"/>
      <c r="O20" s="9">
        <v>14.68</v>
      </c>
      <c r="P20" s="9">
        <v>27754</v>
      </c>
      <c r="Q20" s="9">
        <v>214458</v>
      </c>
      <c r="R20" s="9">
        <v>1.4746999999999999</v>
      </c>
      <c r="S20" s="9">
        <v>0.30631999999999998</v>
      </c>
      <c r="T20" s="9"/>
      <c r="U20" s="9"/>
      <c r="V20" s="35">
        <v>1472</v>
      </c>
      <c r="W20" s="35">
        <v>18458</v>
      </c>
      <c r="X20" s="35">
        <v>0.24013999999999999</v>
      </c>
      <c r="Y20" s="35">
        <v>0.24013999999999999</v>
      </c>
      <c r="Z20" s="9">
        <v>166915.01999999999</v>
      </c>
      <c r="AA20" s="9">
        <v>242212</v>
      </c>
      <c r="AB20" s="9"/>
      <c r="AC20" s="9"/>
      <c r="AD20" s="9"/>
    </row>
    <row r="21" spans="1:30" s="4" customFormat="1" x14ac:dyDescent="0.25">
      <c r="A21" s="8">
        <v>42583</v>
      </c>
      <c r="B21" s="9">
        <v>2016</v>
      </c>
      <c r="C21" s="9">
        <v>8</v>
      </c>
      <c r="D21" s="9">
        <v>31</v>
      </c>
      <c r="E21" s="9">
        <v>5.6699999999999997E-3</v>
      </c>
      <c r="F21" s="9">
        <v>2.784E-2</v>
      </c>
      <c r="G21" s="9">
        <v>0.17</v>
      </c>
      <c r="H21" s="9">
        <v>1600</v>
      </c>
      <c r="I21" s="9">
        <v>1600</v>
      </c>
      <c r="J21" s="9">
        <v>718.56</v>
      </c>
      <c r="K21" s="9">
        <v>1131.8399999999999</v>
      </c>
      <c r="L21" s="9"/>
      <c r="N21" s="9"/>
      <c r="O21" s="9">
        <v>14.68</v>
      </c>
      <c r="P21" s="9">
        <v>32211</v>
      </c>
      <c r="Q21" s="9">
        <v>236770</v>
      </c>
      <c r="R21" s="9">
        <v>1.4746999999999999</v>
      </c>
      <c r="S21" s="9">
        <v>0.30631999999999998</v>
      </c>
      <c r="T21" s="9"/>
      <c r="U21" s="9"/>
      <c r="V21" s="35">
        <v>1622</v>
      </c>
      <c r="W21" s="35">
        <v>17554</v>
      </c>
      <c r="X21" s="35">
        <v>0.24013999999999999</v>
      </c>
      <c r="Y21" s="35">
        <v>0.24013999999999999</v>
      </c>
      <c r="Z21" s="9">
        <v>174230.57</v>
      </c>
      <c r="AA21" s="9">
        <v>268981</v>
      </c>
      <c r="AB21" s="9"/>
      <c r="AC21" s="9"/>
      <c r="AD21" s="9"/>
    </row>
    <row r="22" spans="1:30" s="4" customFormat="1" x14ac:dyDescent="0.25">
      <c r="A22" s="8">
        <v>42614</v>
      </c>
      <c r="B22" s="9">
        <v>2016</v>
      </c>
      <c r="C22" s="9">
        <v>9</v>
      </c>
      <c r="D22" s="9">
        <v>31</v>
      </c>
      <c r="E22" s="9">
        <v>8.208E-3</v>
      </c>
      <c r="F22" s="9">
        <v>3.8706999999999998E-2</v>
      </c>
      <c r="G22" s="9">
        <v>0.17</v>
      </c>
      <c r="H22" s="9">
        <v>1600</v>
      </c>
      <c r="I22" s="9">
        <v>1600</v>
      </c>
      <c r="J22" s="9">
        <v>604.79999999999995</v>
      </c>
      <c r="K22" s="9">
        <v>1120.32</v>
      </c>
      <c r="L22" s="9"/>
      <c r="N22" s="9"/>
      <c r="O22" s="9">
        <v>14.68</v>
      </c>
      <c r="P22" s="9">
        <v>26695</v>
      </c>
      <c r="Q22" s="9">
        <v>229937</v>
      </c>
      <c r="R22" s="9">
        <v>1.4746999999999999</v>
      </c>
      <c r="S22" s="9">
        <v>0.30631999999999998</v>
      </c>
      <c r="T22" s="9"/>
      <c r="U22" s="9"/>
      <c r="V22" s="35">
        <v>1675</v>
      </c>
      <c r="W22" s="35">
        <v>21700</v>
      </c>
      <c r="X22" s="35">
        <v>0.24013999999999999</v>
      </c>
      <c r="Y22" s="35">
        <v>0.24013999999999999</v>
      </c>
      <c r="Z22" s="9">
        <v>170238.42</v>
      </c>
      <c r="AA22" s="9">
        <v>256632</v>
      </c>
      <c r="AB22" s="9"/>
      <c r="AC22" s="9"/>
      <c r="AD22" s="9"/>
    </row>
    <row r="23" spans="1:30" s="4" customFormat="1" x14ac:dyDescent="0.25">
      <c r="A23" s="8">
        <v>42644</v>
      </c>
      <c r="B23" s="9">
        <v>2016</v>
      </c>
      <c r="C23" s="9">
        <v>10</v>
      </c>
      <c r="D23" s="9">
        <v>30</v>
      </c>
      <c r="E23" s="9">
        <v>6.4580000000000002E-3</v>
      </c>
      <c r="F23" s="9">
        <v>5.3900000000000003E-2</v>
      </c>
      <c r="G23" s="9">
        <v>0.17</v>
      </c>
      <c r="H23" s="9">
        <v>1600</v>
      </c>
      <c r="I23" s="9">
        <v>1600</v>
      </c>
      <c r="J23" s="9">
        <v>632.16</v>
      </c>
      <c r="K23" s="9">
        <v>1041.1199999999999</v>
      </c>
      <c r="L23" s="9"/>
      <c r="N23" s="9"/>
      <c r="O23" s="9">
        <v>14.68</v>
      </c>
      <c r="P23" s="9">
        <v>26766</v>
      </c>
      <c r="Q23" s="9">
        <v>246767</v>
      </c>
      <c r="R23" s="9">
        <v>1.4746999999999999</v>
      </c>
      <c r="S23" s="9">
        <v>0.30631999999999998</v>
      </c>
      <c r="T23" s="9"/>
      <c r="U23" s="9"/>
      <c r="V23" s="35">
        <v>2431</v>
      </c>
      <c r="W23" s="35">
        <v>19751</v>
      </c>
      <c r="X23" s="35">
        <v>0.24013999999999999</v>
      </c>
      <c r="Y23" s="35">
        <v>0.24013999999999999</v>
      </c>
      <c r="Z23" s="9">
        <v>174107.17</v>
      </c>
      <c r="AA23" s="9">
        <v>273533</v>
      </c>
      <c r="AB23" s="9"/>
      <c r="AC23" s="9"/>
      <c r="AD23" s="9"/>
    </row>
    <row r="24" spans="1:30" s="4" customFormat="1" x14ac:dyDescent="0.25">
      <c r="A24" s="8">
        <v>42675</v>
      </c>
      <c r="B24" s="9">
        <v>2016</v>
      </c>
      <c r="C24" s="9">
        <v>11</v>
      </c>
      <c r="D24" s="9">
        <v>31</v>
      </c>
      <c r="E24" s="9">
        <v>7.9150000000000002E-3</v>
      </c>
      <c r="F24" s="9">
        <v>3.6452999999999999E-2</v>
      </c>
      <c r="G24" s="9">
        <v>0.17</v>
      </c>
      <c r="H24" s="9">
        <v>1600</v>
      </c>
      <c r="I24" s="9">
        <v>1600</v>
      </c>
      <c r="J24" s="9">
        <v>815.04</v>
      </c>
      <c r="K24" s="9">
        <v>1163.52</v>
      </c>
      <c r="L24" s="9"/>
      <c r="N24" s="9"/>
      <c r="O24" s="9">
        <v>14.68</v>
      </c>
      <c r="P24" s="9">
        <v>31577</v>
      </c>
      <c r="Q24" s="9">
        <v>264165</v>
      </c>
      <c r="R24" s="9">
        <v>1.4746999999999999</v>
      </c>
      <c r="S24" s="9">
        <v>0.30631999999999998</v>
      </c>
      <c r="T24" s="9"/>
      <c r="U24" s="9"/>
      <c r="V24" s="35">
        <v>3092</v>
      </c>
      <c r="W24" s="35">
        <v>22393</v>
      </c>
      <c r="X24" s="35">
        <v>0.24013999999999999</v>
      </c>
      <c r="Y24" s="35">
        <v>0.24013999999999999</v>
      </c>
      <c r="Z24" s="9">
        <v>191961.27</v>
      </c>
      <c r="AA24" s="9">
        <v>295742</v>
      </c>
      <c r="AB24" s="9">
        <v>3793.58</v>
      </c>
      <c r="AC24" s="9"/>
      <c r="AD24" s="9"/>
    </row>
    <row r="25" spans="1:30" s="4" customFormat="1" x14ac:dyDescent="0.25">
      <c r="A25" s="8">
        <v>42705</v>
      </c>
      <c r="B25" s="9">
        <v>2016</v>
      </c>
      <c r="C25" s="9">
        <v>12</v>
      </c>
      <c r="D25" s="9">
        <v>30</v>
      </c>
      <c r="E25" s="9">
        <v>1.2855E-2</v>
      </c>
      <c r="F25" s="9">
        <v>5.9214000000000003E-2</v>
      </c>
      <c r="G25" s="9">
        <v>0.17</v>
      </c>
      <c r="H25" s="9">
        <v>1600</v>
      </c>
      <c r="I25" s="9">
        <v>1600</v>
      </c>
      <c r="J25" s="9">
        <v>751.68</v>
      </c>
      <c r="K25" s="9">
        <v>1208.1600000000001</v>
      </c>
      <c r="L25" s="9"/>
      <c r="N25" s="9"/>
      <c r="O25" s="9">
        <v>14.68</v>
      </c>
      <c r="P25" s="9">
        <v>27831</v>
      </c>
      <c r="Q25" s="9">
        <v>244137</v>
      </c>
      <c r="R25" s="9">
        <v>1.4746999999999999</v>
      </c>
      <c r="S25" s="9">
        <v>0.30631999999999998</v>
      </c>
      <c r="T25" s="9"/>
      <c r="U25" s="9"/>
      <c r="V25" s="35">
        <v>2981</v>
      </c>
      <c r="W25" s="35">
        <v>23853</v>
      </c>
      <c r="X25" s="35">
        <v>0.24013999999999999</v>
      </c>
      <c r="Y25" s="35">
        <v>0.24013999999999999</v>
      </c>
      <c r="Z25" s="9">
        <v>185160.59</v>
      </c>
      <c r="AA25" s="9">
        <v>271968</v>
      </c>
      <c r="AB25" s="9"/>
      <c r="AC25" s="9"/>
      <c r="AD25" s="9"/>
    </row>
    <row r="26" spans="1:30" s="4" customFormat="1" x14ac:dyDescent="0.25">
      <c r="A26" s="8">
        <v>42736</v>
      </c>
      <c r="B26" s="9">
        <v>2017</v>
      </c>
      <c r="C26" s="9">
        <v>1</v>
      </c>
      <c r="D26" s="9">
        <v>31</v>
      </c>
      <c r="E26" s="9">
        <v>1.3218000000000001E-2</v>
      </c>
      <c r="F26" s="9">
        <v>6.0872000000000002E-2</v>
      </c>
      <c r="G26" s="9">
        <v>0.17</v>
      </c>
      <c r="H26" s="9">
        <v>1600</v>
      </c>
      <c r="I26" s="9">
        <v>1600</v>
      </c>
      <c r="J26" s="9">
        <v>724.32</v>
      </c>
      <c r="K26" s="9">
        <v>1111.68</v>
      </c>
      <c r="L26" s="9"/>
      <c r="N26" s="9"/>
      <c r="O26" s="9">
        <v>14.68</v>
      </c>
      <c r="P26" s="9">
        <v>24256</v>
      </c>
      <c r="Q26" s="9">
        <v>240877</v>
      </c>
      <c r="R26" s="9">
        <v>1.4746999999999999</v>
      </c>
      <c r="S26" s="9">
        <v>0.30631999999999998</v>
      </c>
      <c r="T26" s="9"/>
      <c r="U26" s="9"/>
      <c r="V26" s="35">
        <v>4973</v>
      </c>
      <c r="W26" s="35">
        <v>26696</v>
      </c>
      <c r="X26" s="35">
        <v>0.24013999999999999</v>
      </c>
      <c r="Y26" s="35">
        <v>0.24013999999999999</v>
      </c>
      <c r="Z26" s="9">
        <v>184479.24</v>
      </c>
      <c r="AA26" s="9">
        <v>265133</v>
      </c>
      <c r="AB26" s="9"/>
      <c r="AC26" s="9"/>
      <c r="AD26" s="9"/>
    </row>
    <row r="27" spans="1:30" s="4" customFormat="1" x14ac:dyDescent="0.25">
      <c r="A27" s="8">
        <v>42767</v>
      </c>
      <c r="B27" s="9">
        <v>2017</v>
      </c>
      <c r="C27" s="9">
        <v>2</v>
      </c>
      <c r="D27" s="9">
        <v>31</v>
      </c>
      <c r="E27" s="9">
        <v>9.4590000000000004E-3</v>
      </c>
      <c r="F27" s="9">
        <v>4.3567000000000002E-2</v>
      </c>
      <c r="G27" s="9">
        <v>0.17</v>
      </c>
      <c r="H27" s="9">
        <v>1600</v>
      </c>
      <c r="I27" s="9">
        <v>1600</v>
      </c>
      <c r="J27" s="9">
        <v>833.76</v>
      </c>
      <c r="K27" s="9">
        <v>1454.4</v>
      </c>
      <c r="L27" s="9"/>
      <c r="N27" s="9"/>
      <c r="O27" s="9">
        <v>14.68</v>
      </c>
      <c r="P27" s="9">
        <v>41178</v>
      </c>
      <c r="Q27" s="9">
        <v>339429</v>
      </c>
      <c r="R27" s="9">
        <v>1.4746999999999999</v>
      </c>
      <c r="S27" s="9">
        <v>0.30631999999999998</v>
      </c>
      <c r="T27" s="9"/>
      <c r="U27" s="9"/>
      <c r="V27" s="35">
        <v>1465</v>
      </c>
      <c r="W27" s="35">
        <v>18013</v>
      </c>
      <c r="X27" s="35">
        <v>0.24013999999999999</v>
      </c>
      <c r="Y27" s="35">
        <v>0.24013999999999999</v>
      </c>
      <c r="Z27" s="9">
        <v>237049.98</v>
      </c>
      <c r="AA27" s="9">
        <v>380607</v>
      </c>
      <c r="AB27" s="9"/>
      <c r="AC27" s="9"/>
      <c r="AD27" s="9"/>
    </row>
    <row r="28" spans="1:30" s="4" customFormat="1" x14ac:dyDescent="0.25">
      <c r="A28" s="8">
        <v>42795</v>
      </c>
      <c r="B28" s="9">
        <v>2017</v>
      </c>
      <c r="C28" s="9">
        <v>3</v>
      </c>
      <c r="D28" s="9">
        <v>28</v>
      </c>
      <c r="E28" s="9">
        <v>8.345E-3</v>
      </c>
      <c r="F28" s="9">
        <v>3.4360000000000002E-2</v>
      </c>
      <c r="G28" s="9">
        <v>0.17</v>
      </c>
      <c r="H28" s="9">
        <v>1600</v>
      </c>
      <c r="I28" s="9">
        <v>1600</v>
      </c>
      <c r="J28" s="9">
        <v>807.84</v>
      </c>
      <c r="K28" s="9">
        <v>1444.32</v>
      </c>
      <c r="L28" s="9"/>
      <c r="N28" s="9"/>
      <c r="O28" s="9">
        <v>14.68</v>
      </c>
      <c r="P28" s="9">
        <v>34056</v>
      </c>
      <c r="Q28" s="9">
        <v>300435</v>
      </c>
      <c r="R28" s="9">
        <v>1.4746999999999999</v>
      </c>
      <c r="S28" s="9">
        <v>0.30631999999999998</v>
      </c>
      <c r="T28" s="9"/>
      <c r="U28" s="9"/>
      <c r="V28" s="35">
        <v>1843</v>
      </c>
      <c r="W28" s="35">
        <v>18202</v>
      </c>
      <c r="X28" s="35">
        <v>0.24013999999999999</v>
      </c>
      <c r="Y28" s="35">
        <v>0.24013999999999999</v>
      </c>
      <c r="Z28" s="9">
        <v>211642.17</v>
      </c>
      <c r="AA28" s="9">
        <v>334491</v>
      </c>
      <c r="AB28" s="9">
        <v>6212</v>
      </c>
      <c r="AC28" s="9"/>
      <c r="AD28" s="9"/>
    </row>
    <row r="29" spans="1:30" s="4" customFormat="1" x14ac:dyDescent="0.25">
      <c r="A29" s="8">
        <v>42826</v>
      </c>
      <c r="B29" s="9">
        <v>2017</v>
      </c>
      <c r="C29" s="9">
        <v>4</v>
      </c>
      <c r="D29" s="9">
        <v>31</v>
      </c>
      <c r="E29" s="9">
        <v>7.548E-3</v>
      </c>
      <c r="F29" s="9">
        <v>3.4778999999999997E-2</v>
      </c>
      <c r="G29" s="9">
        <v>0.17</v>
      </c>
      <c r="H29" s="9">
        <v>1600</v>
      </c>
      <c r="I29" s="9">
        <v>1600</v>
      </c>
      <c r="J29" s="9">
        <v>756</v>
      </c>
      <c r="K29" s="9">
        <v>1072.8</v>
      </c>
      <c r="L29" s="9"/>
      <c r="N29" s="9"/>
      <c r="O29" s="9">
        <v>16.230644999999999</v>
      </c>
      <c r="P29" s="9">
        <v>28195</v>
      </c>
      <c r="Q29" s="9">
        <v>256794</v>
      </c>
      <c r="R29" s="9">
        <v>1.4640439999999999</v>
      </c>
      <c r="S29" s="9">
        <v>0.23300699999999999</v>
      </c>
      <c r="T29" s="9"/>
      <c r="U29" s="9"/>
      <c r="V29" s="35">
        <v>504</v>
      </c>
      <c r="W29" s="35">
        <v>4539</v>
      </c>
      <c r="X29" s="35">
        <v>0.184368</v>
      </c>
      <c r="Y29" s="35">
        <v>0.184368</v>
      </c>
      <c r="Z29" s="9">
        <v>161834.88</v>
      </c>
      <c r="AA29" s="9">
        <v>284989</v>
      </c>
      <c r="AB29" s="9">
        <v>919.3</v>
      </c>
      <c r="AC29" s="9">
        <v>7170.72</v>
      </c>
      <c r="AD29" s="9"/>
    </row>
    <row r="30" spans="1:30" s="4" customFormat="1" x14ac:dyDescent="0.25">
      <c r="A30" s="8">
        <v>42856</v>
      </c>
      <c r="B30" s="9">
        <v>2017</v>
      </c>
      <c r="C30" s="9">
        <v>5</v>
      </c>
      <c r="D30" s="9">
        <v>30</v>
      </c>
      <c r="E30" s="9">
        <v>9.8399999999999998E-3</v>
      </c>
      <c r="F30" s="9">
        <v>4.5331000000000003E-2</v>
      </c>
      <c r="G30" s="9">
        <v>0.17</v>
      </c>
      <c r="H30" s="9">
        <v>1600</v>
      </c>
      <c r="I30" s="9">
        <v>1600</v>
      </c>
      <c r="J30" s="9">
        <v>669.6</v>
      </c>
      <c r="K30" s="9">
        <v>1124.6400000000001</v>
      </c>
      <c r="L30" s="9"/>
      <c r="N30" s="9"/>
      <c r="O30" s="9">
        <v>17.21</v>
      </c>
      <c r="P30" s="9">
        <v>28808</v>
      </c>
      <c r="Q30" s="9">
        <v>236021</v>
      </c>
      <c r="R30" s="9">
        <v>1.5424850000000001</v>
      </c>
      <c r="S30" s="9">
        <v>0.27187499999999998</v>
      </c>
      <c r="T30" s="9"/>
      <c r="U30" s="9"/>
      <c r="V30" s="35"/>
      <c r="W30" s="35"/>
      <c r="X30" s="35"/>
      <c r="Y30" s="35"/>
      <c r="Z30" s="9">
        <v>174087.42</v>
      </c>
      <c r="AA30" s="9">
        <v>264829</v>
      </c>
      <c r="AB30" s="9"/>
      <c r="AC30" s="9">
        <v>7944.87</v>
      </c>
      <c r="AD30" s="9"/>
    </row>
    <row r="31" spans="1:30" s="4" customFormat="1" x14ac:dyDescent="0.25">
      <c r="A31" s="8">
        <v>42887</v>
      </c>
      <c r="B31" s="9">
        <v>2017</v>
      </c>
      <c r="C31" s="9">
        <v>6</v>
      </c>
      <c r="D31" s="9">
        <v>31</v>
      </c>
      <c r="E31" s="9">
        <v>1.2555999999999999E-2</v>
      </c>
      <c r="F31" s="9">
        <v>5.7805000000000002E-2</v>
      </c>
      <c r="G31" s="9">
        <v>0.17</v>
      </c>
      <c r="H31" s="9">
        <v>1600</v>
      </c>
      <c r="I31" s="9">
        <v>1600</v>
      </c>
      <c r="J31" s="9">
        <v>610.55999999999995</v>
      </c>
      <c r="K31" s="9">
        <v>980.64</v>
      </c>
      <c r="L31" s="9"/>
      <c r="N31" s="9"/>
      <c r="O31" s="9">
        <v>17.21</v>
      </c>
      <c r="P31" s="9">
        <v>26877</v>
      </c>
      <c r="Q31" s="9">
        <v>233504</v>
      </c>
      <c r="R31" s="9">
        <v>1.5516799999999999</v>
      </c>
      <c r="S31" s="9">
        <v>0.28106999999999999</v>
      </c>
      <c r="T31" s="9"/>
      <c r="U31" s="9"/>
      <c r="V31" s="35"/>
      <c r="W31" s="35"/>
      <c r="X31" s="35"/>
      <c r="Y31" s="35"/>
      <c r="Z31" s="9">
        <v>161072.03</v>
      </c>
      <c r="AA31" s="9">
        <v>260381</v>
      </c>
      <c r="AB31" s="9"/>
      <c r="AC31" s="9">
        <v>1259.8800000000001</v>
      </c>
      <c r="AD31" s="9"/>
    </row>
    <row r="32" spans="1:30" s="4" customFormat="1" x14ac:dyDescent="0.25">
      <c r="A32" s="8">
        <v>42917</v>
      </c>
      <c r="B32" s="9">
        <v>2017</v>
      </c>
      <c r="C32" s="9">
        <v>7</v>
      </c>
      <c r="D32" s="9">
        <v>30</v>
      </c>
      <c r="E32" s="9">
        <v>7.345E-3</v>
      </c>
      <c r="F32" s="9">
        <v>3.8219999999999997E-2</v>
      </c>
      <c r="G32" s="9">
        <v>0.17</v>
      </c>
      <c r="H32" s="9">
        <v>1600</v>
      </c>
      <c r="I32" s="9">
        <v>1600</v>
      </c>
      <c r="J32" s="9">
        <v>525.6</v>
      </c>
      <c r="K32" s="9">
        <v>708.48</v>
      </c>
      <c r="L32" s="9"/>
      <c r="N32" s="9"/>
      <c r="O32" s="9">
        <v>17.21</v>
      </c>
      <c r="P32" s="9">
        <v>28277</v>
      </c>
      <c r="Q32" s="9">
        <v>220574</v>
      </c>
      <c r="R32" s="9">
        <v>1.5516799999999999</v>
      </c>
      <c r="S32" s="9">
        <v>0.28106999999999999</v>
      </c>
      <c r="T32" s="9"/>
      <c r="U32" s="9"/>
      <c r="V32" s="35"/>
      <c r="W32" s="35"/>
      <c r="X32" s="35"/>
      <c r="Y32" s="35"/>
      <c r="Z32" s="9">
        <v>163386.51999999999</v>
      </c>
      <c r="AA32" s="9">
        <v>248851</v>
      </c>
      <c r="AB32" s="9">
        <v>4313.4399999999996</v>
      </c>
      <c r="AC32" s="9"/>
      <c r="AD32" s="9"/>
    </row>
    <row r="33" spans="1:30" s="4" customFormat="1" x14ac:dyDescent="0.25">
      <c r="A33" s="8">
        <v>42948</v>
      </c>
      <c r="B33" s="9">
        <v>2017</v>
      </c>
      <c r="C33" s="9">
        <v>8</v>
      </c>
      <c r="D33" s="9">
        <v>30</v>
      </c>
      <c r="E33" s="9">
        <v>7.2919999999999999E-3</v>
      </c>
      <c r="F33" s="9">
        <v>3.3589000000000001E-2</v>
      </c>
      <c r="G33" s="9">
        <v>0.17</v>
      </c>
      <c r="H33" s="9">
        <v>1600</v>
      </c>
      <c r="I33" s="9">
        <v>1600</v>
      </c>
      <c r="J33" s="9">
        <v>660.96</v>
      </c>
      <c r="K33" s="9">
        <v>1105.92</v>
      </c>
      <c r="L33" s="9"/>
      <c r="N33" s="9"/>
      <c r="O33" s="9">
        <v>17.21</v>
      </c>
      <c r="P33" s="9">
        <v>31486</v>
      </c>
      <c r="Q33" s="9">
        <v>243694</v>
      </c>
      <c r="R33" s="9">
        <v>1.5516799999999999</v>
      </c>
      <c r="S33" s="9">
        <v>0.28106999999999999</v>
      </c>
      <c r="T33" s="9"/>
      <c r="U33" s="9"/>
      <c r="V33" s="35"/>
      <c r="W33" s="35">
        <v>100</v>
      </c>
      <c r="X33" s="39"/>
      <c r="Y33" s="35">
        <v>0.24351</v>
      </c>
      <c r="Z33" s="9">
        <v>181223.09</v>
      </c>
      <c r="AA33" s="9">
        <v>275180</v>
      </c>
      <c r="AB33" s="9">
        <v>887.66</v>
      </c>
      <c r="AC33" s="9">
        <v>6923.91</v>
      </c>
      <c r="AD33" s="9"/>
    </row>
    <row r="34" spans="1:30" s="4" customFormat="1" x14ac:dyDescent="0.25">
      <c r="A34" s="8">
        <v>42979</v>
      </c>
      <c r="B34" s="9">
        <v>2017</v>
      </c>
      <c r="C34" s="9">
        <v>9</v>
      </c>
      <c r="D34" s="9">
        <v>31</v>
      </c>
      <c r="E34" s="9">
        <v>5.5430000000000002E-3</v>
      </c>
      <c r="F34" s="9">
        <v>2.5529E-2</v>
      </c>
      <c r="G34" s="9">
        <v>0.17</v>
      </c>
      <c r="H34" s="9">
        <v>1600</v>
      </c>
      <c r="I34" s="9">
        <v>1600</v>
      </c>
      <c r="J34" s="9">
        <v>735.84</v>
      </c>
      <c r="K34" s="9">
        <v>1285.92</v>
      </c>
      <c r="L34" s="9"/>
      <c r="N34" s="9"/>
      <c r="O34" s="9">
        <v>17.21</v>
      </c>
      <c r="P34" s="9">
        <v>30394</v>
      </c>
      <c r="Q34" s="9">
        <v>292586</v>
      </c>
      <c r="R34" s="9">
        <v>1.5516799999999999</v>
      </c>
      <c r="S34" s="9">
        <v>0.28106999999999999</v>
      </c>
      <c r="T34" s="9"/>
      <c r="U34" s="9"/>
      <c r="V34" s="35"/>
      <c r="W34" s="35">
        <v>76</v>
      </c>
      <c r="X34" s="35"/>
      <c r="Y34" s="35">
        <v>0.24351</v>
      </c>
      <c r="Z34" s="9">
        <v>192197.3</v>
      </c>
      <c r="AA34" s="9">
        <v>322980</v>
      </c>
      <c r="AB34" s="9">
        <v>5417.74</v>
      </c>
      <c r="AC34" s="9">
        <v>1562.79</v>
      </c>
      <c r="AD34" s="9"/>
    </row>
    <row r="35" spans="1:30" s="4" customFormat="1" x14ac:dyDescent="0.25">
      <c r="A35" s="8">
        <v>43009</v>
      </c>
      <c r="B35" s="9">
        <v>2017</v>
      </c>
      <c r="C35" s="9">
        <v>10</v>
      </c>
      <c r="D35" s="9">
        <v>30</v>
      </c>
      <c r="E35" s="9">
        <v>9.946E-3</v>
      </c>
      <c r="F35" s="9">
        <v>4.512E-2</v>
      </c>
      <c r="G35" s="9">
        <v>0.17</v>
      </c>
      <c r="H35" s="9">
        <v>1600</v>
      </c>
      <c r="I35" s="9">
        <v>1600</v>
      </c>
      <c r="J35" s="9">
        <v>889.92</v>
      </c>
      <c r="K35" s="9">
        <v>1496.16</v>
      </c>
      <c r="L35" s="9"/>
      <c r="N35" s="9"/>
      <c r="O35" s="9">
        <v>17.21</v>
      </c>
      <c r="P35" s="9">
        <v>35390</v>
      </c>
      <c r="Q35" s="9">
        <v>291899</v>
      </c>
      <c r="R35" s="9">
        <v>1.5516799999999999</v>
      </c>
      <c r="S35" s="9">
        <v>0.28106999999999999</v>
      </c>
      <c r="T35" s="9"/>
      <c r="U35" s="9"/>
      <c r="V35" s="35">
        <v>962</v>
      </c>
      <c r="W35" s="35">
        <v>31198</v>
      </c>
      <c r="X35" s="35">
        <v>0.24351</v>
      </c>
      <c r="Y35" s="35">
        <v>0.24351</v>
      </c>
      <c r="Z35" s="9">
        <v>221694.81</v>
      </c>
      <c r="AA35" s="9">
        <v>327289</v>
      </c>
      <c r="AB35" s="9">
        <v>872.74</v>
      </c>
      <c r="AC35" s="9">
        <v>9927.82</v>
      </c>
      <c r="AD35" s="9"/>
    </row>
    <row r="36" spans="1:30" s="4" customFormat="1" x14ac:dyDescent="0.25">
      <c r="A36" s="8">
        <v>43040</v>
      </c>
      <c r="B36" s="9">
        <v>2017</v>
      </c>
      <c r="C36" s="9">
        <v>11</v>
      </c>
      <c r="D36" s="9">
        <v>31</v>
      </c>
      <c r="E36" s="9">
        <v>1.3559999999999999E-2</v>
      </c>
      <c r="F36" s="9">
        <v>6.4600000000000005E-2</v>
      </c>
      <c r="G36" s="9">
        <v>0.17</v>
      </c>
      <c r="H36" s="9">
        <v>1600</v>
      </c>
      <c r="I36" s="9">
        <v>1600</v>
      </c>
      <c r="J36" s="9">
        <v>717.12</v>
      </c>
      <c r="K36" s="9">
        <v>1272.96</v>
      </c>
      <c r="L36" s="9"/>
      <c r="N36" s="9"/>
      <c r="O36" s="9">
        <v>17.21</v>
      </c>
      <c r="P36" s="9">
        <v>32540</v>
      </c>
      <c r="Q36" s="9">
        <v>296609</v>
      </c>
      <c r="R36" s="9">
        <v>1.5516799999999999</v>
      </c>
      <c r="S36" s="9">
        <v>0.28106999999999999</v>
      </c>
      <c r="T36" s="9"/>
      <c r="U36" s="9"/>
      <c r="V36" s="35">
        <v>271</v>
      </c>
      <c r="W36" s="35">
        <v>11748</v>
      </c>
      <c r="X36" s="35">
        <v>0.24351</v>
      </c>
      <c r="Y36" s="35">
        <v>0.24351</v>
      </c>
      <c r="Z36" s="9">
        <v>223755.17</v>
      </c>
      <c r="AA36" s="9">
        <v>329149</v>
      </c>
      <c r="AB36" s="9">
        <v>15661.11</v>
      </c>
      <c r="AC36" s="9"/>
      <c r="AD36" s="9"/>
    </row>
    <row r="37" spans="1:30" s="4" customFormat="1" x14ac:dyDescent="0.25">
      <c r="A37" s="8">
        <v>43070</v>
      </c>
      <c r="B37" s="9">
        <v>2017</v>
      </c>
      <c r="C37" s="9">
        <v>12</v>
      </c>
      <c r="D37" s="9">
        <v>30</v>
      </c>
      <c r="E37" s="9">
        <v>6.1619999999999999E-3</v>
      </c>
      <c r="F37" s="9">
        <v>2.8382000000000001E-2</v>
      </c>
      <c r="G37" s="9">
        <v>0.17</v>
      </c>
      <c r="H37" s="9">
        <v>1600</v>
      </c>
      <c r="I37" s="9">
        <v>1600</v>
      </c>
      <c r="J37" s="9">
        <v>735.84</v>
      </c>
      <c r="K37" s="9">
        <v>1205.28</v>
      </c>
      <c r="L37" s="9"/>
      <c r="N37" s="9"/>
      <c r="O37" s="9">
        <v>17.21</v>
      </c>
      <c r="P37" s="9">
        <v>30101</v>
      </c>
      <c r="Q37" s="9">
        <v>282592</v>
      </c>
      <c r="R37" s="9">
        <v>1.5516799999999999</v>
      </c>
      <c r="S37" s="9">
        <v>0.28106999999999999</v>
      </c>
      <c r="T37" s="9"/>
      <c r="U37" s="9"/>
      <c r="V37" s="35">
        <v>498</v>
      </c>
      <c r="W37" s="35">
        <v>5982</v>
      </c>
      <c r="X37" s="35">
        <v>0.24351</v>
      </c>
      <c r="Y37" s="35">
        <v>0.24351</v>
      </c>
      <c r="Z37" s="9">
        <v>187340.34</v>
      </c>
      <c r="AA37" s="9">
        <v>312693</v>
      </c>
      <c r="AB37" s="9">
        <v>10214.620000000001</v>
      </c>
      <c r="AC37" s="9"/>
      <c r="AD37" s="9"/>
    </row>
    <row r="38" spans="1:30" s="4" customFormat="1" x14ac:dyDescent="0.25">
      <c r="A38" s="8">
        <v>43101</v>
      </c>
      <c r="B38" s="9">
        <v>2018</v>
      </c>
      <c r="C38" s="9">
        <v>1</v>
      </c>
      <c r="D38" s="9">
        <v>31</v>
      </c>
      <c r="E38" s="9">
        <v>3.4129999999999998E-3</v>
      </c>
      <c r="F38" s="9">
        <v>0.15720999999999999</v>
      </c>
      <c r="G38" s="9">
        <v>0.17</v>
      </c>
      <c r="H38" s="9">
        <v>1600</v>
      </c>
      <c r="I38" s="9">
        <v>1600</v>
      </c>
      <c r="J38" s="9">
        <v>728.64</v>
      </c>
      <c r="K38" s="9">
        <v>1258.56</v>
      </c>
      <c r="L38" s="9"/>
      <c r="N38" s="9"/>
      <c r="O38" s="9">
        <v>17.21</v>
      </c>
      <c r="P38" s="9">
        <v>22957</v>
      </c>
      <c r="Q38" s="9">
        <v>223596</v>
      </c>
      <c r="R38" s="9">
        <v>1.5516799999999999</v>
      </c>
      <c r="S38" s="9">
        <v>0.28106999999999999</v>
      </c>
      <c r="T38" s="9"/>
      <c r="U38" s="9"/>
      <c r="V38" s="35">
        <v>52</v>
      </c>
      <c r="W38" s="35">
        <v>830</v>
      </c>
      <c r="X38" s="35">
        <v>0.24351</v>
      </c>
      <c r="Y38" s="35">
        <v>0.24351</v>
      </c>
      <c r="Z38" s="9">
        <v>146947.01</v>
      </c>
      <c r="AA38" s="9">
        <v>246553</v>
      </c>
      <c r="AB38" s="9"/>
      <c r="AC38" s="9">
        <v>1192.95</v>
      </c>
      <c r="AD38" s="9"/>
    </row>
    <row r="39" spans="1:30" s="4" customFormat="1" x14ac:dyDescent="0.25">
      <c r="A39" s="8">
        <v>43132</v>
      </c>
      <c r="B39" s="9">
        <v>2018</v>
      </c>
      <c r="C39" s="9">
        <v>2</v>
      </c>
      <c r="D39" s="9"/>
      <c r="E39" s="9"/>
      <c r="F39" s="9"/>
      <c r="G39" s="9"/>
      <c r="H39" s="9">
        <v>1600</v>
      </c>
      <c r="I39" s="9">
        <v>1600</v>
      </c>
      <c r="J39" s="9"/>
      <c r="K39" s="9"/>
      <c r="L39" s="9"/>
      <c r="N39" s="9"/>
      <c r="O39" s="9"/>
      <c r="P39" s="9"/>
      <c r="Q39" s="9"/>
      <c r="R39" s="9"/>
      <c r="S39" s="9"/>
      <c r="T39" s="9"/>
      <c r="U39" s="9"/>
      <c r="V39" s="39"/>
      <c r="W39" s="35"/>
      <c r="X39" s="35"/>
      <c r="Y39" s="35"/>
      <c r="Z39" s="9"/>
      <c r="AA39" s="9"/>
      <c r="AB39" s="9"/>
      <c r="AC39" s="9"/>
      <c r="AD39" s="9"/>
    </row>
    <row r="40" spans="1:30" s="4" customFormat="1" x14ac:dyDescent="0.25">
      <c r="A40" s="8">
        <v>43160</v>
      </c>
      <c r="B40" s="9">
        <v>2018</v>
      </c>
      <c r="C40" s="9">
        <v>3</v>
      </c>
      <c r="D40" s="9"/>
      <c r="E40" s="9"/>
      <c r="F40" s="9"/>
      <c r="G40" s="9"/>
      <c r="H40" s="9">
        <v>1600</v>
      </c>
      <c r="I40" s="9">
        <v>1600</v>
      </c>
      <c r="J40" s="9"/>
      <c r="K40" s="9"/>
      <c r="L40" s="9"/>
      <c r="N40" s="9"/>
      <c r="O40" s="9"/>
      <c r="P40" s="9"/>
      <c r="Q40" s="9"/>
      <c r="R40" s="9"/>
      <c r="S40" s="9"/>
      <c r="T40" s="9"/>
      <c r="U40" s="9"/>
      <c r="V40" s="35"/>
      <c r="W40" s="39"/>
      <c r="X40" s="35"/>
      <c r="Y40" s="35"/>
      <c r="Z40" s="9"/>
      <c r="AA40" s="9"/>
      <c r="AB40" s="9"/>
      <c r="AC40" s="9"/>
      <c r="AD40" s="9"/>
    </row>
    <row r="41" spans="1:30" s="4" customFormat="1" x14ac:dyDescent="0.25">
      <c r="A41" s="8">
        <v>43191</v>
      </c>
      <c r="B41" s="9">
        <v>2018</v>
      </c>
      <c r="C41" s="9">
        <v>4</v>
      </c>
      <c r="D41" s="9">
        <v>31</v>
      </c>
      <c r="E41" s="9">
        <v>6.4669999999999997E-3</v>
      </c>
      <c r="F41" s="9">
        <v>2.9787000000000001E-2</v>
      </c>
      <c r="G41" s="9">
        <v>0.17</v>
      </c>
      <c r="H41" s="9">
        <v>1600</v>
      </c>
      <c r="I41" s="9">
        <v>1600</v>
      </c>
      <c r="J41" s="9">
        <v>803.52</v>
      </c>
      <c r="K41" s="9">
        <v>1382.4</v>
      </c>
      <c r="L41" s="9"/>
      <c r="N41" s="9"/>
      <c r="O41" s="9">
        <v>18.227419000000001</v>
      </c>
      <c r="P41" s="9">
        <v>39789</v>
      </c>
      <c r="Q41" s="9">
        <v>325849</v>
      </c>
      <c r="R41" s="9">
        <v>1.6425609999999999</v>
      </c>
      <c r="S41" s="9">
        <v>0.28718100000000002</v>
      </c>
      <c r="T41" s="9"/>
      <c r="U41" s="9"/>
      <c r="V41" s="35"/>
      <c r="W41" s="35">
        <v>340</v>
      </c>
      <c r="X41" s="35"/>
      <c r="Y41" s="35">
        <v>0.24427699999999999</v>
      </c>
      <c r="Z41" s="9">
        <v>222177.25</v>
      </c>
      <c r="AA41" s="9">
        <v>365647</v>
      </c>
      <c r="AB41" s="9"/>
      <c r="AC41" s="9"/>
      <c r="AD41" s="9"/>
    </row>
    <row r="42" spans="1:30" s="4" customFormat="1" x14ac:dyDescent="0.25">
      <c r="A42" s="8">
        <v>43221</v>
      </c>
      <c r="B42" s="9">
        <v>2018</v>
      </c>
      <c r="C42" s="9">
        <v>5</v>
      </c>
      <c r="D42" s="9">
        <v>30</v>
      </c>
      <c r="E42" s="9">
        <v>1.8540000000000001E-2</v>
      </c>
      <c r="F42" s="9">
        <v>5.4599000000000002E-2</v>
      </c>
      <c r="G42" s="9">
        <v>0.17</v>
      </c>
      <c r="H42" s="9">
        <v>1600</v>
      </c>
      <c r="I42" s="9">
        <v>1600</v>
      </c>
      <c r="J42" s="9">
        <v>757.44</v>
      </c>
      <c r="K42" s="9">
        <v>1208.1600000000001</v>
      </c>
      <c r="L42" s="9"/>
      <c r="N42" s="9"/>
      <c r="O42" s="9">
        <v>18.87</v>
      </c>
      <c r="P42" s="9">
        <v>34591</v>
      </c>
      <c r="Q42" s="9">
        <v>273019</v>
      </c>
      <c r="R42" s="9">
        <v>1.6999599999999999</v>
      </c>
      <c r="S42" s="9">
        <v>0.29104000000000002</v>
      </c>
      <c r="T42" s="9"/>
      <c r="U42" s="9"/>
      <c r="V42" s="35"/>
      <c r="W42" s="35">
        <v>464</v>
      </c>
      <c r="X42" s="35"/>
      <c r="Y42" s="35">
        <v>0.24468000000000001</v>
      </c>
      <c r="Z42" s="9">
        <v>210055.31</v>
      </c>
      <c r="AA42" s="9">
        <v>307610</v>
      </c>
      <c r="AB42" s="9">
        <v>2665.96</v>
      </c>
      <c r="AC42" s="9"/>
      <c r="AD42" s="9"/>
    </row>
    <row r="43" spans="1:30" s="4" customFormat="1" x14ac:dyDescent="0.25">
      <c r="A43" s="8">
        <v>43252</v>
      </c>
      <c r="B43" s="9">
        <v>2018</v>
      </c>
      <c r="C43" s="9">
        <v>6</v>
      </c>
      <c r="D43" s="9">
        <v>31</v>
      </c>
      <c r="E43" s="9">
        <v>8.992E-3</v>
      </c>
      <c r="F43" s="9">
        <v>4.1415E-2</v>
      </c>
      <c r="G43" s="9">
        <v>0.17</v>
      </c>
      <c r="H43" s="9">
        <v>1600</v>
      </c>
      <c r="I43" s="9">
        <v>1600</v>
      </c>
      <c r="J43" s="9">
        <v>538.55999999999995</v>
      </c>
      <c r="K43" s="9">
        <v>708.48</v>
      </c>
      <c r="L43" s="9"/>
      <c r="N43" s="9"/>
      <c r="O43" s="9">
        <v>18.87</v>
      </c>
      <c r="P43" s="9">
        <v>25293</v>
      </c>
      <c r="Q43" s="9">
        <v>212358</v>
      </c>
      <c r="R43" s="9">
        <v>1.6999599999999999</v>
      </c>
      <c r="S43" s="9">
        <v>0.29104000000000002</v>
      </c>
      <c r="T43" s="9"/>
      <c r="U43" s="9"/>
      <c r="V43" s="35"/>
      <c r="W43" s="35">
        <v>145</v>
      </c>
      <c r="X43" s="35"/>
      <c r="Y43" s="35">
        <v>0.24468000000000001</v>
      </c>
      <c r="Z43" s="9">
        <v>179043.27</v>
      </c>
      <c r="AA43" s="9">
        <v>237651</v>
      </c>
      <c r="AB43" s="9">
        <v>378.31</v>
      </c>
      <c r="AC43" s="9">
        <v>9990.9</v>
      </c>
      <c r="AD43" s="9"/>
    </row>
    <row r="44" spans="1:30" s="4" customFormat="1" x14ac:dyDescent="0.25">
      <c r="A44" s="8">
        <v>43282</v>
      </c>
      <c r="B44" s="9">
        <v>2018</v>
      </c>
      <c r="C44" s="9">
        <v>7</v>
      </c>
      <c r="D44" s="9">
        <v>30</v>
      </c>
      <c r="E44" s="9">
        <v>1.0845E-2</v>
      </c>
      <c r="F44" s="9">
        <v>4.9954999999999999E-2</v>
      </c>
      <c r="G44" s="9">
        <v>0.17</v>
      </c>
      <c r="H44" s="9">
        <v>1600</v>
      </c>
      <c r="I44" s="9">
        <v>1600</v>
      </c>
      <c r="J44" s="9"/>
      <c r="K44" s="9"/>
      <c r="L44" s="9"/>
      <c r="N44" s="9"/>
      <c r="O44" s="9">
        <v>18.87</v>
      </c>
      <c r="P44" s="9">
        <v>31239</v>
      </c>
      <c r="Q44" s="9">
        <v>235877</v>
      </c>
      <c r="R44" s="9">
        <v>1.6999599999999999</v>
      </c>
      <c r="S44" s="9">
        <v>0.29104000000000002</v>
      </c>
      <c r="T44" s="9"/>
      <c r="U44" s="9"/>
      <c r="V44" s="35"/>
      <c r="W44" s="35">
        <v>177</v>
      </c>
      <c r="X44" s="35"/>
      <c r="Y44" s="35">
        <v>0.24468000000000001</v>
      </c>
      <c r="Z44" s="9">
        <v>201296.1</v>
      </c>
      <c r="AA44" s="9">
        <f t="shared" ref="AA44:AA49" si="0">P44+Q44</f>
        <v>267116</v>
      </c>
      <c r="AB44" s="9"/>
      <c r="AC44" s="9">
        <v>17363.23</v>
      </c>
      <c r="AD44" s="9"/>
    </row>
    <row r="45" spans="1:30" s="4" customFormat="1" x14ac:dyDescent="0.25">
      <c r="A45" s="8">
        <v>43313</v>
      </c>
      <c r="B45" s="9">
        <v>2018</v>
      </c>
      <c r="C45" s="9">
        <v>8</v>
      </c>
      <c r="D45" s="9">
        <v>31</v>
      </c>
      <c r="E45" s="9">
        <v>1.0149E-2</v>
      </c>
      <c r="F45" s="9">
        <v>4.6748999999999999E-2</v>
      </c>
      <c r="G45" s="9">
        <v>0.17</v>
      </c>
      <c r="H45" s="9">
        <v>1600</v>
      </c>
      <c r="I45" s="9">
        <v>1600</v>
      </c>
      <c r="J45" s="9"/>
      <c r="K45" s="9">
        <v>672.48</v>
      </c>
      <c r="L45" s="9"/>
      <c r="N45" s="9"/>
      <c r="O45" s="9">
        <v>18.87</v>
      </c>
      <c r="P45" s="9">
        <v>25426</v>
      </c>
      <c r="Q45" s="9">
        <v>209248</v>
      </c>
      <c r="R45" s="9">
        <v>1.6999599999999999</v>
      </c>
      <c r="S45" s="9">
        <v>0.29104000000000002</v>
      </c>
      <c r="T45" s="9"/>
      <c r="U45" s="9"/>
      <c r="V45" s="35"/>
      <c r="W45" s="35">
        <v>158</v>
      </c>
      <c r="X45" s="35"/>
      <c r="Y45" s="35">
        <v>0.24468000000000001</v>
      </c>
      <c r="Z45" s="9">
        <v>176502.02</v>
      </c>
      <c r="AA45" s="9">
        <f t="shared" si="0"/>
        <v>234674</v>
      </c>
      <c r="AB45" s="9"/>
      <c r="AC45" s="9">
        <v>15177.42</v>
      </c>
      <c r="AD45" s="9"/>
    </row>
    <row r="46" spans="1:30" s="4" customFormat="1" x14ac:dyDescent="0.25">
      <c r="A46" s="8">
        <v>43344</v>
      </c>
      <c r="B46" s="9">
        <v>2018</v>
      </c>
      <c r="C46" s="9">
        <v>9</v>
      </c>
      <c r="D46" s="9">
        <v>31</v>
      </c>
      <c r="E46" s="9">
        <v>6.6709999999999998E-3</v>
      </c>
      <c r="F46" s="9">
        <v>3.0728999999999999E-2</v>
      </c>
      <c r="G46" s="9">
        <v>0.17</v>
      </c>
      <c r="H46" s="9">
        <v>1600</v>
      </c>
      <c r="I46" s="9">
        <v>1600</v>
      </c>
      <c r="J46" s="9"/>
      <c r="K46" s="9">
        <v>1391.04</v>
      </c>
      <c r="L46" s="9"/>
      <c r="N46" s="9"/>
      <c r="O46" s="9">
        <v>18.87</v>
      </c>
      <c r="P46" s="9">
        <v>34168</v>
      </c>
      <c r="Q46" s="9">
        <v>263785</v>
      </c>
      <c r="R46" s="9">
        <v>1.6999599999999999</v>
      </c>
      <c r="S46" s="9">
        <v>0.29104000000000002</v>
      </c>
      <c r="T46" s="9"/>
      <c r="U46" s="9"/>
      <c r="V46" s="35"/>
      <c r="W46" s="35">
        <v>344</v>
      </c>
      <c r="X46" s="35"/>
      <c r="Y46" s="35">
        <v>0.24468000000000001</v>
      </c>
      <c r="Z46" s="9">
        <v>212479.64</v>
      </c>
      <c r="AA46" s="9">
        <f t="shared" si="0"/>
        <v>297953</v>
      </c>
      <c r="AB46" s="9"/>
      <c r="AC46" s="9">
        <v>18795.91</v>
      </c>
      <c r="AD46" s="9"/>
    </row>
    <row r="47" spans="1:30" s="4" customFormat="1" x14ac:dyDescent="0.25">
      <c r="A47" s="8">
        <v>43374</v>
      </c>
      <c r="B47" s="9">
        <v>2018</v>
      </c>
      <c r="C47" s="9">
        <v>10</v>
      </c>
      <c r="D47" s="9">
        <v>30</v>
      </c>
      <c r="E47" s="9">
        <v>6.6709999999999998E-3</v>
      </c>
      <c r="F47" s="9">
        <v>3.0728999999999999E-2</v>
      </c>
      <c r="G47" s="9">
        <v>0.17</v>
      </c>
      <c r="H47" s="9">
        <v>1600</v>
      </c>
      <c r="I47" s="9">
        <v>1600</v>
      </c>
      <c r="J47" s="9"/>
      <c r="K47" s="9">
        <v>1434.24</v>
      </c>
      <c r="L47" s="9"/>
      <c r="N47" s="9"/>
      <c r="O47" s="9">
        <v>18.87</v>
      </c>
      <c r="P47" s="9">
        <v>35292</v>
      </c>
      <c r="Q47" s="9">
        <v>290319</v>
      </c>
      <c r="R47" s="9">
        <v>1.6999599999999999</v>
      </c>
      <c r="S47" s="9">
        <v>0.29104000000000002</v>
      </c>
      <c r="T47" s="9"/>
      <c r="U47" s="9"/>
      <c r="V47" s="35">
        <v>34</v>
      </c>
      <c r="W47" s="35">
        <v>2875</v>
      </c>
      <c r="X47" s="35">
        <v>0.24468000000000001</v>
      </c>
      <c r="Y47" s="35">
        <v>0.24468000000000001</v>
      </c>
      <c r="Z47" s="9">
        <v>229693.36</v>
      </c>
      <c r="AA47" s="9">
        <f t="shared" si="0"/>
        <v>325611</v>
      </c>
      <c r="AB47" s="9"/>
      <c r="AC47" s="9">
        <v>20540.68</v>
      </c>
      <c r="AD47" s="9"/>
    </row>
    <row r="48" spans="1:30" s="4" customFormat="1" x14ac:dyDescent="0.25">
      <c r="A48" s="8">
        <v>43405</v>
      </c>
      <c r="B48" s="9">
        <v>2018</v>
      </c>
      <c r="C48" s="9">
        <v>11</v>
      </c>
      <c r="D48" s="9">
        <v>31</v>
      </c>
      <c r="E48" s="9">
        <v>7.2119999999999997E-3</v>
      </c>
      <c r="F48" s="9">
        <v>3.322E-2</v>
      </c>
      <c r="G48" s="9">
        <v>0.17</v>
      </c>
      <c r="H48" s="9">
        <v>1600</v>
      </c>
      <c r="I48" s="9">
        <v>1600</v>
      </c>
      <c r="J48" s="9"/>
      <c r="K48" s="9">
        <v>1470.24</v>
      </c>
      <c r="L48" s="9"/>
      <c r="N48" s="9"/>
      <c r="O48" s="9">
        <v>18.87</v>
      </c>
      <c r="P48" s="9">
        <v>35031</v>
      </c>
      <c r="Q48" s="9">
        <v>315113</v>
      </c>
      <c r="R48" s="9">
        <v>1.6999599999999999</v>
      </c>
      <c r="S48" s="9">
        <v>0.29104000000000002</v>
      </c>
      <c r="T48" s="9"/>
      <c r="U48" s="9"/>
      <c r="V48" s="35">
        <v>31</v>
      </c>
      <c r="W48" s="35">
        <v>2867</v>
      </c>
      <c r="X48" s="35">
        <v>0.24468000000000001</v>
      </c>
      <c r="Y48" s="35">
        <v>0.24468000000000001</v>
      </c>
      <c r="Z48" s="9">
        <v>222707.65</v>
      </c>
      <c r="AA48" s="9">
        <f t="shared" si="0"/>
        <v>350144</v>
      </c>
      <c r="AB48" s="9">
        <v>3719.37</v>
      </c>
      <c r="AC48" s="9">
        <v>3576.25</v>
      </c>
      <c r="AD48" s="9"/>
    </row>
    <row r="49" spans="1:34" s="4" customFormat="1" x14ac:dyDescent="0.25">
      <c r="A49" s="8">
        <v>43435</v>
      </c>
      <c r="B49" s="9">
        <v>2018</v>
      </c>
      <c r="C49" s="9">
        <v>12</v>
      </c>
      <c r="D49" s="9">
        <v>30</v>
      </c>
      <c r="E49" s="9">
        <v>1.0845E-2</v>
      </c>
      <c r="F49" s="9">
        <v>4.9954999999999999E-2</v>
      </c>
      <c r="G49" s="9">
        <v>0.17</v>
      </c>
      <c r="H49" s="9">
        <v>1600</v>
      </c>
      <c r="I49" s="9">
        <v>1600</v>
      </c>
      <c r="J49" s="9"/>
      <c r="K49" s="9">
        <v>1226.8800000000001</v>
      </c>
      <c r="L49" s="9"/>
      <c r="N49" s="9"/>
      <c r="O49" s="9">
        <v>18.87</v>
      </c>
      <c r="P49" s="9">
        <v>32047</v>
      </c>
      <c r="Q49" s="9">
        <v>290890</v>
      </c>
      <c r="R49" s="9">
        <v>1.6999599999999999</v>
      </c>
      <c r="S49" s="9">
        <v>0.29104000000000002</v>
      </c>
      <c r="T49" s="9"/>
      <c r="U49" s="9"/>
      <c r="V49" s="35">
        <v>368</v>
      </c>
      <c r="W49" s="35">
        <v>4053</v>
      </c>
      <c r="X49" s="35">
        <v>0.24468000000000001</v>
      </c>
      <c r="Y49" s="35">
        <v>0.24468000000000001</v>
      </c>
      <c r="Z49" s="9">
        <v>207699.25</v>
      </c>
      <c r="AA49" s="9">
        <f t="shared" si="0"/>
        <v>322937</v>
      </c>
      <c r="AB49" s="9">
        <v>559.75</v>
      </c>
      <c r="AC49" s="9"/>
      <c r="AD49" s="9"/>
    </row>
    <row r="50" spans="1:34" s="4" customFormat="1" x14ac:dyDescent="0.25">
      <c r="A50" s="8">
        <v>43466</v>
      </c>
      <c r="B50" s="9">
        <v>2019</v>
      </c>
      <c r="C50" s="9">
        <v>1</v>
      </c>
      <c r="D50" s="9"/>
      <c r="E50" s="9"/>
      <c r="F50" s="9"/>
      <c r="G50" s="9"/>
      <c r="H50" s="9"/>
      <c r="I50" s="9"/>
      <c r="J50" s="9"/>
      <c r="K50" s="9"/>
      <c r="L50" s="9"/>
      <c r="N50" s="9"/>
      <c r="O50" s="9"/>
      <c r="P50" s="9"/>
      <c r="Q50" s="9"/>
      <c r="R50" s="9"/>
      <c r="S50" s="9"/>
      <c r="T50" s="9"/>
      <c r="U50" s="9"/>
      <c r="V50" s="35"/>
      <c r="W50" s="35"/>
      <c r="X50" s="35"/>
      <c r="Y50" s="35"/>
      <c r="Z50" s="9"/>
      <c r="AA50" s="9"/>
      <c r="AB50" s="9"/>
      <c r="AC50" s="9"/>
      <c r="AD50" s="9"/>
    </row>
    <row r="51" spans="1:34" s="4" customFormat="1" x14ac:dyDescent="0.25">
      <c r="A51" s="8">
        <v>43497</v>
      </c>
      <c r="B51" s="9">
        <v>2019</v>
      </c>
      <c r="C51" s="9">
        <v>2</v>
      </c>
      <c r="D51" s="9"/>
      <c r="E51" s="9"/>
      <c r="F51" s="9"/>
      <c r="G51" s="9"/>
      <c r="H51" s="9"/>
      <c r="I51" s="9"/>
      <c r="J51" s="9"/>
      <c r="K51" s="9"/>
      <c r="L51" s="9"/>
      <c r="N51" s="9"/>
      <c r="O51" s="9"/>
      <c r="P51" s="9"/>
      <c r="Q51" s="9"/>
      <c r="R51" s="9"/>
      <c r="S51" s="9"/>
      <c r="T51" s="9"/>
      <c r="U51" s="9"/>
      <c r="V51" s="35"/>
      <c r="W51" s="35"/>
      <c r="X51" s="35"/>
      <c r="Y51" s="35"/>
      <c r="Z51" s="9"/>
      <c r="AA51" s="9"/>
      <c r="AB51" s="9"/>
      <c r="AC51" s="9"/>
      <c r="AD51" s="9"/>
    </row>
    <row r="52" spans="1:34" s="4" customFormat="1" x14ac:dyDescent="0.25">
      <c r="A52" s="8">
        <v>43525</v>
      </c>
      <c r="B52" s="9">
        <v>2019</v>
      </c>
      <c r="C52" s="9">
        <v>3</v>
      </c>
      <c r="D52" s="9">
        <v>28</v>
      </c>
      <c r="E52" s="9">
        <v>1.0219000000000001E-2</v>
      </c>
      <c r="F52" s="9">
        <v>4.7070000000000001E-2</v>
      </c>
      <c r="G52" s="9">
        <v>0.17</v>
      </c>
      <c r="H52" s="9">
        <v>1600</v>
      </c>
      <c r="I52" s="9">
        <v>1600</v>
      </c>
      <c r="J52" s="9"/>
      <c r="K52" s="9">
        <v>1284.48</v>
      </c>
      <c r="L52" s="9"/>
      <c r="N52" s="9"/>
      <c r="O52" s="9">
        <v>18.87</v>
      </c>
      <c r="P52" s="9">
        <v>34345</v>
      </c>
      <c r="Q52" s="9">
        <v>272160</v>
      </c>
      <c r="R52" s="9">
        <v>1.6999599999999999</v>
      </c>
      <c r="S52" s="9">
        <v>0.29104000000000002</v>
      </c>
      <c r="T52" s="9"/>
      <c r="U52" s="9"/>
      <c r="V52" s="35">
        <v>14</v>
      </c>
      <c r="W52" s="35">
        <v>3745</v>
      </c>
      <c r="X52" s="35">
        <v>0.24468000000000001</v>
      </c>
      <c r="Y52" s="35">
        <v>0.24468000000000001</v>
      </c>
      <c r="Z52" s="9">
        <v>204151.48</v>
      </c>
      <c r="AA52" s="9">
        <f t="shared" ref="AA52:AA66" si="1">P52+Q52</f>
        <v>306505</v>
      </c>
      <c r="AB52" s="9"/>
      <c r="AC52" s="9"/>
      <c r="AD52" s="9"/>
    </row>
    <row r="53" spans="1:34" s="4" customFormat="1" x14ac:dyDescent="0.25">
      <c r="A53" s="8">
        <v>43556</v>
      </c>
      <c r="B53" s="9">
        <v>2019</v>
      </c>
      <c r="C53" s="9">
        <v>4</v>
      </c>
      <c r="D53" s="9">
        <v>31</v>
      </c>
      <c r="E53" s="9">
        <v>7.6730000000000001E-3</v>
      </c>
      <c r="F53" s="9">
        <v>3.5340999999999997E-2</v>
      </c>
      <c r="G53" s="9">
        <v>0.17</v>
      </c>
      <c r="H53" s="9">
        <v>1600</v>
      </c>
      <c r="I53" s="9">
        <v>1600</v>
      </c>
      <c r="J53" s="9"/>
      <c r="K53" s="9">
        <v>1267.2</v>
      </c>
      <c r="L53" s="9"/>
      <c r="N53" s="9"/>
      <c r="O53" s="9">
        <v>19.360320000000002</v>
      </c>
      <c r="P53" s="9">
        <v>42013</v>
      </c>
      <c r="Q53" s="9">
        <v>321796</v>
      </c>
      <c r="R53" s="9">
        <v>1.794</v>
      </c>
      <c r="S53" s="9">
        <v>0.31503999999999999</v>
      </c>
      <c r="T53" s="9"/>
      <c r="U53" s="9"/>
      <c r="V53" s="35">
        <v>3</v>
      </c>
      <c r="W53" s="35">
        <v>3452</v>
      </c>
      <c r="X53" s="35">
        <v>0.25756000000000001</v>
      </c>
      <c r="Y53" s="35">
        <v>0.25756000000000001</v>
      </c>
      <c r="Z53" s="9">
        <v>248158.29</v>
      </c>
      <c r="AA53" s="9">
        <f t="shared" si="1"/>
        <v>363809</v>
      </c>
      <c r="AB53" s="9"/>
      <c r="AC53" s="9"/>
      <c r="AD53" s="9"/>
    </row>
    <row r="54" spans="1:34" s="4" customFormat="1" x14ac:dyDescent="0.25">
      <c r="A54" s="8">
        <v>43586</v>
      </c>
      <c r="B54" s="9">
        <v>2019</v>
      </c>
      <c r="C54" s="9">
        <v>5</v>
      </c>
      <c r="D54" s="9">
        <v>28</v>
      </c>
      <c r="E54" s="9">
        <v>1.0207000000000001E-2</v>
      </c>
      <c r="F54" s="9">
        <v>4.7015000000000001E-2</v>
      </c>
      <c r="G54" s="9">
        <v>0.17</v>
      </c>
      <c r="H54" s="9">
        <v>1600</v>
      </c>
      <c r="I54" s="9">
        <v>1600</v>
      </c>
      <c r="J54" s="9"/>
      <c r="K54" s="9">
        <v>1206.72</v>
      </c>
      <c r="L54" s="9"/>
      <c r="N54" s="9"/>
      <c r="O54" s="9">
        <v>19.670000000000002</v>
      </c>
      <c r="P54" s="9">
        <v>30225</v>
      </c>
      <c r="Q54" s="9">
        <v>247209</v>
      </c>
      <c r="R54" s="9">
        <v>1.85341</v>
      </c>
      <c r="S54" s="9">
        <v>0.33019999999999999</v>
      </c>
      <c r="T54" s="9"/>
      <c r="U54" s="9"/>
      <c r="V54" s="35">
        <v>1</v>
      </c>
      <c r="W54" s="35">
        <v>3607</v>
      </c>
      <c r="X54" s="35">
        <v>0.26569999999999999</v>
      </c>
      <c r="Y54" s="35">
        <v>0.26569999999999999</v>
      </c>
      <c r="Z54" s="9">
        <v>208642.96</v>
      </c>
      <c r="AA54" s="9">
        <f t="shared" si="1"/>
        <v>277434</v>
      </c>
      <c r="AB54" s="9">
        <v>3077.22</v>
      </c>
      <c r="AC54" s="9"/>
      <c r="AD54" s="9"/>
    </row>
    <row r="55" spans="1:34" s="4" customFormat="1" x14ac:dyDescent="0.25">
      <c r="A55" s="8">
        <v>43617</v>
      </c>
      <c r="B55" s="9">
        <v>2019</v>
      </c>
      <c r="C55" s="9">
        <v>6</v>
      </c>
      <c r="D55" s="9">
        <v>31</v>
      </c>
      <c r="E55" s="9">
        <v>1.0652E-2</v>
      </c>
      <c r="F55" s="9">
        <v>4.9065999999999999E-2</v>
      </c>
      <c r="G55" s="9">
        <v>0.17</v>
      </c>
      <c r="H55" s="9">
        <v>1600</v>
      </c>
      <c r="I55" s="9">
        <v>1600</v>
      </c>
      <c r="J55" s="9"/>
      <c r="K55" s="9">
        <v>1000.8</v>
      </c>
      <c r="L55" s="9"/>
      <c r="N55" s="9"/>
      <c r="O55" s="9">
        <v>19.670000000000002</v>
      </c>
      <c r="P55" s="9">
        <v>28656</v>
      </c>
      <c r="Q55" s="9">
        <v>243421</v>
      </c>
      <c r="R55" s="9">
        <v>1.85341</v>
      </c>
      <c r="S55" s="9">
        <v>0.33019999999999999</v>
      </c>
      <c r="T55" s="9"/>
      <c r="U55" s="9"/>
      <c r="V55" s="35">
        <v>29</v>
      </c>
      <c r="W55" s="35">
        <v>2705</v>
      </c>
      <c r="X55" s="35">
        <v>0.26569999999999999</v>
      </c>
      <c r="Y55" s="35">
        <v>0.26569999999999999</v>
      </c>
      <c r="Z55" s="9">
        <v>206543.51</v>
      </c>
      <c r="AA55" s="9">
        <f t="shared" si="1"/>
        <v>272077</v>
      </c>
      <c r="AB55" s="9">
        <v>1106.23</v>
      </c>
      <c r="AC55" s="9"/>
      <c r="AD55" s="9"/>
    </row>
    <row r="56" spans="1:34" s="4" customFormat="1" x14ac:dyDescent="0.25">
      <c r="A56" s="8">
        <v>43647</v>
      </c>
      <c r="B56" s="9">
        <v>2019</v>
      </c>
      <c r="C56" s="9">
        <v>7</v>
      </c>
      <c r="D56" s="9">
        <v>30</v>
      </c>
      <c r="E56" s="9">
        <v>1.0267E-2</v>
      </c>
      <c r="F56" s="9">
        <v>4.7287999999999997E-2</v>
      </c>
      <c r="G56" s="9">
        <v>0.17</v>
      </c>
      <c r="H56" s="9">
        <v>1600</v>
      </c>
      <c r="I56" s="9">
        <v>1600</v>
      </c>
      <c r="J56" s="9"/>
      <c r="K56" s="9">
        <v>696.96</v>
      </c>
      <c r="L56" s="9"/>
      <c r="N56" s="9"/>
      <c r="O56" s="9">
        <v>19.670000000000002</v>
      </c>
      <c r="P56" s="9">
        <v>23053</v>
      </c>
      <c r="Q56" s="9">
        <v>185332</v>
      </c>
      <c r="R56" s="9">
        <v>1.85341</v>
      </c>
      <c r="S56" s="9">
        <v>0.33019999999999999</v>
      </c>
      <c r="T56" s="9"/>
      <c r="U56" s="9"/>
      <c r="V56" s="35">
        <v>99</v>
      </c>
      <c r="W56" s="35">
        <v>2818</v>
      </c>
      <c r="X56" s="35">
        <v>0.26569999999999999</v>
      </c>
      <c r="Y56" s="35">
        <v>0.26569999999999999</v>
      </c>
      <c r="Z56" s="9">
        <v>167553.29999999999</v>
      </c>
      <c r="AA56" s="9">
        <f t="shared" si="1"/>
        <v>208385</v>
      </c>
      <c r="AB56" s="9">
        <v>3237.29</v>
      </c>
      <c r="AC56" s="9"/>
      <c r="AD56" s="9"/>
    </row>
    <row r="57" spans="1:34" s="4" customFormat="1" x14ac:dyDescent="0.25">
      <c r="A57" s="8">
        <v>43678</v>
      </c>
      <c r="B57" s="9">
        <v>2019</v>
      </c>
      <c r="C57" s="9">
        <v>8</v>
      </c>
      <c r="D57" s="9">
        <v>31</v>
      </c>
      <c r="E57" s="9">
        <v>7.2370000000000004E-3</v>
      </c>
      <c r="F57" s="9">
        <v>3.3349999999999998E-2</v>
      </c>
      <c r="G57" s="9">
        <v>0.17</v>
      </c>
      <c r="H57" s="9">
        <v>1600</v>
      </c>
      <c r="I57" s="9">
        <v>1600</v>
      </c>
      <c r="J57" s="9"/>
      <c r="K57" s="9">
        <v>897.12</v>
      </c>
      <c r="L57" s="9"/>
      <c r="N57" s="9"/>
      <c r="O57" s="9">
        <v>19.670000000000002</v>
      </c>
      <c r="P57" s="9">
        <v>28405</v>
      </c>
      <c r="Q57" s="9">
        <v>210750</v>
      </c>
      <c r="R57" s="9">
        <v>1.85341</v>
      </c>
      <c r="S57" s="9">
        <v>0.33019999999999999</v>
      </c>
      <c r="T57" s="9"/>
      <c r="U57" s="9"/>
      <c r="V57" s="35">
        <v>25</v>
      </c>
      <c r="W57" s="35">
        <v>4122</v>
      </c>
      <c r="X57" s="35">
        <v>0.26569999999999999</v>
      </c>
      <c r="Y57" s="35">
        <v>0.26569999999999999</v>
      </c>
      <c r="Z57" s="9">
        <v>192995.12</v>
      </c>
      <c r="AA57" s="9">
        <f t="shared" si="1"/>
        <v>239155</v>
      </c>
      <c r="AB57" s="9">
        <v>1026.0899999999999</v>
      </c>
      <c r="AC57" s="9">
        <v>9381.6200000000008</v>
      </c>
      <c r="AD57" s="9"/>
    </row>
    <row r="58" spans="1:34" s="4" customFormat="1" x14ac:dyDescent="0.25">
      <c r="A58" s="8">
        <v>43709</v>
      </c>
      <c r="B58" s="9">
        <v>2019</v>
      </c>
      <c r="C58" s="9">
        <v>9</v>
      </c>
      <c r="D58" s="9">
        <v>31</v>
      </c>
      <c r="E58" s="9">
        <v>7.894E-3</v>
      </c>
      <c r="F58" s="9">
        <v>3.6360999999999997E-2</v>
      </c>
      <c r="G58" s="9">
        <v>0.17</v>
      </c>
      <c r="H58" s="9">
        <v>1600</v>
      </c>
      <c r="I58" s="9">
        <v>1600</v>
      </c>
      <c r="J58" s="9"/>
      <c r="K58" s="9">
        <v>1258.56</v>
      </c>
      <c r="L58" s="9"/>
      <c r="N58" s="9"/>
      <c r="O58" s="9">
        <v>19.670000000000002</v>
      </c>
      <c r="P58" s="9">
        <v>37930</v>
      </c>
      <c r="Q58" s="9">
        <v>218102</v>
      </c>
      <c r="R58" s="9">
        <v>1.85341</v>
      </c>
      <c r="S58" s="9">
        <v>0.33019999999999999</v>
      </c>
      <c r="T58" s="9"/>
      <c r="U58" s="9"/>
      <c r="V58" s="35"/>
      <c r="W58" s="35">
        <v>9900</v>
      </c>
      <c r="X58" s="35"/>
      <c r="Y58" s="35">
        <v>0.26569999999999999</v>
      </c>
      <c r="Z58" s="9">
        <v>222219.88</v>
      </c>
      <c r="AA58" s="9">
        <f t="shared" si="1"/>
        <v>256032</v>
      </c>
      <c r="AB58" s="9"/>
      <c r="AC58" s="9">
        <v>13033.84</v>
      </c>
      <c r="AD58" s="9"/>
    </row>
    <row r="59" spans="1:34" s="4" customFormat="1" x14ac:dyDescent="0.25">
      <c r="A59" s="8">
        <v>43739</v>
      </c>
      <c r="B59" s="9">
        <v>2019</v>
      </c>
      <c r="C59" s="9">
        <v>10</v>
      </c>
      <c r="D59" s="9">
        <v>30</v>
      </c>
      <c r="E59" s="9">
        <v>1.0359999999999999E-2</v>
      </c>
      <c r="F59" s="9">
        <v>4.7718999999999998E-2</v>
      </c>
      <c r="G59" s="9">
        <v>0.17</v>
      </c>
      <c r="H59" s="9">
        <v>1600</v>
      </c>
      <c r="I59" s="9">
        <v>1600</v>
      </c>
      <c r="J59" s="9"/>
      <c r="K59" s="9">
        <v>1198.08</v>
      </c>
      <c r="L59" s="9"/>
      <c r="N59" s="9"/>
      <c r="O59" s="9">
        <v>19.670000000000002</v>
      </c>
      <c r="P59" s="9">
        <v>37336</v>
      </c>
      <c r="Q59" s="9">
        <v>202259</v>
      </c>
      <c r="R59" s="9">
        <v>1.85341</v>
      </c>
      <c r="S59" s="9">
        <v>0.33019999999999999</v>
      </c>
      <c r="T59" s="9"/>
      <c r="U59" s="9"/>
      <c r="V59" s="35">
        <v>35</v>
      </c>
      <c r="W59" s="35">
        <v>22481</v>
      </c>
      <c r="X59" s="35">
        <v>0.26569999999999999</v>
      </c>
      <c r="Y59" s="35">
        <v>0.26569999999999999</v>
      </c>
      <c r="Z59" s="9">
        <v>215806.15</v>
      </c>
      <c r="AA59" s="9">
        <f t="shared" si="1"/>
        <v>239595</v>
      </c>
      <c r="AB59" s="9">
        <v>3724.66</v>
      </c>
      <c r="AC59" s="9">
        <v>2483.0500000000002</v>
      </c>
      <c r="AD59" s="9"/>
    </row>
    <row r="60" spans="1:34" s="4" customFormat="1" x14ac:dyDescent="0.25">
      <c r="A60" s="8">
        <v>43770</v>
      </c>
      <c r="B60" s="9">
        <v>2019</v>
      </c>
      <c r="C60" s="9">
        <v>11</v>
      </c>
      <c r="D60" s="9">
        <v>33</v>
      </c>
      <c r="E60" s="9">
        <v>1.0845E-2</v>
      </c>
      <c r="F60" s="9">
        <v>4.9994999999999998E-2</v>
      </c>
      <c r="G60" s="9">
        <v>0.17</v>
      </c>
      <c r="H60" s="9">
        <v>1600</v>
      </c>
      <c r="I60" s="9">
        <v>1600</v>
      </c>
      <c r="J60" s="9"/>
      <c r="K60" s="9">
        <v>1415.52</v>
      </c>
      <c r="L60" s="9"/>
      <c r="N60" s="9"/>
      <c r="O60" s="9">
        <v>19.670000000000002</v>
      </c>
      <c r="P60" s="9">
        <v>44544</v>
      </c>
      <c r="Q60" s="9">
        <v>270205</v>
      </c>
      <c r="R60" s="9">
        <v>1.85341</v>
      </c>
      <c r="S60" s="9">
        <v>0.33019999999999999</v>
      </c>
      <c r="T60" s="9"/>
      <c r="U60" s="9"/>
      <c r="V60" s="35">
        <v>4</v>
      </c>
      <c r="W60" s="35">
        <v>13422</v>
      </c>
      <c r="X60" s="35">
        <v>0.26569999999999999</v>
      </c>
      <c r="Y60" s="35">
        <v>0.26569999999999999</v>
      </c>
      <c r="Z60" s="9">
        <v>265343.08</v>
      </c>
      <c r="AA60" s="9">
        <f t="shared" si="1"/>
        <v>314749</v>
      </c>
      <c r="AB60" s="9">
        <v>1194.31</v>
      </c>
      <c r="AC60" s="9">
        <v>13324.51</v>
      </c>
      <c r="AD60" s="9"/>
    </row>
    <row r="61" spans="1:34" s="4" customFormat="1" x14ac:dyDescent="0.25">
      <c r="A61" s="8">
        <v>43800</v>
      </c>
      <c r="B61" s="9">
        <v>2019</v>
      </c>
      <c r="C61" s="9">
        <v>12</v>
      </c>
      <c r="D61" s="9">
        <v>30</v>
      </c>
      <c r="E61" s="9">
        <v>9.5639999999999996E-3</v>
      </c>
      <c r="F61" s="9">
        <v>4.4054000000000003E-2</v>
      </c>
      <c r="G61" s="9">
        <v>0.17</v>
      </c>
      <c r="H61" s="9">
        <v>1600</v>
      </c>
      <c r="I61" s="9">
        <v>1600</v>
      </c>
      <c r="J61" s="9"/>
      <c r="K61" s="9">
        <v>1196.47</v>
      </c>
      <c r="L61" s="9"/>
      <c r="N61" s="9"/>
      <c r="O61" s="9">
        <v>19.670000000000002</v>
      </c>
      <c r="P61" s="9">
        <v>25482</v>
      </c>
      <c r="Q61" s="9">
        <v>152514</v>
      </c>
      <c r="R61" s="9">
        <v>1.85341</v>
      </c>
      <c r="S61" s="9">
        <v>0.33019999999999999</v>
      </c>
      <c r="T61" s="9"/>
      <c r="U61" s="9"/>
      <c r="V61" s="35">
        <v>272</v>
      </c>
      <c r="W61" s="35">
        <v>13871</v>
      </c>
      <c r="X61" s="35">
        <v>0.26569999999999999</v>
      </c>
      <c r="Y61" s="35">
        <v>0.26569999999999999</v>
      </c>
      <c r="Z61" s="9">
        <v>163318.71</v>
      </c>
      <c r="AA61" s="9">
        <f t="shared" si="1"/>
        <v>177996</v>
      </c>
      <c r="AB61" s="9">
        <v>2668.48</v>
      </c>
      <c r="AC61" s="9">
        <v>1274.3499999999999</v>
      </c>
      <c r="AD61" s="9"/>
    </row>
    <row r="62" spans="1:34" s="4" customFormat="1" x14ac:dyDescent="0.25">
      <c r="A62" s="8">
        <v>43831</v>
      </c>
      <c r="B62" s="9">
        <v>2020</v>
      </c>
      <c r="C62" s="9">
        <v>1</v>
      </c>
      <c r="D62" s="9">
        <v>29</v>
      </c>
      <c r="E62" s="9">
        <v>7.4419999999999998E-3</v>
      </c>
      <c r="F62" s="9">
        <v>3.4278000000000003E-2</v>
      </c>
      <c r="G62" s="9">
        <v>0.17</v>
      </c>
      <c r="H62" s="9">
        <v>1600</v>
      </c>
      <c r="I62" s="9">
        <v>1600</v>
      </c>
      <c r="J62" s="9"/>
      <c r="K62" s="9">
        <v>509.76</v>
      </c>
      <c r="L62" s="9"/>
      <c r="N62" s="9"/>
      <c r="O62" s="9">
        <v>19.670000000000002</v>
      </c>
      <c r="P62" s="9">
        <v>18352</v>
      </c>
      <c r="Q62" s="9">
        <v>121836</v>
      </c>
      <c r="R62" s="9">
        <v>1.85341</v>
      </c>
      <c r="S62" s="9">
        <v>0.33019999999999999</v>
      </c>
      <c r="T62" s="9"/>
      <c r="U62" s="9"/>
      <c r="V62" s="35">
        <v>440</v>
      </c>
      <c r="W62" s="35">
        <v>18978</v>
      </c>
      <c r="X62" s="35">
        <v>0.26569999999999999</v>
      </c>
      <c r="Y62" s="35">
        <v>0.26569999999999999</v>
      </c>
      <c r="Z62" s="9">
        <v>133237.88</v>
      </c>
      <c r="AA62" s="9"/>
      <c r="AB62" s="9">
        <v>2388.39</v>
      </c>
      <c r="AC62" s="9"/>
      <c r="AD62" s="9"/>
    </row>
    <row r="63" spans="1:34" s="4" customFormat="1" x14ac:dyDescent="0.25">
      <c r="A63" s="8">
        <v>43862</v>
      </c>
      <c r="B63" s="9">
        <v>2020</v>
      </c>
      <c r="C63" s="9">
        <v>2</v>
      </c>
      <c r="D63" s="9">
        <v>31</v>
      </c>
      <c r="E63" s="9">
        <v>8.5629999999999994E-3</v>
      </c>
      <c r="F63" s="9">
        <v>3.9441999999999998E-2</v>
      </c>
      <c r="G63" s="9">
        <v>0.17</v>
      </c>
      <c r="H63" s="9">
        <v>1600</v>
      </c>
      <c r="I63" s="9">
        <v>1600</v>
      </c>
      <c r="J63" s="9"/>
      <c r="K63" s="9">
        <v>1177.92</v>
      </c>
      <c r="L63" s="9"/>
      <c r="N63" s="9"/>
      <c r="O63" s="9">
        <v>19.670000000000002</v>
      </c>
      <c r="P63" s="9">
        <v>31931</v>
      </c>
      <c r="Q63" s="35">
        <v>188059</v>
      </c>
      <c r="R63" s="9">
        <v>1.85341</v>
      </c>
      <c r="S63" s="9">
        <v>0.33019999999999999</v>
      </c>
      <c r="T63" s="9"/>
      <c r="U63" s="9"/>
      <c r="V63" s="35">
        <v>103</v>
      </c>
      <c r="W63" s="35">
        <v>13795</v>
      </c>
      <c r="X63" s="35">
        <v>0.26569999999999999</v>
      </c>
      <c r="Y63" s="35">
        <v>0.26569999999999999</v>
      </c>
      <c r="Z63" s="9">
        <v>153126.88</v>
      </c>
      <c r="AA63" s="9"/>
      <c r="AB63" s="9">
        <v>518.85</v>
      </c>
      <c r="AC63" s="9"/>
      <c r="AD63" s="9"/>
      <c r="AF63" s="4">
        <v>86192</v>
      </c>
      <c r="AH63" s="4">
        <v>0.33019999999999999</v>
      </c>
    </row>
    <row r="64" spans="1:34" s="4" customFormat="1" x14ac:dyDescent="0.25">
      <c r="A64" s="8">
        <v>43891</v>
      </c>
      <c r="B64" s="9">
        <v>2020</v>
      </c>
      <c r="C64" s="9">
        <v>3</v>
      </c>
      <c r="D64" s="9">
        <v>29</v>
      </c>
      <c r="E64" s="9">
        <v>9.3220000000000004E-3</v>
      </c>
      <c r="F64" s="9">
        <v>4.2938999999999998E-2</v>
      </c>
      <c r="G64" s="9">
        <v>0.17</v>
      </c>
      <c r="H64" s="9">
        <v>1600</v>
      </c>
      <c r="I64" s="9">
        <v>1600</v>
      </c>
      <c r="J64" s="9"/>
      <c r="K64" s="9">
        <v>1296</v>
      </c>
      <c r="L64" s="9"/>
      <c r="N64" s="9"/>
      <c r="O64" s="9">
        <v>19.670000000000002</v>
      </c>
      <c r="P64" s="9">
        <v>34589</v>
      </c>
      <c r="Q64" s="35">
        <v>182115</v>
      </c>
      <c r="R64" s="9">
        <v>1.85341</v>
      </c>
      <c r="S64" s="9">
        <v>0.33019999999999999</v>
      </c>
      <c r="T64" s="9"/>
      <c r="U64" s="9"/>
      <c r="V64" s="35">
        <v>553</v>
      </c>
      <c r="W64" s="35">
        <v>13817</v>
      </c>
      <c r="X64" s="35">
        <v>0.26569999999999999</v>
      </c>
      <c r="Y64" s="35">
        <v>0.26569999999999999</v>
      </c>
      <c r="Z64" s="9">
        <v>180186.27</v>
      </c>
      <c r="AA64" s="9"/>
      <c r="AB64" s="9"/>
      <c r="AC64" s="9"/>
      <c r="AD64" s="9"/>
      <c r="AF64" s="4">
        <v>28720</v>
      </c>
      <c r="AH64" s="4">
        <v>0.33019999999999999</v>
      </c>
    </row>
    <row r="65" spans="1:34" s="4" customFormat="1" x14ac:dyDescent="0.25">
      <c r="A65" s="8">
        <v>43922</v>
      </c>
      <c r="B65" s="9">
        <v>2020</v>
      </c>
      <c r="C65" s="9">
        <v>4</v>
      </c>
      <c r="D65" s="9">
        <v>31</v>
      </c>
      <c r="E65" s="9">
        <v>1.0845E-2</v>
      </c>
      <c r="F65" s="9">
        <v>4.9954999999999999E-2</v>
      </c>
      <c r="G65" s="9">
        <v>0.17</v>
      </c>
      <c r="H65" s="9">
        <v>1600</v>
      </c>
      <c r="I65" s="9">
        <v>1600</v>
      </c>
      <c r="J65" s="9"/>
      <c r="K65" s="9">
        <v>364.32</v>
      </c>
      <c r="L65" s="9"/>
      <c r="N65" s="9"/>
      <c r="O65" s="9">
        <v>19.670000000000002</v>
      </c>
      <c r="P65" s="9">
        <v>19396</v>
      </c>
      <c r="Q65" s="9">
        <v>106141</v>
      </c>
      <c r="R65" s="9">
        <v>1.85341</v>
      </c>
      <c r="S65" s="9">
        <v>0.33019999999999999</v>
      </c>
      <c r="T65" s="9"/>
      <c r="U65" s="9"/>
      <c r="V65" s="35">
        <v>3125</v>
      </c>
      <c r="W65" s="35">
        <v>15991</v>
      </c>
      <c r="X65" s="35">
        <v>0.26569999999999999</v>
      </c>
      <c r="Y65" s="35">
        <v>0.26569999999999999</v>
      </c>
      <c r="Z65" s="9">
        <v>91189.61</v>
      </c>
      <c r="AA65" s="9"/>
      <c r="AB65" s="9"/>
      <c r="AC65" s="9"/>
      <c r="AD65" s="9"/>
      <c r="AF65" s="4">
        <v>96435</v>
      </c>
      <c r="AH65" s="4">
        <v>0.33019999999999999</v>
      </c>
    </row>
    <row r="66" spans="1:34" s="4" customFormat="1" x14ac:dyDescent="0.25">
      <c r="A66" s="8">
        <v>43952</v>
      </c>
      <c r="B66" s="9">
        <v>2020</v>
      </c>
      <c r="C66" s="9">
        <v>5</v>
      </c>
      <c r="D66" s="9">
        <v>30</v>
      </c>
      <c r="E66" s="9">
        <v>1.0845E-2</v>
      </c>
      <c r="F66" s="9">
        <v>4.9954999999999999E-2</v>
      </c>
      <c r="G66" s="9">
        <v>0.17</v>
      </c>
      <c r="H66" s="9">
        <v>1600</v>
      </c>
      <c r="I66" s="9">
        <v>1600</v>
      </c>
      <c r="J66" s="9"/>
      <c r="K66" s="9">
        <v>336.96</v>
      </c>
      <c r="L66" s="9"/>
      <c r="N66" s="9"/>
      <c r="O66" s="9">
        <v>19.670000000000002</v>
      </c>
      <c r="P66" s="9">
        <v>16856</v>
      </c>
      <c r="Q66" s="9">
        <v>107898</v>
      </c>
      <c r="R66" s="9">
        <v>1.85341</v>
      </c>
      <c r="S66" s="9">
        <v>0.33019999999999999</v>
      </c>
      <c r="T66" s="9"/>
      <c r="U66" s="9"/>
      <c r="V66" s="35">
        <v>3054</v>
      </c>
      <c r="W66" s="35">
        <v>17157</v>
      </c>
      <c r="X66" s="35">
        <v>0.26569999999999999</v>
      </c>
      <c r="Y66" s="35">
        <v>0.26569999999999999</v>
      </c>
      <c r="Z66" s="9">
        <v>96963.14</v>
      </c>
      <c r="AA66" s="9"/>
      <c r="AB66" s="9"/>
      <c r="AC66" s="9"/>
      <c r="AD66" s="9"/>
      <c r="AF66" s="4">
        <v>70531</v>
      </c>
      <c r="AH66" s="4">
        <v>0.33019999999999999</v>
      </c>
    </row>
    <row r="67" spans="1:34" s="4" customFormat="1" x14ac:dyDescent="0.25">
      <c r="A67" s="8">
        <v>43983</v>
      </c>
      <c r="B67" s="9">
        <v>2020</v>
      </c>
      <c r="C67" s="9">
        <v>6</v>
      </c>
      <c r="D67" s="9"/>
      <c r="E67" s="9"/>
      <c r="F67" s="9"/>
      <c r="G67" s="9"/>
      <c r="H67" s="9"/>
      <c r="I67" s="9"/>
      <c r="J67" s="9"/>
      <c r="K67" s="9"/>
      <c r="L67" s="9"/>
      <c r="N67" s="9"/>
      <c r="O67" s="9"/>
      <c r="P67" s="9"/>
      <c r="Q67" s="9"/>
      <c r="R67" s="9"/>
      <c r="S67" s="9"/>
      <c r="T67" s="9"/>
      <c r="U67" s="9"/>
      <c r="V67" s="35"/>
      <c r="W67" s="35"/>
      <c r="X67" s="35"/>
      <c r="Y67" s="35"/>
      <c r="Z67" s="9"/>
      <c r="AA67" s="9"/>
      <c r="AB67" s="9"/>
      <c r="AC67" s="9"/>
      <c r="AD67" s="9"/>
    </row>
    <row r="68" spans="1:34" s="4" customFormat="1" x14ac:dyDescent="0.25">
      <c r="A68" s="8">
        <v>44013</v>
      </c>
      <c r="B68" s="9">
        <v>2020</v>
      </c>
      <c r="C68" s="9">
        <v>7</v>
      </c>
      <c r="D68" s="9"/>
      <c r="E68" s="9"/>
      <c r="F68" s="9"/>
      <c r="G68" s="9"/>
      <c r="H68" s="9"/>
      <c r="I68" s="9"/>
      <c r="J68" s="9"/>
      <c r="K68" s="9"/>
      <c r="L68" s="9"/>
      <c r="N68" s="9"/>
      <c r="O68" s="9"/>
      <c r="P68" s="9"/>
      <c r="Q68" s="9"/>
      <c r="R68" s="9"/>
      <c r="S68" s="9"/>
      <c r="T68" s="9"/>
      <c r="U68" s="9"/>
      <c r="V68" s="35"/>
      <c r="W68" s="35"/>
      <c r="X68" s="35"/>
      <c r="Y68" s="35"/>
      <c r="Z68" s="9"/>
      <c r="AA68" s="9"/>
      <c r="AB68" s="9"/>
      <c r="AC68" s="9"/>
      <c r="AD68" s="9"/>
    </row>
    <row r="69" spans="1:34" s="4" customFormat="1" x14ac:dyDescent="0.25">
      <c r="A69" s="8">
        <v>44044</v>
      </c>
      <c r="B69" s="9">
        <v>2020</v>
      </c>
      <c r="C69" s="9">
        <v>8</v>
      </c>
      <c r="D69" s="9"/>
      <c r="E69" s="9"/>
      <c r="F69" s="9"/>
      <c r="G69" s="9"/>
      <c r="H69" s="9"/>
      <c r="I69" s="9"/>
      <c r="J69" s="9"/>
      <c r="K69" s="9"/>
      <c r="L69" s="9"/>
      <c r="N69" s="9"/>
      <c r="O69" s="9"/>
      <c r="P69" s="9"/>
      <c r="Q69" s="9"/>
      <c r="R69" s="9"/>
      <c r="S69" s="9"/>
      <c r="T69" s="9"/>
      <c r="U69" s="9"/>
      <c r="V69" s="35"/>
      <c r="W69" s="35"/>
      <c r="X69" s="35"/>
      <c r="Y69" s="35"/>
      <c r="Z69" s="9"/>
      <c r="AA69" s="9"/>
      <c r="AB69" s="9"/>
      <c r="AC69" s="9"/>
      <c r="AD69" s="9"/>
    </row>
    <row r="70" spans="1:34" s="4" customFormat="1" x14ac:dyDescent="0.25">
      <c r="A70" s="8">
        <v>44075</v>
      </c>
      <c r="B70" s="9">
        <v>2020</v>
      </c>
      <c r="C70" s="9">
        <v>9</v>
      </c>
      <c r="D70" s="9"/>
      <c r="E70" s="9"/>
      <c r="F70" s="9"/>
      <c r="G70" s="9"/>
      <c r="H70" s="9"/>
      <c r="I70" s="9"/>
      <c r="J70" s="9"/>
      <c r="K70" s="9"/>
      <c r="L70" s="9"/>
      <c r="N70" s="9"/>
      <c r="O70" s="9"/>
      <c r="P70" s="9"/>
      <c r="Q70" s="9"/>
      <c r="R70" s="9"/>
      <c r="S70" s="9"/>
      <c r="T70" s="9"/>
      <c r="U70" s="9"/>
      <c r="V70" s="35"/>
      <c r="W70" s="35"/>
      <c r="X70" s="35"/>
      <c r="Y70" s="35"/>
      <c r="Z70" s="9"/>
      <c r="AA70" s="9"/>
      <c r="AB70" s="9"/>
      <c r="AC70" s="9"/>
      <c r="AD70" s="9"/>
    </row>
    <row r="71" spans="1:34" s="4" customFormat="1" x14ac:dyDescent="0.25">
      <c r="A71" s="8">
        <v>44105</v>
      </c>
      <c r="B71" s="9">
        <v>2020</v>
      </c>
      <c r="C71" s="9">
        <v>10</v>
      </c>
      <c r="D71" s="9"/>
      <c r="E71" s="9"/>
      <c r="F71" s="9"/>
      <c r="G71" s="9"/>
      <c r="H71" s="9"/>
      <c r="I71" s="9"/>
      <c r="J71" s="9"/>
      <c r="K71" s="9"/>
      <c r="L71" s="9"/>
      <c r="N71" s="9"/>
      <c r="O71" s="9"/>
      <c r="P71" s="9"/>
      <c r="Q71" s="9"/>
      <c r="R71" s="9"/>
      <c r="S71" s="9"/>
      <c r="T71" s="9"/>
      <c r="U71" s="9"/>
      <c r="V71" s="35"/>
      <c r="W71" s="35"/>
      <c r="X71" s="35"/>
      <c r="Y71" s="35"/>
      <c r="Z71" s="9"/>
      <c r="AA71" s="9"/>
      <c r="AB71" s="9"/>
      <c r="AC71" s="9"/>
      <c r="AD71" s="9"/>
    </row>
    <row r="72" spans="1:34" s="4" customFormat="1" x14ac:dyDescent="0.25">
      <c r="A72" s="8">
        <v>44136</v>
      </c>
      <c r="B72" s="9">
        <v>2020</v>
      </c>
      <c r="C72" s="9">
        <v>11</v>
      </c>
      <c r="D72" s="9"/>
      <c r="E72" s="9"/>
      <c r="F72" s="9"/>
      <c r="G72" s="9"/>
      <c r="H72" s="9"/>
      <c r="I72" s="9"/>
      <c r="J72" s="9"/>
      <c r="K72" s="9"/>
      <c r="L72" s="9"/>
      <c r="N72" s="9"/>
      <c r="O72" s="9"/>
      <c r="P72" s="9"/>
      <c r="Q72" s="9"/>
      <c r="R72" s="9"/>
      <c r="S72" s="9"/>
      <c r="T72" s="9"/>
      <c r="U72" s="9"/>
      <c r="V72" s="35"/>
      <c r="W72" s="35"/>
      <c r="X72" s="35"/>
      <c r="Y72" s="35"/>
      <c r="Z72" s="9"/>
      <c r="AA72" s="9"/>
      <c r="AB72" s="9"/>
      <c r="AC72" s="9"/>
      <c r="AD72" s="9"/>
    </row>
    <row r="73" spans="1:34" s="4" customFormat="1" x14ac:dyDescent="0.25">
      <c r="A73" s="8">
        <v>44166</v>
      </c>
      <c r="B73" s="9">
        <v>2020</v>
      </c>
      <c r="C73" s="9">
        <v>12</v>
      </c>
      <c r="D73" s="9"/>
      <c r="E73" s="9"/>
      <c r="F73" s="9"/>
      <c r="G73" s="9"/>
      <c r="H73" s="9"/>
      <c r="I73" s="9"/>
      <c r="J73" s="9"/>
      <c r="K73" s="9"/>
      <c r="L73" s="9"/>
      <c r="N73" s="9"/>
      <c r="O73" s="9"/>
      <c r="P73" s="9"/>
      <c r="Q73" s="9"/>
      <c r="R73" s="9"/>
      <c r="S73" s="9"/>
      <c r="T73" s="9"/>
      <c r="U73" s="9"/>
      <c r="V73" s="35"/>
      <c r="W73" s="35"/>
      <c r="X73" s="35"/>
      <c r="Y73" s="35"/>
      <c r="Z73" s="9"/>
      <c r="AA73" s="9"/>
      <c r="AB73" s="9"/>
      <c r="AC73" s="9"/>
      <c r="AD73" s="9"/>
    </row>
    <row r="74" spans="1:34" s="4" customFormat="1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N74" s="9"/>
      <c r="O74" s="9"/>
      <c r="P74" s="9"/>
      <c r="Q74" s="9"/>
      <c r="R74" s="9"/>
      <c r="S74" s="9"/>
      <c r="T74" s="9"/>
      <c r="U74" s="9"/>
      <c r="V74" s="35"/>
      <c r="W74" s="35"/>
      <c r="X74" s="35"/>
      <c r="Y74" s="35"/>
      <c r="Z74" s="9"/>
      <c r="AA74" s="9"/>
      <c r="AB74" s="9"/>
      <c r="AC74" s="9"/>
      <c r="AD74" s="9"/>
    </row>
    <row r="75" spans="1:34" s="4" customFormat="1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N75" s="9"/>
      <c r="O75" s="9"/>
      <c r="P75" s="9"/>
      <c r="Q75" s="9"/>
      <c r="R75" s="9"/>
      <c r="S75" s="9"/>
      <c r="T75" s="9"/>
      <c r="U75" s="9"/>
      <c r="V75" s="35"/>
      <c r="W75" s="35"/>
      <c r="X75" s="35"/>
      <c r="Y75" s="35"/>
      <c r="Z75" s="9"/>
      <c r="AA75" s="9"/>
      <c r="AB75" s="9"/>
      <c r="AC75" s="9"/>
      <c r="AD75" s="9"/>
    </row>
    <row r="76" spans="1:34" s="4" customFormat="1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N76" s="9"/>
      <c r="O76" s="9"/>
      <c r="P76" s="9"/>
      <c r="Q76" s="9"/>
      <c r="R76" s="9"/>
      <c r="S76" s="9"/>
      <c r="T76" s="9"/>
      <c r="U76" s="9"/>
      <c r="V76" s="35"/>
      <c r="W76" s="35"/>
      <c r="X76" s="35"/>
      <c r="Y76" s="35"/>
      <c r="Z76" s="9"/>
      <c r="AA76" s="9"/>
      <c r="AB76" s="9"/>
      <c r="AC76" s="9"/>
      <c r="AD76" s="9"/>
    </row>
    <row r="77" spans="1:34" s="4" customFormat="1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N77" s="9"/>
      <c r="O77" s="9"/>
      <c r="P77" s="9"/>
      <c r="Q77" s="9"/>
      <c r="R77" s="9"/>
      <c r="S77" s="9"/>
      <c r="T77" s="9"/>
      <c r="U77" s="9"/>
      <c r="V77" s="35"/>
      <c r="W77" s="35"/>
      <c r="X77" s="35"/>
      <c r="Y77" s="35"/>
      <c r="Z77" s="9"/>
      <c r="AA77" s="9"/>
      <c r="AB77" s="9"/>
      <c r="AC77" s="9"/>
      <c r="AD77" s="9"/>
    </row>
    <row r="78" spans="1:34" s="4" customFormat="1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N78" s="9"/>
      <c r="O78" s="9"/>
      <c r="P78" s="9"/>
      <c r="Q78" s="9"/>
      <c r="R78" s="9"/>
      <c r="S78" s="9"/>
      <c r="T78" s="9"/>
      <c r="U78" s="9"/>
      <c r="V78" s="35"/>
      <c r="W78" s="35"/>
      <c r="X78" s="35"/>
      <c r="Y78" s="35"/>
      <c r="Z78" s="9"/>
      <c r="AA78" s="9"/>
      <c r="AB78" s="9"/>
      <c r="AC78" s="9"/>
      <c r="AD78" s="9"/>
    </row>
    <row r="79" spans="1:34" s="4" customFormat="1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N79" s="9"/>
      <c r="O79" s="9"/>
      <c r="P79" s="9"/>
      <c r="Q79" s="9"/>
      <c r="R79" s="9"/>
      <c r="S79" s="9"/>
      <c r="T79" s="9"/>
      <c r="U79" s="9"/>
      <c r="V79" s="35"/>
      <c r="W79" s="35"/>
      <c r="X79" s="35"/>
      <c r="Y79" s="35"/>
      <c r="Z79" s="9"/>
      <c r="AA79" s="9"/>
      <c r="AB79" s="9"/>
      <c r="AC79" s="9"/>
      <c r="AD79" s="9"/>
    </row>
    <row r="80" spans="1:34" s="4" customFormat="1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N80" s="9"/>
      <c r="O80" s="9"/>
      <c r="P80" s="9"/>
      <c r="Q80" s="9"/>
      <c r="R80" s="9"/>
      <c r="S80" s="9"/>
      <c r="T80" s="9"/>
      <c r="U80" s="9"/>
      <c r="V80" s="35"/>
      <c r="W80" s="35"/>
      <c r="X80" s="35"/>
      <c r="Y80" s="35"/>
      <c r="Z80" s="9"/>
      <c r="AA80" s="9"/>
      <c r="AB80" s="9"/>
      <c r="AC80" s="9"/>
      <c r="AD80" s="9"/>
    </row>
    <row r="81" spans="1:30" s="4" customFormat="1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N81" s="9"/>
      <c r="O81" s="9"/>
      <c r="P81" s="9"/>
      <c r="Q81" s="9"/>
      <c r="R81" s="9"/>
      <c r="S81" s="9"/>
      <c r="T81" s="9"/>
      <c r="U81" s="9"/>
      <c r="V81" s="35"/>
      <c r="W81" s="35"/>
      <c r="X81" s="35"/>
      <c r="Y81" s="35"/>
      <c r="Z81" s="9"/>
      <c r="AA81" s="9"/>
      <c r="AB81" s="9"/>
      <c r="AC81" s="9"/>
      <c r="AD81" s="9"/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85872-26D9-4084-830A-44A9A6A0F585}">
  <dimension ref="A1:E79"/>
  <sheetViews>
    <sheetView zoomScale="85" zoomScaleNormal="85" workbookViewId="0">
      <selection activeCell="B43" sqref="A32:B43"/>
    </sheetView>
  </sheetViews>
  <sheetFormatPr defaultRowHeight="15" x14ac:dyDescent="0.25"/>
  <cols>
    <col min="1" max="1" width="15.28515625" bestFit="1" customWidth="1"/>
    <col min="2" max="2" width="16.28515625" customWidth="1"/>
    <col min="3" max="3" width="25.28515625" customWidth="1"/>
    <col min="4" max="4" width="42.28515625" customWidth="1"/>
    <col min="5" max="5" width="43.140625" customWidth="1"/>
  </cols>
  <sheetData>
    <row r="1" spans="1:5" x14ac:dyDescent="0.25">
      <c r="A1" t="s">
        <v>5</v>
      </c>
      <c r="B1" t="s">
        <v>30</v>
      </c>
      <c r="C1" t="s">
        <v>60</v>
      </c>
      <c r="D1" t="s">
        <v>61</v>
      </c>
      <c r="E1" t="s">
        <v>62</v>
      </c>
    </row>
    <row r="2" spans="1:5" x14ac:dyDescent="0.25">
      <c r="A2" s="44">
        <v>42186</v>
      </c>
      <c r="B2" s="45">
        <v>182489</v>
      </c>
    </row>
    <row r="3" spans="1:5" x14ac:dyDescent="0.25">
      <c r="A3" s="44">
        <v>42217</v>
      </c>
      <c r="B3" s="45">
        <v>199860</v>
      </c>
    </row>
    <row r="4" spans="1:5" x14ac:dyDescent="0.25">
      <c r="A4" s="44">
        <v>42248</v>
      </c>
      <c r="B4" s="45">
        <v>216188</v>
      </c>
    </row>
    <row r="5" spans="1:5" x14ac:dyDescent="0.25">
      <c r="A5" s="44">
        <v>42278</v>
      </c>
      <c r="B5" s="45">
        <v>287139</v>
      </c>
    </row>
    <row r="6" spans="1:5" x14ac:dyDescent="0.25">
      <c r="A6" s="44">
        <v>42309</v>
      </c>
      <c r="B6" s="45">
        <v>313387</v>
      </c>
    </row>
    <row r="7" spans="1:5" x14ac:dyDescent="0.25">
      <c r="A7" s="44">
        <v>42339</v>
      </c>
      <c r="B7" s="45">
        <v>251076</v>
      </c>
    </row>
    <row r="8" spans="1:5" x14ac:dyDescent="0.25">
      <c r="A8" s="44">
        <v>42370</v>
      </c>
      <c r="B8" s="45">
        <v>202931</v>
      </c>
    </row>
    <row r="9" spans="1:5" x14ac:dyDescent="0.25">
      <c r="A9" s="44">
        <v>42401</v>
      </c>
      <c r="B9" s="45">
        <v>335250</v>
      </c>
    </row>
    <row r="10" spans="1:5" x14ac:dyDescent="0.25">
      <c r="A10" s="44">
        <v>42430</v>
      </c>
      <c r="B10" s="45">
        <v>315635</v>
      </c>
    </row>
    <row r="11" spans="1:5" x14ac:dyDescent="0.25">
      <c r="A11" s="44">
        <v>42461</v>
      </c>
      <c r="B11" s="45">
        <v>373064</v>
      </c>
    </row>
    <row r="12" spans="1:5" x14ac:dyDescent="0.25">
      <c r="A12" s="44">
        <v>42491</v>
      </c>
      <c r="B12" s="45">
        <v>211771</v>
      </c>
    </row>
    <row r="13" spans="1:5" x14ac:dyDescent="0.25">
      <c r="A13" s="44">
        <v>42522</v>
      </c>
      <c r="B13" s="45">
        <v>204465</v>
      </c>
    </row>
    <row r="14" spans="1:5" x14ac:dyDescent="0.25">
      <c r="A14" s="44">
        <v>42552</v>
      </c>
      <c r="B14" s="45">
        <v>242212</v>
      </c>
    </row>
    <row r="15" spans="1:5" x14ac:dyDescent="0.25">
      <c r="A15" s="44">
        <v>42583</v>
      </c>
      <c r="B15" s="45">
        <v>268981</v>
      </c>
    </row>
    <row r="16" spans="1:5" x14ac:dyDescent="0.25">
      <c r="A16" s="44">
        <v>42614</v>
      </c>
      <c r="B16" s="45">
        <v>256632</v>
      </c>
    </row>
    <row r="17" spans="1:2" x14ac:dyDescent="0.25">
      <c r="A17" s="44">
        <v>42644</v>
      </c>
      <c r="B17" s="45">
        <v>273533</v>
      </c>
    </row>
    <row r="18" spans="1:2" x14ac:dyDescent="0.25">
      <c r="A18" s="44">
        <v>42675</v>
      </c>
      <c r="B18" s="45">
        <v>295742</v>
      </c>
    </row>
    <row r="19" spans="1:2" x14ac:dyDescent="0.25">
      <c r="A19" s="44">
        <v>42705</v>
      </c>
      <c r="B19" s="45">
        <v>271968</v>
      </c>
    </row>
    <row r="20" spans="1:2" x14ac:dyDescent="0.25">
      <c r="A20" s="44">
        <v>42736</v>
      </c>
      <c r="B20" s="45">
        <v>265133</v>
      </c>
    </row>
    <row r="21" spans="1:2" x14ac:dyDescent="0.25">
      <c r="A21" s="44">
        <v>42767</v>
      </c>
      <c r="B21" s="45">
        <v>380607</v>
      </c>
    </row>
    <row r="22" spans="1:2" x14ac:dyDescent="0.25">
      <c r="A22" s="44">
        <v>42795</v>
      </c>
      <c r="B22" s="45">
        <v>334491</v>
      </c>
    </row>
    <row r="23" spans="1:2" x14ac:dyDescent="0.25">
      <c r="A23" s="44">
        <v>42826</v>
      </c>
      <c r="B23" s="45">
        <v>284989</v>
      </c>
    </row>
    <row r="24" spans="1:2" x14ac:dyDescent="0.25">
      <c r="A24" s="44">
        <v>42856</v>
      </c>
      <c r="B24" s="45">
        <v>264829</v>
      </c>
    </row>
    <row r="25" spans="1:2" x14ac:dyDescent="0.25">
      <c r="A25" s="44">
        <v>42887</v>
      </c>
      <c r="B25" s="45">
        <v>260381</v>
      </c>
    </row>
    <row r="26" spans="1:2" x14ac:dyDescent="0.25">
      <c r="A26" s="44">
        <v>42917</v>
      </c>
      <c r="B26" s="45">
        <v>248851</v>
      </c>
    </row>
    <row r="27" spans="1:2" x14ac:dyDescent="0.25">
      <c r="A27" s="44">
        <v>42948</v>
      </c>
      <c r="B27" s="45">
        <v>275180</v>
      </c>
    </row>
    <row r="28" spans="1:2" x14ac:dyDescent="0.25">
      <c r="A28" s="44">
        <v>42979</v>
      </c>
      <c r="B28" s="45">
        <v>322980</v>
      </c>
    </row>
    <row r="29" spans="1:2" x14ac:dyDescent="0.25">
      <c r="A29" s="44">
        <v>43009</v>
      </c>
      <c r="B29" s="45">
        <v>327289</v>
      </c>
    </row>
    <row r="30" spans="1:2" x14ac:dyDescent="0.25">
      <c r="A30" s="44">
        <v>43040</v>
      </c>
      <c r="B30" s="45">
        <v>329149</v>
      </c>
    </row>
    <row r="31" spans="1:2" x14ac:dyDescent="0.25">
      <c r="A31" s="44">
        <v>43070</v>
      </c>
      <c r="B31" s="45">
        <v>312693</v>
      </c>
    </row>
    <row r="32" spans="1:2" x14ac:dyDescent="0.25">
      <c r="A32" s="44">
        <v>43101</v>
      </c>
      <c r="B32" s="45">
        <v>246553</v>
      </c>
    </row>
    <row r="33" spans="1:2" x14ac:dyDescent="0.25">
      <c r="A33" s="44">
        <v>43132</v>
      </c>
      <c r="B33" s="45">
        <v>286251</v>
      </c>
    </row>
    <row r="34" spans="1:2" x14ac:dyDescent="0.25">
      <c r="A34" s="44">
        <v>43160</v>
      </c>
      <c r="B34" s="45">
        <v>325949</v>
      </c>
    </row>
    <row r="35" spans="1:2" x14ac:dyDescent="0.25">
      <c r="A35" s="44">
        <v>43191</v>
      </c>
      <c r="B35" s="45">
        <v>365647</v>
      </c>
    </row>
    <row r="36" spans="1:2" x14ac:dyDescent="0.25">
      <c r="A36" s="44">
        <v>43221</v>
      </c>
      <c r="B36" s="45">
        <v>307610</v>
      </c>
    </row>
    <row r="37" spans="1:2" x14ac:dyDescent="0.25">
      <c r="A37" s="44">
        <v>43252</v>
      </c>
      <c r="B37" s="45">
        <v>237651</v>
      </c>
    </row>
    <row r="38" spans="1:2" x14ac:dyDescent="0.25">
      <c r="A38" s="44">
        <v>43282</v>
      </c>
      <c r="B38" s="45">
        <v>267116</v>
      </c>
    </row>
    <row r="39" spans="1:2" x14ac:dyDescent="0.25">
      <c r="A39" s="44">
        <v>43313</v>
      </c>
      <c r="B39" s="45">
        <v>234674</v>
      </c>
    </row>
    <row r="40" spans="1:2" x14ac:dyDescent="0.25">
      <c r="A40" s="44">
        <v>43344</v>
      </c>
      <c r="B40" s="45">
        <v>297953</v>
      </c>
    </row>
    <row r="41" spans="1:2" x14ac:dyDescent="0.25">
      <c r="A41" s="44">
        <v>43374</v>
      </c>
      <c r="B41" s="45">
        <v>325611</v>
      </c>
    </row>
    <row r="42" spans="1:2" x14ac:dyDescent="0.25">
      <c r="A42" s="44">
        <v>43405</v>
      </c>
      <c r="B42" s="45">
        <v>350144</v>
      </c>
    </row>
    <row r="43" spans="1:2" x14ac:dyDescent="0.25">
      <c r="A43" s="44">
        <v>43435</v>
      </c>
      <c r="B43" s="45">
        <v>322937</v>
      </c>
    </row>
    <row r="44" spans="1:2" x14ac:dyDescent="0.25">
      <c r="A44" s="44">
        <v>43466</v>
      </c>
      <c r="B44" s="45">
        <v>317459.66666666669</v>
      </c>
    </row>
    <row r="45" spans="1:2" x14ac:dyDescent="0.25">
      <c r="A45" s="44">
        <v>43497</v>
      </c>
      <c r="B45" s="45">
        <v>311982.33333333331</v>
      </c>
    </row>
    <row r="46" spans="1:2" x14ac:dyDescent="0.25">
      <c r="A46" s="44">
        <v>43525</v>
      </c>
      <c r="B46" s="45">
        <v>306505</v>
      </c>
    </row>
    <row r="47" spans="1:2" x14ac:dyDescent="0.25">
      <c r="A47" s="44">
        <v>43556</v>
      </c>
      <c r="B47" s="45">
        <v>363809</v>
      </c>
    </row>
    <row r="48" spans="1:2" x14ac:dyDescent="0.25">
      <c r="A48" s="44">
        <v>43586</v>
      </c>
      <c r="B48" s="45">
        <v>277434</v>
      </c>
    </row>
    <row r="49" spans="1:5" x14ac:dyDescent="0.25">
      <c r="A49" s="44">
        <v>43617</v>
      </c>
      <c r="B49" s="45">
        <v>272077</v>
      </c>
    </row>
    <row r="50" spans="1:5" x14ac:dyDescent="0.25">
      <c r="A50" s="44">
        <v>43647</v>
      </c>
      <c r="B50" s="45">
        <v>208385</v>
      </c>
    </row>
    <row r="51" spans="1:5" x14ac:dyDescent="0.25">
      <c r="A51" s="44">
        <v>43678</v>
      </c>
      <c r="B51" s="45">
        <v>239155</v>
      </c>
    </row>
    <row r="52" spans="1:5" x14ac:dyDescent="0.25">
      <c r="A52" s="44">
        <v>43709</v>
      </c>
      <c r="B52" s="45">
        <v>256032</v>
      </c>
    </row>
    <row r="53" spans="1:5" x14ac:dyDescent="0.25">
      <c r="A53" s="44">
        <v>43739</v>
      </c>
      <c r="B53" s="45">
        <v>239595</v>
      </c>
    </row>
    <row r="54" spans="1:5" x14ac:dyDescent="0.25">
      <c r="A54" s="44">
        <v>43770</v>
      </c>
      <c r="B54" s="45">
        <v>314749</v>
      </c>
    </row>
    <row r="55" spans="1:5" x14ac:dyDescent="0.25">
      <c r="A55" s="44">
        <v>43800</v>
      </c>
      <c r="B55" s="45">
        <v>177996</v>
      </c>
      <c r="C55" s="45">
        <v>177996</v>
      </c>
      <c r="D55" s="46">
        <v>177996</v>
      </c>
      <c r="E55" s="46">
        <v>177996</v>
      </c>
    </row>
    <row r="56" spans="1:5" x14ac:dyDescent="0.25">
      <c r="A56" s="44">
        <v>43831</v>
      </c>
      <c r="C56" s="45">
        <f>_xlfn.FORECAST.ETS(A56,$B$2:$B$55,$A$2:$A$55,1,1)</f>
        <v>204855.17362977317</v>
      </c>
      <c r="D56" s="46">
        <f>C56-_xlfn.FORECAST.ETS.CONFINT(A56,$B$2:$B$55,$A$2:$A$55,0.95,1,1)</f>
        <v>113995.28990387957</v>
      </c>
      <c r="E56" s="46">
        <f>C56+_xlfn.FORECAST.ETS.CONFINT(A56,$B$2:$B$55,$A$2:$A$55,0.95,1,1)</f>
        <v>295715.05735566677</v>
      </c>
    </row>
    <row r="57" spans="1:5" x14ac:dyDescent="0.25">
      <c r="A57" s="44">
        <v>43862</v>
      </c>
      <c r="C57" s="45">
        <f>_xlfn.FORECAST.ETS(A57,$B$2:$B$55,$A$2:$A$55,1,1)</f>
        <v>234162.93798946808</v>
      </c>
      <c r="D57" s="46">
        <f>C57-_xlfn.FORECAST.ETS.CONFINT(A57,$B$2:$B$55,$A$2:$A$55,0.95,1,1)</f>
        <v>140462.47419314977</v>
      </c>
      <c r="E57" s="46">
        <f>C57+_xlfn.FORECAST.ETS.CONFINT(A57,$B$2:$B$55,$A$2:$A$55,0.95,1,1)</f>
        <v>327863.40178578638</v>
      </c>
    </row>
    <row r="58" spans="1:5" x14ac:dyDescent="0.25">
      <c r="A58" s="44">
        <v>43891</v>
      </c>
      <c r="C58" s="45">
        <f>_xlfn.FORECAST.ETS(A58,$B$2:$B$55,$A$2:$A$55,1,1)</f>
        <v>254246.94797317003</v>
      </c>
      <c r="D58" s="46">
        <f>C58-_xlfn.FORECAST.ETS.CONFINT(A58,$B$2:$B$55,$A$2:$A$55,0.95,1,1)</f>
        <v>157767.91192162619</v>
      </c>
      <c r="E58" s="46">
        <f>C58+_xlfn.FORECAST.ETS.CONFINT(A58,$B$2:$B$55,$A$2:$A$55,0.95,1,1)</f>
        <v>350725.98402471386</v>
      </c>
    </row>
    <row r="59" spans="1:5" x14ac:dyDescent="0.25">
      <c r="A59" s="44">
        <v>43922</v>
      </c>
      <c r="C59" s="45">
        <f>_xlfn.FORECAST.ETS(A59,$B$2:$B$55,$A$2:$A$55,1,1)</f>
        <v>275961.59213478467</v>
      </c>
      <c r="D59" s="46">
        <f>C59-_xlfn.FORECAST.ETS.CONFINT(A59,$B$2:$B$55,$A$2:$A$55,0.95,1,1)</f>
        <v>176760.69784904917</v>
      </c>
      <c r="E59" s="46">
        <f>C59+_xlfn.FORECAST.ETS.CONFINT(A59,$B$2:$B$55,$A$2:$A$55,0.95,1,1)</f>
        <v>375162.48642052017</v>
      </c>
    </row>
    <row r="60" spans="1:5" x14ac:dyDescent="0.25">
      <c r="A60" s="44">
        <v>43952</v>
      </c>
      <c r="C60" s="45">
        <f>_xlfn.FORECAST.ETS(A60,$B$2:$B$55,$A$2:$A$55,1,1)</f>
        <v>271317.43551712995</v>
      </c>
      <c r="D60" s="46">
        <f>C60-_xlfn.FORECAST.ETS.CONFINT(A60,$B$2:$B$55,$A$2:$A$55,0.95,1,1)</f>
        <v>169446.76988837385</v>
      </c>
      <c r="E60" s="46">
        <f>C60+_xlfn.FORECAST.ETS.CONFINT(A60,$B$2:$B$55,$A$2:$A$55,0.95,1,1)</f>
        <v>373188.10114588606</v>
      </c>
    </row>
    <row r="61" spans="1:5" x14ac:dyDescent="0.25">
      <c r="A61" s="44">
        <v>43983</v>
      </c>
      <c r="C61" s="45">
        <f>_xlfn.FORECAST.ETS(A61,$B$2:$B$55,$A$2:$A$55,1,1)</f>
        <v>214121.08340237234</v>
      </c>
      <c r="D61" s="46">
        <f>C61-_xlfn.FORECAST.ETS.CONFINT(A61,$B$2:$B$55,$A$2:$A$55,0.95,1,1)</f>
        <v>109628.66179132677</v>
      </c>
      <c r="E61" s="46">
        <f>C61+_xlfn.FORECAST.ETS.CONFINT(A61,$B$2:$B$55,$A$2:$A$55,0.95,1,1)</f>
        <v>318613.50501341792</v>
      </c>
    </row>
    <row r="62" spans="1:5" x14ac:dyDescent="0.25">
      <c r="A62" s="44">
        <v>44013</v>
      </c>
      <c r="C62" s="45">
        <f>_xlfn.FORECAST.ETS(A62,$B$2:$B$55,$A$2:$A$55,1,1)</f>
        <v>207495.30219307731</v>
      </c>
      <c r="D62" s="46">
        <f>C62-_xlfn.FORECAST.ETS.CONFINT(A62,$B$2:$B$55,$A$2:$A$55,0.95,1,1)</f>
        <v>93299.247350928432</v>
      </c>
      <c r="E62" s="46">
        <f>C62+_xlfn.FORECAST.ETS.CONFINT(A62,$B$2:$B$55,$A$2:$A$55,0.95,1,1)</f>
        <v>321691.35703522619</v>
      </c>
    </row>
    <row r="63" spans="1:5" x14ac:dyDescent="0.25">
      <c r="A63" s="44">
        <v>44044</v>
      </c>
      <c r="C63" s="45">
        <f>_xlfn.FORECAST.ETS(A63,$B$2:$B$55,$A$2:$A$55,1,1)</f>
        <v>236803.06655277222</v>
      </c>
      <c r="D63" s="46">
        <f>C63-_xlfn.FORECAST.ETS.CONFINT(A63,$B$2:$B$55,$A$2:$A$55,0.95,1,1)</f>
        <v>120225.7991590234</v>
      </c>
      <c r="E63" s="46">
        <f>C63+_xlfn.FORECAST.ETS.CONFINT(A63,$B$2:$B$55,$A$2:$A$55,0.95,1,1)</f>
        <v>353380.33394652104</v>
      </c>
    </row>
    <row r="64" spans="1:5" x14ac:dyDescent="0.25">
      <c r="A64" s="44">
        <v>44075</v>
      </c>
      <c r="C64" s="45">
        <f>_xlfn.FORECAST.ETS(A64,$B$2:$B$55,$A$2:$A$55,1,1)</f>
        <v>256887.07653647417</v>
      </c>
      <c r="D64" s="46">
        <f>C64-_xlfn.FORECAST.ETS.CONFINT(A64,$B$2:$B$55,$A$2:$A$55,0.95,1,1)</f>
        <v>137958.32598587981</v>
      </c>
      <c r="E64" s="46">
        <f>C64+_xlfn.FORECAST.ETS.CONFINT(A64,$B$2:$B$55,$A$2:$A$55,0.95,1,1)</f>
        <v>375815.82708706852</v>
      </c>
    </row>
    <row r="65" spans="1:5" x14ac:dyDescent="0.25">
      <c r="A65" s="44">
        <v>44105</v>
      </c>
      <c r="C65" s="45">
        <f>_xlfn.FORECAST.ETS(A65,$B$2:$B$55,$A$2:$A$55,1,1)</f>
        <v>278601.72069808881</v>
      </c>
      <c r="D65" s="46">
        <f>C65-_xlfn.FORECAST.ETS.CONFINT(A65,$B$2:$B$55,$A$2:$A$55,0.95,1,1)</f>
        <v>157349.41863275212</v>
      </c>
      <c r="E65" s="46">
        <f>C65+_xlfn.FORECAST.ETS.CONFINT(A65,$B$2:$B$55,$A$2:$A$55,0.95,1,1)</f>
        <v>399854.02276342548</v>
      </c>
    </row>
    <row r="66" spans="1:5" x14ac:dyDescent="0.25">
      <c r="A66" s="44">
        <v>44136</v>
      </c>
      <c r="C66" s="45">
        <f>_xlfn.FORECAST.ETS(A66,$B$2:$B$55,$A$2:$A$55,1,1)</f>
        <v>273957.56408043409</v>
      </c>
      <c r="D66" s="46">
        <f>C66-_xlfn.FORECAST.ETS.CONFINT(A66,$B$2:$B$55,$A$2:$A$55,0.95,1,1)</f>
        <v>150407.99941149223</v>
      </c>
      <c r="E66" s="46">
        <f>C66+_xlfn.FORECAST.ETS.CONFINT(A66,$B$2:$B$55,$A$2:$A$55,0.95,1,1)</f>
        <v>397507.12874937593</v>
      </c>
    </row>
    <row r="67" spans="1:5" x14ac:dyDescent="0.25">
      <c r="A67" s="44">
        <v>44166</v>
      </c>
      <c r="C67" s="45">
        <f>_xlfn.FORECAST.ETS(A67,$B$2:$B$55,$A$2:$A$55,1,1)</f>
        <v>216761.21196567648</v>
      </c>
      <c r="D67" s="46">
        <f>C67-_xlfn.FORECAST.ETS.CONFINT(A67,$B$2:$B$55,$A$2:$A$55,0.95,1,1)</f>
        <v>90939.168031449255</v>
      </c>
      <c r="E67" s="46">
        <f>C67+_xlfn.FORECAST.ETS.CONFINT(A67,$B$2:$B$55,$A$2:$A$55,0.95,1,1)</f>
        <v>342583.25589990371</v>
      </c>
    </row>
    <row r="68" spans="1:5" x14ac:dyDescent="0.25">
      <c r="A68" s="44">
        <v>44197</v>
      </c>
      <c r="C68" s="45">
        <f>_xlfn.FORECAST.ETS(A68,$B$2:$B$55,$A$2:$A$55,1,1)</f>
        <v>210135.43075638148</v>
      </c>
      <c r="D68" s="46">
        <f>C68-_xlfn.FORECAST.ETS.CONFINT(A68,$B$2:$B$55,$A$2:$A$55,0.95,1,1)</f>
        <v>75957.253394346364</v>
      </c>
      <c r="E68" s="46">
        <f>C68+_xlfn.FORECAST.ETS.CONFINT(A68,$B$2:$B$55,$A$2:$A$55,0.95,1,1)</f>
        <v>344313.60811841663</v>
      </c>
    </row>
    <row r="69" spans="1:5" x14ac:dyDescent="0.25">
      <c r="A69" s="44">
        <v>44228</v>
      </c>
      <c r="C69" s="45">
        <f>_xlfn.FORECAST.ETS(A69,$B$2:$B$55,$A$2:$A$55,1,1)</f>
        <v>239443.19511607636</v>
      </c>
      <c r="D69" s="46">
        <f>C69-_xlfn.FORECAST.ETS.CONFINT(A69,$B$2:$B$55,$A$2:$A$55,0.95,1,1)</f>
        <v>103137.80308945669</v>
      </c>
      <c r="E69" s="46">
        <f>C69+_xlfn.FORECAST.ETS.CONFINT(A69,$B$2:$B$55,$A$2:$A$55,0.95,1,1)</f>
        <v>375748.58714269602</v>
      </c>
    </row>
    <row r="70" spans="1:5" x14ac:dyDescent="0.25">
      <c r="A70" s="44">
        <v>44256</v>
      </c>
      <c r="C70" s="45">
        <f>_xlfn.FORECAST.ETS(A70,$B$2:$B$55,$A$2:$A$55,1,1)</f>
        <v>259527.20509977831</v>
      </c>
      <c r="D70" s="46">
        <f>C70-_xlfn.FORECAST.ETS.CONFINT(A70,$B$2:$B$55,$A$2:$A$55,0.95,1,1)</f>
        <v>121111.51350328996</v>
      </c>
      <c r="E70" s="46">
        <f>C70+_xlfn.FORECAST.ETS.CONFINT(A70,$B$2:$B$55,$A$2:$A$55,0.95,1,1)</f>
        <v>397942.89669626666</v>
      </c>
    </row>
    <row r="71" spans="1:5" x14ac:dyDescent="0.25">
      <c r="A71" s="44">
        <v>44287</v>
      </c>
      <c r="C71" s="45">
        <f>_xlfn.FORECAST.ETS(A71,$B$2:$B$55,$A$2:$A$55,1,1)</f>
        <v>281241.84926139301</v>
      </c>
      <c r="D71" s="46">
        <f>C71-_xlfn.FORECAST.ETS.CONFINT(A71,$B$2:$B$55,$A$2:$A$55,0.95,1,1)</f>
        <v>140731.95229663889</v>
      </c>
      <c r="E71" s="46">
        <f>C71+_xlfn.FORECAST.ETS.CONFINT(A71,$B$2:$B$55,$A$2:$A$55,0.95,1,1)</f>
        <v>421751.74622614717</v>
      </c>
    </row>
    <row r="72" spans="1:5" x14ac:dyDescent="0.25">
      <c r="A72" s="44">
        <v>44317</v>
      </c>
      <c r="C72" s="45">
        <f>_xlfn.FORECAST.ETS(A72,$B$2:$B$55,$A$2:$A$55,1,1)</f>
        <v>276597.69264373824</v>
      </c>
      <c r="D72" s="46">
        <f>C72-_xlfn.FORECAST.ETS.CONFINT(A72,$B$2:$B$55,$A$2:$A$55,0.95,1,1)</f>
        <v>134008.91748488386</v>
      </c>
      <c r="E72" s="46">
        <f>C72+_xlfn.FORECAST.ETS.CONFINT(A72,$B$2:$B$55,$A$2:$A$55,0.95,1,1)</f>
        <v>419186.46780259261</v>
      </c>
    </row>
    <row r="73" spans="1:5" x14ac:dyDescent="0.25">
      <c r="A73" s="44">
        <v>44348</v>
      </c>
      <c r="C73" s="45">
        <f>_xlfn.FORECAST.ETS(A73,$B$2:$B$55,$A$2:$A$55,1,1)</f>
        <v>219401.34052898063</v>
      </c>
      <c r="D73" s="46">
        <f>C73-_xlfn.FORECAST.ETS.CONFINT(A73,$B$2:$B$55,$A$2:$A$55,0.95,1,1)</f>
        <v>74748.296454752242</v>
      </c>
      <c r="E73" s="46">
        <f>C73+_xlfn.FORECAST.ETS.CONFINT(A73,$B$2:$B$55,$A$2:$A$55,0.95,1,1)</f>
        <v>364054.38460320898</v>
      </c>
    </row>
    <row r="74" spans="1:5" x14ac:dyDescent="0.25">
      <c r="A74" s="44">
        <v>44378</v>
      </c>
      <c r="C74" s="45">
        <f>_xlfn.FORECAST.ETS(A74,$B$2:$B$55,$A$2:$A$55,1,1)</f>
        <v>212775.55931968562</v>
      </c>
      <c r="D74" s="46">
        <f>C74-_xlfn.FORECAST.ETS.CONFINT(A74,$B$2:$B$55,$A$2:$A$55,0.95,1,1)</f>
        <v>60630.175325552293</v>
      </c>
      <c r="E74" s="46">
        <f>C74+_xlfn.FORECAST.ETS.CONFINT(A74,$B$2:$B$55,$A$2:$A$55,0.95,1,1)</f>
        <v>364920.94331381895</v>
      </c>
    </row>
    <row r="75" spans="1:5" x14ac:dyDescent="0.25">
      <c r="A75" s="44">
        <v>44409</v>
      </c>
      <c r="C75" s="45">
        <f>_xlfn.FORECAST.ETS(A75,$B$2:$B$55,$A$2:$A$55,1,1)</f>
        <v>242083.3236793805</v>
      </c>
      <c r="D75" s="46">
        <f>C75-_xlfn.FORECAST.ETS.CONFINT(A75,$B$2:$B$55,$A$2:$A$55,0.95,1,1)</f>
        <v>87972.82706336453</v>
      </c>
      <c r="E75" s="46">
        <f>C75+_xlfn.FORECAST.ETS.CONFINT(A75,$B$2:$B$55,$A$2:$A$55,0.95,1,1)</f>
        <v>396193.82029539649</v>
      </c>
    </row>
    <row r="76" spans="1:5" x14ac:dyDescent="0.25">
      <c r="A76" s="44">
        <v>44440</v>
      </c>
      <c r="C76" s="45">
        <f>_xlfn.FORECAST.ETS(A76,$B$2:$B$55,$A$2:$A$55,1,1)</f>
        <v>262167.33366308245</v>
      </c>
      <c r="D76" s="46">
        <f>C76-_xlfn.FORECAST.ETS.CONFINT(A76,$B$2:$B$55,$A$2:$A$55,0.95,1,1)</f>
        <v>106102.15913897383</v>
      </c>
      <c r="E76" s="46">
        <f>C76+_xlfn.FORECAST.ETS.CONFINT(A76,$B$2:$B$55,$A$2:$A$55,0.95,1,1)</f>
        <v>418232.5081871911</v>
      </c>
    </row>
    <row r="77" spans="1:5" x14ac:dyDescent="0.25">
      <c r="A77" s="44">
        <v>44470</v>
      </c>
      <c r="C77" s="45">
        <f>_xlfn.FORECAST.ETS(A77,$B$2:$B$55,$A$2:$A$55,1,1)</f>
        <v>283881.97782469715</v>
      </c>
      <c r="D77" s="46">
        <f>C77-_xlfn.FORECAST.ETS.CONFINT(A77,$B$2:$B$55,$A$2:$A$55,0.95,1,1)</f>
        <v>125872.1206075745</v>
      </c>
      <c r="E77" s="46">
        <f>C77+_xlfn.FORECAST.ETS.CONFINT(A77,$B$2:$B$55,$A$2:$A$55,0.95,1,1)</f>
        <v>441891.83504181984</v>
      </c>
    </row>
    <row r="78" spans="1:5" x14ac:dyDescent="0.25">
      <c r="A78" s="44">
        <v>44501</v>
      </c>
      <c r="C78" s="45">
        <f>_xlfn.FORECAST.ETS(A78,$B$2:$B$55,$A$2:$A$55,1,1)</f>
        <v>279237.82120704238</v>
      </c>
      <c r="D78" s="46">
        <f>C78-_xlfn.FORECAST.ETS.CONFINT(A78,$B$2:$B$55,$A$2:$A$55,0.95,1,1)</f>
        <v>119292.8603177508</v>
      </c>
      <c r="E78" s="46">
        <f>C78+_xlfn.FORECAST.ETS.CONFINT(A78,$B$2:$B$55,$A$2:$A$55,0.95,1,1)</f>
        <v>439182.78209633392</v>
      </c>
    </row>
    <row r="79" spans="1:5" x14ac:dyDescent="0.25">
      <c r="A79" s="44">
        <v>44531</v>
      </c>
      <c r="C79" s="45">
        <f>_xlfn.FORECAST.ETS(A79,$B$2:$B$55,$A$2:$A$55,1,1)</f>
        <v>222041.46909228477</v>
      </c>
      <c r="D79" s="46">
        <f>C79-_xlfn.FORECAST.ETS.CONFINT(A79,$B$2:$B$55,$A$2:$A$55,0.95,1,1)</f>
        <v>60170.589010097028</v>
      </c>
      <c r="E79" s="46">
        <f>C79+_xlfn.FORECAST.ETS.CONFINT(A79,$B$2:$B$55,$A$2:$A$55,0.95,1,1)</f>
        <v>383912.3491744725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FD66E-3EB6-4DC1-BC50-2437BA360687}">
  <dimension ref="A1:E79"/>
  <sheetViews>
    <sheetView workbookViewId="0">
      <selection activeCell="G8" sqref="G8"/>
    </sheetView>
  </sheetViews>
  <sheetFormatPr defaultRowHeight="15" x14ac:dyDescent="0.25"/>
  <cols>
    <col min="1" max="1" width="15.28515625" bestFit="1" customWidth="1"/>
    <col min="2" max="2" width="16.28515625" customWidth="1"/>
    <col min="3" max="3" width="25.28515625" customWidth="1"/>
    <col min="4" max="4" width="42.28515625" customWidth="1"/>
    <col min="5" max="5" width="43.140625" customWidth="1"/>
  </cols>
  <sheetData>
    <row r="1" spans="1:5" x14ac:dyDescent="0.25">
      <c r="A1" t="s">
        <v>5</v>
      </c>
      <c r="B1" t="s">
        <v>30</v>
      </c>
      <c r="C1" t="s">
        <v>60</v>
      </c>
      <c r="D1" t="s">
        <v>61</v>
      </c>
      <c r="E1" t="s">
        <v>62</v>
      </c>
    </row>
    <row r="2" spans="1:5" x14ac:dyDescent="0.25">
      <c r="A2" s="44">
        <v>42186</v>
      </c>
      <c r="B2" s="45">
        <v>182489</v>
      </c>
    </row>
    <row r="3" spans="1:5" x14ac:dyDescent="0.25">
      <c r="A3" s="44">
        <v>42217</v>
      </c>
      <c r="B3" s="45">
        <v>199860</v>
      </c>
    </row>
    <row r="4" spans="1:5" x14ac:dyDescent="0.25">
      <c r="A4" s="44">
        <v>42248</v>
      </c>
      <c r="B4" s="45">
        <v>216188</v>
      </c>
    </row>
    <row r="5" spans="1:5" x14ac:dyDescent="0.25">
      <c r="A5" s="44">
        <v>42278</v>
      </c>
      <c r="B5" s="45">
        <v>287139</v>
      </c>
    </row>
    <row r="6" spans="1:5" x14ac:dyDescent="0.25">
      <c r="A6" s="44">
        <v>42309</v>
      </c>
      <c r="B6" s="45">
        <v>313387</v>
      </c>
    </row>
    <row r="7" spans="1:5" x14ac:dyDescent="0.25">
      <c r="A7" s="44">
        <v>42339</v>
      </c>
      <c r="B7" s="45">
        <v>251076</v>
      </c>
    </row>
    <row r="8" spans="1:5" x14ac:dyDescent="0.25">
      <c r="A8" s="44">
        <v>42370</v>
      </c>
      <c r="B8" s="45">
        <v>202931</v>
      </c>
    </row>
    <row r="9" spans="1:5" x14ac:dyDescent="0.25">
      <c r="A9" s="44">
        <v>42401</v>
      </c>
      <c r="B9" s="45">
        <v>335250</v>
      </c>
    </row>
    <row r="10" spans="1:5" x14ac:dyDescent="0.25">
      <c r="A10" s="44">
        <v>42430</v>
      </c>
      <c r="B10" s="45">
        <v>315635</v>
      </c>
    </row>
    <row r="11" spans="1:5" x14ac:dyDescent="0.25">
      <c r="A11" s="44">
        <v>42461</v>
      </c>
      <c r="B11" s="45">
        <v>373064</v>
      </c>
    </row>
    <row r="12" spans="1:5" x14ac:dyDescent="0.25">
      <c r="A12" s="44">
        <v>42491</v>
      </c>
      <c r="B12" s="45">
        <v>211771</v>
      </c>
    </row>
    <row r="13" spans="1:5" x14ac:dyDescent="0.25">
      <c r="A13" s="44">
        <v>42522</v>
      </c>
      <c r="B13" s="45">
        <v>204465</v>
      </c>
    </row>
    <row r="14" spans="1:5" x14ac:dyDescent="0.25">
      <c r="A14" s="44">
        <v>42552</v>
      </c>
      <c r="B14" s="45">
        <v>242212</v>
      </c>
    </row>
    <row r="15" spans="1:5" x14ac:dyDescent="0.25">
      <c r="A15" s="44">
        <v>42583</v>
      </c>
      <c r="B15" s="45">
        <v>268981</v>
      </c>
    </row>
    <row r="16" spans="1:5" x14ac:dyDescent="0.25">
      <c r="A16" s="44">
        <v>42614</v>
      </c>
      <c r="B16" s="45">
        <v>256632</v>
      </c>
    </row>
    <row r="17" spans="1:2" x14ac:dyDescent="0.25">
      <c r="A17" s="44">
        <v>42644</v>
      </c>
      <c r="B17" s="45">
        <v>273533</v>
      </c>
    </row>
    <row r="18" spans="1:2" x14ac:dyDescent="0.25">
      <c r="A18" s="44">
        <v>42675</v>
      </c>
      <c r="B18" s="45">
        <v>295742</v>
      </c>
    </row>
    <row r="19" spans="1:2" x14ac:dyDescent="0.25">
      <c r="A19" s="44">
        <v>42705</v>
      </c>
      <c r="B19" s="45">
        <v>271968</v>
      </c>
    </row>
    <row r="20" spans="1:2" x14ac:dyDescent="0.25">
      <c r="A20" s="44">
        <v>42736</v>
      </c>
      <c r="B20" s="45">
        <v>265133</v>
      </c>
    </row>
    <row r="21" spans="1:2" x14ac:dyDescent="0.25">
      <c r="A21" s="44">
        <v>42767</v>
      </c>
      <c r="B21" s="45">
        <v>380607</v>
      </c>
    </row>
    <row r="22" spans="1:2" x14ac:dyDescent="0.25">
      <c r="A22" s="44">
        <v>42795</v>
      </c>
      <c r="B22" s="45">
        <v>334491</v>
      </c>
    </row>
    <row r="23" spans="1:2" x14ac:dyDescent="0.25">
      <c r="A23" s="44">
        <v>42826</v>
      </c>
      <c r="B23" s="45">
        <v>284989</v>
      </c>
    </row>
    <row r="24" spans="1:2" x14ac:dyDescent="0.25">
      <c r="A24" s="44">
        <v>42856</v>
      </c>
      <c r="B24" s="45">
        <v>264829</v>
      </c>
    </row>
    <row r="25" spans="1:2" x14ac:dyDescent="0.25">
      <c r="A25" s="44">
        <v>42887</v>
      </c>
      <c r="B25" s="45">
        <v>260381</v>
      </c>
    </row>
    <row r="26" spans="1:2" x14ac:dyDescent="0.25">
      <c r="A26" s="44">
        <v>42917</v>
      </c>
      <c r="B26" s="45">
        <v>248851</v>
      </c>
    </row>
    <row r="27" spans="1:2" x14ac:dyDescent="0.25">
      <c r="A27" s="44">
        <v>42948</v>
      </c>
      <c r="B27" s="45">
        <v>275180</v>
      </c>
    </row>
    <row r="28" spans="1:2" x14ac:dyDescent="0.25">
      <c r="A28" s="44">
        <v>42979</v>
      </c>
      <c r="B28" s="45">
        <v>322980</v>
      </c>
    </row>
    <row r="29" spans="1:2" x14ac:dyDescent="0.25">
      <c r="A29" s="44">
        <v>43009</v>
      </c>
      <c r="B29" s="45">
        <v>327289</v>
      </c>
    </row>
    <row r="30" spans="1:2" x14ac:dyDescent="0.25">
      <c r="A30" s="44">
        <v>43040</v>
      </c>
      <c r="B30" s="45">
        <v>329149</v>
      </c>
    </row>
    <row r="31" spans="1:2" x14ac:dyDescent="0.25">
      <c r="A31" s="44">
        <v>43070</v>
      </c>
      <c r="B31" s="45">
        <v>312693</v>
      </c>
    </row>
    <row r="32" spans="1:2" x14ac:dyDescent="0.25">
      <c r="A32" s="44">
        <v>43101</v>
      </c>
      <c r="B32" s="45">
        <v>246553</v>
      </c>
    </row>
    <row r="33" spans="1:5" x14ac:dyDescent="0.25">
      <c r="A33" s="44">
        <v>43132</v>
      </c>
      <c r="B33" s="45">
        <v>286251</v>
      </c>
    </row>
    <row r="34" spans="1:5" x14ac:dyDescent="0.25">
      <c r="A34" s="44">
        <v>43160</v>
      </c>
      <c r="B34" s="45">
        <v>325949</v>
      </c>
    </row>
    <row r="35" spans="1:5" x14ac:dyDescent="0.25">
      <c r="A35" s="44">
        <v>43191</v>
      </c>
      <c r="B35" s="45">
        <v>365647</v>
      </c>
    </row>
    <row r="36" spans="1:5" x14ac:dyDescent="0.25">
      <c r="A36" s="44">
        <v>43221</v>
      </c>
      <c r="B36" s="45">
        <v>307610</v>
      </c>
    </row>
    <row r="37" spans="1:5" x14ac:dyDescent="0.25">
      <c r="A37" s="44">
        <v>43252</v>
      </c>
      <c r="B37" s="45">
        <v>237651</v>
      </c>
    </row>
    <row r="38" spans="1:5" x14ac:dyDescent="0.25">
      <c r="A38" s="44">
        <v>43282</v>
      </c>
      <c r="B38" s="45">
        <v>267116</v>
      </c>
    </row>
    <row r="39" spans="1:5" x14ac:dyDescent="0.25">
      <c r="A39" s="44">
        <v>43313</v>
      </c>
      <c r="B39" s="45">
        <v>234674</v>
      </c>
    </row>
    <row r="40" spans="1:5" x14ac:dyDescent="0.25">
      <c r="A40" s="44">
        <v>43344</v>
      </c>
      <c r="B40" s="45">
        <v>297953</v>
      </c>
    </row>
    <row r="41" spans="1:5" x14ac:dyDescent="0.25">
      <c r="A41" s="44">
        <v>43374</v>
      </c>
      <c r="B41" s="45">
        <v>325611</v>
      </c>
    </row>
    <row r="42" spans="1:5" x14ac:dyDescent="0.25">
      <c r="A42" s="44">
        <v>43405</v>
      </c>
      <c r="B42" s="45">
        <v>350144</v>
      </c>
    </row>
    <row r="43" spans="1:5" x14ac:dyDescent="0.25">
      <c r="A43" s="44">
        <v>43435</v>
      </c>
      <c r="B43" s="45">
        <v>322937</v>
      </c>
      <c r="C43" s="45">
        <v>322937</v>
      </c>
      <c r="D43" s="46">
        <v>322937</v>
      </c>
      <c r="E43" s="46">
        <v>322937</v>
      </c>
    </row>
    <row r="44" spans="1:5" x14ac:dyDescent="0.25">
      <c r="A44" s="44">
        <v>43466</v>
      </c>
      <c r="C44" s="45">
        <f>_xlfn.FORECAST.ETS(A44,$B$2:$B$43,$A$2:$A$43,1,1)</f>
        <v>279388.35812054027</v>
      </c>
      <c r="D44" s="46">
        <f>C44-_xlfn.FORECAST.ETS.CONFINT(A44,$B$2:$B$43,$A$2:$A$43,0.95,1,1)</f>
        <v>190269.93306322291</v>
      </c>
      <c r="E44" s="46">
        <f>C44+_xlfn.FORECAST.ETS.CONFINT(A44,$B$2:$B$43,$A$2:$A$43,0.95,1,1)</f>
        <v>368506.78317785764</v>
      </c>
    </row>
    <row r="45" spans="1:5" x14ac:dyDescent="0.25">
      <c r="A45" s="44">
        <v>43497</v>
      </c>
      <c r="C45" s="45">
        <f>_xlfn.FORECAST.ETS(A45,$B$2:$B$43,$A$2:$A$43,1,1)</f>
        <v>339341.19980753015</v>
      </c>
      <c r="D45" s="46">
        <f>C45-_xlfn.FORECAST.ETS.CONFINT(A45,$B$2:$B$43,$A$2:$A$43,0.95,1,1)</f>
        <v>250222.37371820238</v>
      </c>
      <c r="E45" s="46">
        <f>C45+_xlfn.FORECAST.ETS.CONFINT(A45,$B$2:$B$43,$A$2:$A$43,0.95,1,1)</f>
        <v>428460.02589685796</v>
      </c>
    </row>
    <row r="46" spans="1:5" x14ac:dyDescent="0.25">
      <c r="A46" s="44">
        <v>43525</v>
      </c>
      <c r="C46" s="45">
        <f>_xlfn.FORECAST.ETS(A46,$B$2:$B$43,$A$2:$A$43,1,1)</f>
        <v>330608.43919233134</v>
      </c>
      <c r="D46" s="46">
        <f>C46-_xlfn.FORECAST.ETS.CONFINT(A46,$B$2:$B$43,$A$2:$A$43,0.95,1,1)</f>
        <v>241488.90016166307</v>
      </c>
      <c r="E46" s="46">
        <f>C46+_xlfn.FORECAST.ETS.CONFINT(A46,$B$2:$B$43,$A$2:$A$43,0.95,1,1)</f>
        <v>419727.97822299961</v>
      </c>
    </row>
    <row r="47" spans="1:5" x14ac:dyDescent="0.25">
      <c r="A47" s="44">
        <v>43556</v>
      </c>
      <c r="C47" s="45">
        <f>_xlfn.FORECAST.ETS(A47,$B$2:$B$43,$A$2:$A$43,1,1)</f>
        <v>362048.63458458876</v>
      </c>
      <c r="D47" s="46">
        <f>C47-_xlfn.FORECAST.ETS.CONFINT(A47,$B$2:$B$43,$A$2:$A$43,0.95,1,1)</f>
        <v>272927.98159449379</v>
      </c>
      <c r="E47" s="46">
        <f>C47+_xlfn.FORECAST.ETS.CONFINT(A47,$B$2:$B$43,$A$2:$A$43,0.95,1,1)</f>
        <v>451169.28757468372</v>
      </c>
    </row>
    <row r="48" spans="1:5" x14ac:dyDescent="0.25">
      <c r="A48" s="44">
        <v>43586</v>
      </c>
      <c r="C48" s="45">
        <f>_xlfn.FORECAST.ETS(A48,$B$2:$B$43,$A$2:$A$43,1,1)</f>
        <v>334807.64255160635</v>
      </c>
      <c r="D48" s="46">
        <f>C48-_xlfn.FORECAST.ETS.CONFINT(A48,$B$2:$B$43,$A$2:$A$43,0.95,1,1)</f>
        <v>245685.38548439796</v>
      </c>
      <c r="E48" s="46">
        <f>C48+_xlfn.FORECAST.ETS.CONFINT(A48,$B$2:$B$43,$A$2:$A$43,0.95,1,1)</f>
        <v>423929.8996188147</v>
      </c>
    </row>
    <row r="49" spans="1:5" x14ac:dyDescent="0.25">
      <c r="A49" s="44">
        <v>43617</v>
      </c>
      <c r="C49" s="45">
        <f>_xlfn.FORECAST.ETS(A49,$B$2:$B$43,$A$2:$A$43,1,1)</f>
        <v>303351.50416649447</v>
      </c>
      <c r="D49" s="46">
        <f>C49-_xlfn.FORECAST.ETS.CONFINT(A49,$B$2:$B$43,$A$2:$A$43,0.95,1,1)</f>
        <v>214227.06381849496</v>
      </c>
      <c r="E49" s="46">
        <f>C49+_xlfn.FORECAST.ETS.CONFINT(A49,$B$2:$B$43,$A$2:$A$43,0.95,1,1)</f>
        <v>392475.94451449398</v>
      </c>
    </row>
    <row r="50" spans="1:5" x14ac:dyDescent="0.25">
      <c r="A50" s="44">
        <v>43647</v>
      </c>
      <c r="C50" s="45">
        <f>_xlfn.FORECAST.ETS(A50,$B$2:$B$43,$A$2:$A$43,1,1)</f>
        <v>292152.87084600131</v>
      </c>
      <c r="D50" s="46">
        <f>C50-_xlfn.FORECAST.ETS.CONFINT(A50,$B$2:$B$43,$A$2:$A$43,0.95,1,1)</f>
        <v>202243.73025099438</v>
      </c>
      <c r="E50" s="46">
        <f>C50+_xlfn.FORECAST.ETS.CONFINT(A50,$B$2:$B$43,$A$2:$A$43,0.95,1,1)</f>
        <v>382062.01144100825</v>
      </c>
    </row>
    <row r="51" spans="1:5" x14ac:dyDescent="0.25">
      <c r="A51" s="44">
        <v>43678</v>
      </c>
      <c r="C51" s="45">
        <f>_xlfn.FORECAST.ETS(A51,$B$2:$B$43,$A$2:$A$43,1,1)</f>
        <v>352105.71253299119</v>
      </c>
      <c r="D51" s="46">
        <f>C51-_xlfn.FORECAST.ETS.CONFINT(A51,$B$2:$B$43,$A$2:$A$43,0.95,1,1)</f>
        <v>262192.99445528438</v>
      </c>
      <c r="E51" s="46">
        <f>C51+_xlfn.FORECAST.ETS.CONFINT(A51,$B$2:$B$43,$A$2:$A$43,0.95,1,1)</f>
        <v>442018.43061069801</v>
      </c>
    </row>
    <row r="52" spans="1:5" x14ac:dyDescent="0.25">
      <c r="A52" s="44">
        <v>43709</v>
      </c>
      <c r="C52" s="45">
        <f>_xlfn.FORECAST.ETS(A52,$B$2:$B$43,$A$2:$A$43,1,1)</f>
        <v>343372.95191779238</v>
      </c>
      <c r="D52" s="46">
        <f>C52-_xlfn.FORECAST.ETS.CONFINT(A52,$B$2:$B$43,$A$2:$A$43,0.95,1,1)</f>
        <v>253455.81739110913</v>
      </c>
      <c r="E52" s="46">
        <f>C52+_xlfn.FORECAST.ETS.CONFINT(A52,$B$2:$B$43,$A$2:$A$43,0.95,1,1)</f>
        <v>433290.08644447563</v>
      </c>
    </row>
    <row r="53" spans="1:5" x14ac:dyDescent="0.25">
      <c r="A53" s="44">
        <v>43739</v>
      </c>
      <c r="C53" s="45">
        <f>_xlfn.FORECAST.ETS(A53,$B$2:$B$43,$A$2:$A$43,1,1)</f>
        <v>374813.1473100498</v>
      </c>
      <c r="D53" s="46">
        <f>C53-_xlfn.FORECAST.ETS.CONFINT(A53,$B$2:$B$43,$A$2:$A$43,0.95,1,1)</f>
        <v>284890.66917012364</v>
      </c>
      <c r="E53" s="46">
        <f>C53+_xlfn.FORECAST.ETS.CONFINT(A53,$B$2:$B$43,$A$2:$A$43,0.95,1,1)</f>
        <v>464735.62544997595</v>
      </c>
    </row>
    <row r="54" spans="1:5" x14ac:dyDescent="0.25">
      <c r="A54" s="44">
        <v>43770</v>
      </c>
      <c r="C54" s="45">
        <f>_xlfn.FORECAST.ETS(A54,$B$2:$B$43,$A$2:$A$43,1,1)</f>
        <v>347572.15527706739</v>
      </c>
      <c r="D54" s="46">
        <f>C54-_xlfn.FORECAST.ETS.CONFINT(A54,$B$2:$B$43,$A$2:$A$43,0.95,1,1)</f>
        <v>257643.31820954994</v>
      </c>
      <c r="E54" s="46">
        <f>C54+_xlfn.FORECAST.ETS.CONFINT(A54,$B$2:$B$43,$A$2:$A$43,0.95,1,1)</f>
        <v>437500.99234458484</v>
      </c>
    </row>
    <row r="55" spans="1:5" x14ac:dyDescent="0.25">
      <c r="A55" s="44">
        <v>43800</v>
      </c>
      <c r="C55" s="45">
        <f>_xlfn.FORECAST.ETS(A55,$B$2:$B$43,$A$2:$A$43,1,1)</f>
        <v>316116.01689195551</v>
      </c>
      <c r="D55" s="46">
        <f>C55-_xlfn.FORECAST.ETS.CONFINT(A55,$B$2:$B$43,$A$2:$A$43,0.95,1,1)</f>
        <v>226179.71748982969</v>
      </c>
      <c r="E55" s="46">
        <f>C55+_xlfn.FORECAST.ETS.CONFINT(A55,$B$2:$B$43,$A$2:$A$43,0.95,1,1)</f>
        <v>406052.31629408133</v>
      </c>
    </row>
    <row r="56" spans="1:5" x14ac:dyDescent="0.25">
      <c r="A56" s="44">
        <v>43831</v>
      </c>
      <c r="C56" s="45">
        <f>_xlfn.FORECAST.ETS(A56,$B$2:$B$43,$A$2:$A$43,1,1)</f>
        <v>304917.38357146236</v>
      </c>
      <c r="D56" s="46">
        <f>C56-_xlfn.FORECAST.ETS.CONFINT(A56,$B$2:$B$43,$A$2:$A$43,0.95,1,1)</f>
        <v>214131.9929943941</v>
      </c>
      <c r="E56" s="46">
        <f>C56+_xlfn.FORECAST.ETS.CONFINT(A56,$B$2:$B$43,$A$2:$A$43,0.95,1,1)</f>
        <v>395702.77414853062</v>
      </c>
    </row>
    <row r="57" spans="1:5" x14ac:dyDescent="0.25">
      <c r="A57" s="44">
        <v>43862</v>
      </c>
      <c r="C57" s="45">
        <f>_xlfn.FORECAST.ETS(A57,$B$2:$B$43,$A$2:$A$43,1,1)</f>
        <v>364870.22525845224</v>
      </c>
      <c r="D57" s="46">
        <f>C57-_xlfn.FORECAST.ETS.CONFINT(A57,$B$2:$B$43,$A$2:$A$43,0.95,1,1)</f>
        <v>274074.99348216405</v>
      </c>
      <c r="E57" s="46">
        <f>C57+_xlfn.FORECAST.ETS.CONFINT(A57,$B$2:$B$43,$A$2:$A$43,0.95,1,1)</f>
        <v>455665.45703474042</v>
      </c>
    </row>
    <row r="58" spans="1:5" x14ac:dyDescent="0.25">
      <c r="A58" s="44">
        <v>43891</v>
      </c>
      <c r="C58" s="45">
        <f>_xlfn.FORECAST.ETS(A58,$B$2:$B$43,$A$2:$A$43,1,1)</f>
        <v>356137.46464325348</v>
      </c>
      <c r="D58" s="46">
        <f>C58-_xlfn.FORECAST.ETS.CONFINT(A58,$B$2:$B$43,$A$2:$A$43,0.95,1,1)</f>
        <v>265331.03706627426</v>
      </c>
      <c r="E58" s="46">
        <f>C58+_xlfn.FORECAST.ETS.CONFINT(A58,$B$2:$B$43,$A$2:$A$43,0.95,1,1)</f>
        <v>446943.89222023269</v>
      </c>
    </row>
    <row r="59" spans="1:5" x14ac:dyDescent="0.25">
      <c r="A59" s="44">
        <v>43922</v>
      </c>
      <c r="C59" s="45">
        <f>_xlfn.FORECAST.ETS(A59,$B$2:$B$43,$A$2:$A$43,1,1)</f>
        <v>387577.6600355109</v>
      </c>
      <c r="D59" s="46">
        <f>C59-_xlfn.FORECAST.ETS.CONFINT(A59,$B$2:$B$43,$A$2:$A$43,0.95,1,1)</f>
        <v>296758.59510766633</v>
      </c>
      <c r="E59" s="46">
        <f>C59+_xlfn.FORECAST.ETS.CONFINT(A59,$B$2:$B$43,$A$2:$A$43,0.95,1,1)</f>
        <v>478396.72496335546</v>
      </c>
    </row>
    <row r="60" spans="1:5" x14ac:dyDescent="0.25">
      <c r="A60" s="44">
        <v>43952</v>
      </c>
      <c r="C60" s="45">
        <f>_xlfn.FORECAST.ETS(A60,$B$2:$B$43,$A$2:$A$43,1,1)</f>
        <v>360336.66800252849</v>
      </c>
      <c r="D60" s="46">
        <f>C60-_xlfn.FORECAST.ETS.CONFINT(A60,$B$2:$B$43,$A$2:$A$43,0.95,1,1)</f>
        <v>269503.43733928556</v>
      </c>
      <c r="E60" s="46">
        <f>C60+_xlfn.FORECAST.ETS.CONFINT(A60,$B$2:$B$43,$A$2:$A$43,0.95,1,1)</f>
        <v>451169.89866577141</v>
      </c>
    </row>
    <row r="61" spans="1:5" x14ac:dyDescent="0.25">
      <c r="A61" s="44">
        <v>43983</v>
      </c>
      <c r="C61" s="45">
        <f>_xlfn.FORECAST.ETS(A61,$B$2:$B$43,$A$2:$A$43,1,1)</f>
        <v>328880.52961741667</v>
      </c>
      <c r="D61" s="46">
        <f>C61-_xlfn.FORECAST.ETS.CONFINT(A61,$B$2:$B$43,$A$2:$A$43,0.95,1,1)</f>
        <v>238031.51812834176</v>
      </c>
      <c r="E61" s="46">
        <f>C61+_xlfn.FORECAST.ETS.CONFINT(A61,$B$2:$B$43,$A$2:$A$43,0.95,1,1)</f>
        <v>419729.54110649158</v>
      </c>
    </row>
    <row r="62" spans="1:5" x14ac:dyDescent="0.25">
      <c r="A62" s="44">
        <v>44013</v>
      </c>
      <c r="C62" s="45">
        <f>_xlfn.FORECAST.ETS(A62,$B$2:$B$43,$A$2:$A$43,1,1)</f>
        <v>317681.89629692346</v>
      </c>
      <c r="D62" s="46">
        <f>C62-_xlfn.FORECAST.ETS.CONFINT(A62,$B$2:$B$43,$A$2:$A$43,0.95,1,1)</f>
        <v>225918.47543510719</v>
      </c>
      <c r="E62" s="46">
        <f>C62+_xlfn.FORECAST.ETS.CONFINT(A62,$B$2:$B$43,$A$2:$A$43,0.95,1,1)</f>
        <v>409445.31715873972</v>
      </c>
    </row>
    <row r="63" spans="1:5" x14ac:dyDescent="0.25">
      <c r="A63" s="44">
        <v>44044</v>
      </c>
      <c r="C63" s="45">
        <f>_xlfn.FORECAST.ETS(A63,$B$2:$B$43,$A$2:$A$43,1,1)</f>
        <v>377634.73798391334</v>
      </c>
      <c r="D63" s="46">
        <f>C63-_xlfn.FORECAST.ETS.CONFINT(A63,$B$2:$B$43,$A$2:$A$43,0.95,1,1)</f>
        <v>285852.23490419902</v>
      </c>
      <c r="E63" s="46">
        <f>C63+_xlfn.FORECAST.ETS.CONFINT(A63,$B$2:$B$43,$A$2:$A$43,0.95,1,1)</f>
        <v>469417.24106362765</v>
      </c>
    </row>
    <row r="64" spans="1:5" x14ac:dyDescent="0.25">
      <c r="A64" s="44">
        <v>44075</v>
      </c>
      <c r="C64" s="45">
        <f>_xlfn.FORECAST.ETS(A64,$B$2:$B$43,$A$2:$A$43,1,1)</f>
        <v>368901.97736871452</v>
      </c>
      <c r="D64" s="46">
        <f>C64-_xlfn.FORECAST.ETS.CONFINT(A64,$B$2:$B$43,$A$2:$A$43,0.95,1,1)</f>
        <v>277098.53601207928</v>
      </c>
      <c r="E64" s="46">
        <f>C64+_xlfn.FORECAST.ETS.CONFINT(A64,$B$2:$B$43,$A$2:$A$43,0.95,1,1)</f>
        <v>460705.41872534977</v>
      </c>
    </row>
    <row r="65" spans="1:5" x14ac:dyDescent="0.25">
      <c r="A65" s="44">
        <v>44105</v>
      </c>
      <c r="C65" s="45">
        <f>_xlfn.FORECAST.ETS(A65,$B$2:$B$43,$A$2:$A$43,1,1)</f>
        <v>400342.17276097194</v>
      </c>
      <c r="D65" s="46">
        <f>C65-_xlfn.FORECAST.ETS.CONFINT(A65,$B$2:$B$43,$A$2:$A$43,0.95,1,1)</f>
        <v>308515.85184762831</v>
      </c>
      <c r="E65" s="46">
        <f>C65+_xlfn.FORECAST.ETS.CONFINT(A65,$B$2:$B$43,$A$2:$A$43,0.95,1,1)</f>
        <v>492168.49367431557</v>
      </c>
    </row>
    <row r="66" spans="1:5" x14ac:dyDescent="0.25">
      <c r="A66" s="44">
        <v>44136</v>
      </c>
      <c r="C66" s="45">
        <f>_xlfn.FORECAST.ETS(A66,$B$2:$B$43,$A$2:$A$43,1,1)</f>
        <v>373101.18072798953</v>
      </c>
      <c r="D66" s="46">
        <f>C66-_xlfn.FORECAST.ETS.CONFINT(A66,$B$2:$B$43,$A$2:$A$43,0.95,1,1)</f>
        <v>281249.95396186109</v>
      </c>
      <c r="E66" s="46">
        <f>C66+_xlfn.FORECAST.ETS.CONFINT(A66,$B$2:$B$43,$A$2:$A$43,0.95,1,1)</f>
        <v>464952.40749411797</v>
      </c>
    </row>
    <row r="67" spans="1:5" x14ac:dyDescent="0.25">
      <c r="A67" s="44">
        <v>44166</v>
      </c>
      <c r="C67" s="45">
        <f>_xlfn.FORECAST.ETS(A67,$B$2:$B$43,$A$2:$A$43,1,1)</f>
        <v>341645.04234287771</v>
      </c>
      <c r="D67" s="46">
        <f>C67-_xlfn.FORECAST.ETS.CONFINT(A67,$B$2:$B$43,$A$2:$A$43,0.95,1,1)</f>
        <v>249766.79863417544</v>
      </c>
      <c r="E67" s="46">
        <f>C67+_xlfn.FORECAST.ETS.CONFINT(A67,$B$2:$B$43,$A$2:$A$43,0.95,1,1)</f>
        <v>433523.28605157998</v>
      </c>
    </row>
    <row r="68" spans="1:5" x14ac:dyDescent="0.25">
      <c r="A68" s="44">
        <v>44197</v>
      </c>
      <c r="C68" s="45">
        <f>_xlfn.FORECAST.ETS(A68,$B$2:$B$43,$A$2:$A$43,1,1)</f>
        <v>330446.4090223845</v>
      </c>
      <c r="D68" s="46">
        <f>C68-_xlfn.FORECAST.ETS.CONFINT(A68,$B$2:$B$43,$A$2:$A$43,0.95,1,1)</f>
        <v>237587.91805305821</v>
      </c>
      <c r="E68" s="46">
        <f>C68+_xlfn.FORECAST.ETS.CONFINT(A68,$B$2:$B$43,$A$2:$A$43,0.95,1,1)</f>
        <v>423304.89999171079</v>
      </c>
    </row>
    <row r="69" spans="1:5" x14ac:dyDescent="0.25">
      <c r="A69" s="44">
        <v>44228</v>
      </c>
      <c r="C69" s="45">
        <f>_xlfn.FORECAST.ETS(A69,$B$2:$B$43,$A$2:$A$43,1,1)</f>
        <v>390399.25070937438</v>
      </c>
      <c r="D69" s="46">
        <f>C69-_xlfn.FORECAST.ETS.CONFINT(A69,$B$2:$B$43,$A$2:$A$43,0.95,1,1)</f>
        <v>297509.58965177013</v>
      </c>
      <c r="E69" s="46">
        <f>C69+_xlfn.FORECAST.ETS.CONFINT(A69,$B$2:$B$43,$A$2:$A$43,0.95,1,1)</f>
        <v>483288.91176697862</v>
      </c>
    </row>
    <row r="70" spans="1:5" x14ac:dyDescent="0.25">
      <c r="A70" s="44">
        <v>44256</v>
      </c>
      <c r="C70" s="45">
        <f>_xlfn.FORECAST.ETS(A70,$B$2:$B$43,$A$2:$A$43,1,1)</f>
        <v>381666.49009417556</v>
      </c>
      <c r="D70" s="46">
        <f>C70-_xlfn.FORECAST.ETS.CONFINT(A70,$B$2:$B$43,$A$2:$A$43,0.95,1,1)</f>
        <v>288743.31896422862</v>
      </c>
      <c r="E70" s="46">
        <f>C70+_xlfn.FORECAST.ETS.CONFINT(A70,$B$2:$B$43,$A$2:$A$43,0.95,1,1)</f>
        <v>474589.66122412251</v>
      </c>
    </row>
    <row r="71" spans="1:5" x14ac:dyDescent="0.25">
      <c r="A71" s="44">
        <v>44287</v>
      </c>
      <c r="C71" s="45">
        <f>_xlfn.FORECAST.ETS(A71,$B$2:$B$43,$A$2:$A$43,1,1)</f>
        <v>413106.68548643298</v>
      </c>
      <c r="D71" s="46">
        <f>C71-_xlfn.FORECAST.ETS.CONFINT(A71,$B$2:$B$43,$A$2:$A$43,0.95,1,1)</f>
        <v>320147.58139418048</v>
      </c>
      <c r="E71" s="46">
        <f>C71+_xlfn.FORECAST.ETS.CONFINT(A71,$B$2:$B$43,$A$2:$A$43,0.95,1,1)</f>
        <v>506065.78957868548</v>
      </c>
    </row>
    <row r="72" spans="1:5" x14ac:dyDescent="0.25">
      <c r="A72" s="44">
        <v>44317</v>
      </c>
      <c r="C72" s="45">
        <f>_xlfn.FORECAST.ETS(A72,$B$2:$B$43,$A$2:$A$43,1,1)</f>
        <v>385865.69345345057</v>
      </c>
      <c r="D72" s="46">
        <f>C72-_xlfn.FORECAST.ETS.CONFINT(A72,$B$2:$B$43,$A$2:$A$43,0.95,1,1)</f>
        <v>292868.15091629286</v>
      </c>
      <c r="E72" s="46">
        <f>C72+_xlfn.FORECAST.ETS.CONFINT(A72,$B$2:$B$43,$A$2:$A$43,0.95,1,1)</f>
        <v>478863.23599060829</v>
      </c>
    </row>
    <row r="73" spans="1:5" x14ac:dyDescent="0.25">
      <c r="A73" s="44">
        <v>44348</v>
      </c>
      <c r="C73" s="45">
        <f>_xlfn.FORECAST.ETS(A73,$B$2:$B$43,$A$2:$A$43,1,1)</f>
        <v>354409.55506833876</v>
      </c>
      <c r="D73" s="46">
        <f>C73-_xlfn.FORECAST.ETS.CONFINT(A73,$B$2:$B$43,$A$2:$A$43,0.95,1,1)</f>
        <v>261370.98634556954</v>
      </c>
      <c r="E73" s="46">
        <f>C73+_xlfn.FORECAST.ETS.CONFINT(A73,$B$2:$B$43,$A$2:$A$43,0.95,1,1)</f>
        <v>447448.12379110797</v>
      </c>
    </row>
    <row r="74" spans="1:5" x14ac:dyDescent="0.25">
      <c r="A74" s="44">
        <v>44378</v>
      </c>
      <c r="C74" s="45">
        <f>_xlfn.FORECAST.ETS(A74,$B$2:$B$43,$A$2:$A$43,1,1)</f>
        <v>343210.92174784554</v>
      </c>
      <c r="D74" s="46">
        <f>C74-_xlfn.FORECAST.ETS.CONFINT(A74,$B$2:$B$43,$A$2:$A$43,0.95,1,1)</f>
        <v>249126.17305170701</v>
      </c>
      <c r="E74" s="46">
        <f>C74+_xlfn.FORECAST.ETS.CONFINT(A74,$B$2:$B$43,$A$2:$A$43,0.95,1,1)</f>
        <v>437295.6704439841</v>
      </c>
    </row>
    <row r="75" spans="1:5" x14ac:dyDescent="0.25">
      <c r="A75" s="44">
        <v>44409</v>
      </c>
      <c r="C75" s="45">
        <f>_xlfn.FORECAST.ETS(A75,$B$2:$B$43,$A$2:$A$43,1,1)</f>
        <v>403163.76343483542</v>
      </c>
      <c r="D75" s="46">
        <f>C75-_xlfn.FORECAST.ETS.CONFINT(A75,$B$2:$B$43,$A$2:$A$43,0.95,1,1)</f>
        <v>309033.06240037922</v>
      </c>
      <c r="E75" s="46">
        <f>C75+_xlfn.FORECAST.ETS.CONFINT(A75,$B$2:$B$43,$A$2:$A$43,0.95,1,1)</f>
        <v>497294.46446929162</v>
      </c>
    </row>
    <row r="76" spans="1:5" x14ac:dyDescent="0.25">
      <c r="A76" s="44">
        <v>44440</v>
      </c>
      <c r="C76" s="45">
        <f>_xlfn.FORECAST.ETS(A76,$B$2:$B$43,$A$2:$A$43,1,1)</f>
        <v>394431.0028196366</v>
      </c>
      <c r="D76" s="46">
        <f>C76-_xlfn.FORECAST.ETS.CONFINT(A76,$B$2:$B$43,$A$2:$A$43,0.95,1,1)</f>
        <v>300251.54679265752</v>
      </c>
      <c r="E76" s="46">
        <f>C76+_xlfn.FORECAST.ETS.CONFINT(A76,$B$2:$B$43,$A$2:$A$43,0.95,1,1)</f>
        <v>488610.45884661569</v>
      </c>
    </row>
    <row r="77" spans="1:5" x14ac:dyDescent="0.25">
      <c r="A77" s="44">
        <v>44470</v>
      </c>
      <c r="C77" s="45">
        <f>_xlfn.FORECAST.ETS(A77,$B$2:$B$43,$A$2:$A$43,1,1)</f>
        <v>425871.19821189402</v>
      </c>
      <c r="D77" s="46">
        <f>C77-_xlfn.FORECAST.ETS.CONFINT(A77,$B$2:$B$43,$A$2:$A$43,0.95,1,1)</f>
        <v>331640.10460526415</v>
      </c>
      <c r="E77" s="46">
        <f>C77+_xlfn.FORECAST.ETS.CONFINT(A77,$B$2:$B$43,$A$2:$A$43,0.95,1,1)</f>
        <v>520102.2918185239</v>
      </c>
    </row>
    <row r="78" spans="1:5" x14ac:dyDescent="0.25">
      <c r="A78" s="44">
        <v>44501</v>
      </c>
      <c r="C78" s="45">
        <f>_xlfn.FORECAST.ETS(A78,$B$2:$B$43,$A$2:$A$43,1,1)</f>
        <v>398630.20617891161</v>
      </c>
      <c r="D78" s="46">
        <f>C78-_xlfn.FORECAST.ETS.CONFINT(A78,$B$2:$B$43,$A$2:$A$43,0.95,1,1)</f>
        <v>304344.51290725556</v>
      </c>
      <c r="E78" s="46">
        <f>C78+_xlfn.FORECAST.ETS.CONFINT(A78,$B$2:$B$43,$A$2:$A$43,0.95,1,1)</f>
        <v>492915.89945056767</v>
      </c>
    </row>
    <row r="79" spans="1:5" x14ac:dyDescent="0.25">
      <c r="A79" s="44">
        <v>44531</v>
      </c>
      <c r="C79" s="45">
        <f>_xlfn.FORECAST.ETS(A79,$B$2:$B$43,$A$2:$A$43,1,1)</f>
        <v>367174.0677937998</v>
      </c>
      <c r="D79" s="46">
        <f>C79-_xlfn.FORECAST.ETS.CONFINT(A79,$B$2:$B$43,$A$2:$A$43,0.95,1,1)</f>
        <v>272830.73373160354</v>
      </c>
      <c r="E79" s="46">
        <f>C79+_xlfn.FORECAST.ETS.CONFINT(A79,$B$2:$B$43,$A$2:$A$43,0.95,1,1)</f>
        <v>461517.40185599605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DB921-7D4A-44DF-804D-2A30D803F0FD}">
  <dimension ref="A1:B85"/>
  <sheetViews>
    <sheetView topLeftCell="A19" workbookViewId="0">
      <selection sqref="A1:B1048576"/>
    </sheetView>
  </sheetViews>
  <sheetFormatPr defaultRowHeight="15" x14ac:dyDescent="0.25"/>
  <cols>
    <col min="1" max="1" width="15.28515625" style="43" bestFit="1" customWidth="1"/>
  </cols>
  <sheetData>
    <row r="1" spans="1:2" x14ac:dyDescent="0.25">
      <c r="A1" s="41" t="s">
        <v>5</v>
      </c>
      <c r="B1" t="s">
        <v>30</v>
      </c>
    </row>
    <row r="2" spans="1:2" x14ac:dyDescent="0.25">
      <c r="A2" s="42">
        <v>42005</v>
      </c>
    </row>
    <row r="3" spans="1:2" x14ac:dyDescent="0.25">
      <c r="A3" s="42">
        <v>42036</v>
      </c>
    </row>
    <row r="4" spans="1:2" x14ac:dyDescent="0.25">
      <c r="A4" s="42">
        <v>42064</v>
      </c>
    </row>
    <row r="5" spans="1:2" x14ac:dyDescent="0.25">
      <c r="A5" s="42">
        <v>42095</v>
      </c>
    </row>
    <row r="6" spans="1:2" x14ac:dyDescent="0.25">
      <c r="A6" s="42">
        <v>42125</v>
      </c>
    </row>
    <row r="7" spans="1:2" x14ac:dyDescent="0.25">
      <c r="A7" s="42">
        <v>42156</v>
      </c>
    </row>
    <row r="8" spans="1:2" x14ac:dyDescent="0.25">
      <c r="A8" s="42">
        <v>42186</v>
      </c>
      <c r="B8">
        <v>182489</v>
      </c>
    </row>
    <row r="9" spans="1:2" x14ac:dyDescent="0.25">
      <c r="A9" s="42">
        <v>42217</v>
      </c>
      <c r="B9">
        <v>199860</v>
      </c>
    </row>
    <row r="10" spans="1:2" x14ac:dyDescent="0.25">
      <c r="A10" s="42">
        <v>42248</v>
      </c>
      <c r="B10">
        <v>216188</v>
      </c>
    </row>
    <row r="11" spans="1:2" x14ac:dyDescent="0.25">
      <c r="A11" s="42">
        <v>42278</v>
      </c>
      <c r="B11">
        <v>287139</v>
      </c>
    </row>
    <row r="12" spans="1:2" x14ac:dyDescent="0.25">
      <c r="A12" s="42">
        <v>42309</v>
      </c>
      <c r="B12">
        <v>313387</v>
      </c>
    </row>
    <row r="13" spans="1:2" x14ac:dyDescent="0.25">
      <c r="A13" s="42">
        <v>42339</v>
      </c>
      <c r="B13">
        <v>251076</v>
      </c>
    </row>
    <row r="14" spans="1:2" x14ac:dyDescent="0.25">
      <c r="A14" s="42">
        <v>42370</v>
      </c>
      <c r="B14">
        <v>202931</v>
      </c>
    </row>
    <row r="15" spans="1:2" x14ac:dyDescent="0.25">
      <c r="A15" s="42">
        <v>42401</v>
      </c>
      <c r="B15">
        <v>335250</v>
      </c>
    </row>
    <row r="16" spans="1:2" x14ac:dyDescent="0.25">
      <c r="A16" s="42">
        <v>42430</v>
      </c>
      <c r="B16">
        <v>315635</v>
      </c>
    </row>
    <row r="17" spans="1:2" x14ac:dyDescent="0.25">
      <c r="A17" s="42">
        <v>42461</v>
      </c>
      <c r="B17">
        <v>373064</v>
      </c>
    </row>
    <row r="18" spans="1:2" x14ac:dyDescent="0.25">
      <c r="A18" s="42">
        <v>42491</v>
      </c>
      <c r="B18">
        <v>211771</v>
      </c>
    </row>
    <row r="19" spans="1:2" x14ac:dyDescent="0.25">
      <c r="A19" s="42">
        <v>42522</v>
      </c>
      <c r="B19">
        <v>204465</v>
      </c>
    </row>
    <row r="20" spans="1:2" x14ac:dyDescent="0.25">
      <c r="A20" s="42">
        <v>42552</v>
      </c>
      <c r="B20">
        <v>242212</v>
      </c>
    </row>
    <row r="21" spans="1:2" x14ac:dyDescent="0.25">
      <c r="A21" s="42">
        <v>42583</v>
      </c>
      <c r="B21">
        <v>268981</v>
      </c>
    </row>
    <row r="22" spans="1:2" x14ac:dyDescent="0.25">
      <c r="A22" s="42">
        <v>42614</v>
      </c>
      <c r="B22">
        <v>256632</v>
      </c>
    </row>
    <row r="23" spans="1:2" x14ac:dyDescent="0.25">
      <c r="A23" s="42">
        <v>42644</v>
      </c>
      <c r="B23">
        <v>273533</v>
      </c>
    </row>
    <row r="24" spans="1:2" x14ac:dyDescent="0.25">
      <c r="A24" s="42">
        <v>42675</v>
      </c>
      <c r="B24">
        <v>295742</v>
      </c>
    </row>
    <row r="25" spans="1:2" x14ac:dyDescent="0.25">
      <c r="A25" s="42">
        <v>42705</v>
      </c>
      <c r="B25">
        <v>271968</v>
      </c>
    </row>
    <row r="26" spans="1:2" x14ac:dyDescent="0.25">
      <c r="A26" s="42">
        <v>42736</v>
      </c>
      <c r="B26">
        <v>265133</v>
      </c>
    </row>
    <row r="27" spans="1:2" x14ac:dyDescent="0.25">
      <c r="A27" s="42">
        <v>42767</v>
      </c>
      <c r="B27">
        <v>380607</v>
      </c>
    </row>
    <row r="28" spans="1:2" x14ac:dyDescent="0.25">
      <c r="A28" s="42">
        <v>42795</v>
      </c>
      <c r="B28">
        <v>334491</v>
      </c>
    </row>
    <row r="29" spans="1:2" x14ac:dyDescent="0.25">
      <c r="A29" s="42">
        <v>42826</v>
      </c>
      <c r="B29">
        <v>284989</v>
      </c>
    </row>
    <row r="30" spans="1:2" x14ac:dyDescent="0.25">
      <c r="A30" s="42">
        <v>42856</v>
      </c>
      <c r="B30">
        <v>264829</v>
      </c>
    </row>
    <row r="31" spans="1:2" x14ac:dyDescent="0.25">
      <c r="A31" s="42">
        <v>42887</v>
      </c>
      <c r="B31">
        <v>260381</v>
      </c>
    </row>
    <row r="32" spans="1:2" x14ac:dyDescent="0.25">
      <c r="A32" s="42">
        <v>42917</v>
      </c>
      <c r="B32">
        <v>248851</v>
      </c>
    </row>
    <row r="33" spans="1:2" x14ac:dyDescent="0.25">
      <c r="A33" s="42">
        <v>42948</v>
      </c>
      <c r="B33">
        <v>275180</v>
      </c>
    </row>
    <row r="34" spans="1:2" x14ac:dyDescent="0.25">
      <c r="A34" s="42">
        <v>42979</v>
      </c>
      <c r="B34">
        <v>322980</v>
      </c>
    </row>
    <row r="35" spans="1:2" x14ac:dyDescent="0.25">
      <c r="A35" s="42">
        <v>43009</v>
      </c>
      <c r="B35">
        <v>327289</v>
      </c>
    </row>
    <row r="36" spans="1:2" x14ac:dyDescent="0.25">
      <c r="A36" s="42">
        <v>43040</v>
      </c>
      <c r="B36">
        <v>329149</v>
      </c>
    </row>
    <row r="37" spans="1:2" x14ac:dyDescent="0.25">
      <c r="A37" s="42">
        <v>43070</v>
      </c>
      <c r="B37">
        <v>312693</v>
      </c>
    </row>
    <row r="38" spans="1:2" x14ac:dyDescent="0.25">
      <c r="A38" s="42">
        <v>43101</v>
      </c>
      <c r="B38">
        <v>246553</v>
      </c>
    </row>
    <row r="39" spans="1:2" x14ac:dyDescent="0.25">
      <c r="A39" s="42">
        <v>43132</v>
      </c>
    </row>
    <row r="40" spans="1:2" x14ac:dyDescent="0.25">
      <c r="A40" s="42">
        <v>43160</v>
      </c>
    </row>
    <row r="41" spans="1:2" x14ac:dyDescent="0.25">
      <c r="A41" s="42">
        <v>43191</v>
      </c>
      <c r="B41">
        <v>365647</v>
      </c>
    </row>
    <row r="42" spans="1:2" x14ac:dyDescent="0.25">
      <c r="A42" s="42">
        <v>43221</v>
      </c>
      <c r="B42">
        <v>307610</v>
      </c>
    </row>
    <row r="43" spans="1:2" x14ac:dyDescent="0.25">
      <c r="A43" s="42">
        <v>43252</v>
      </c>
      <c r="B43">
        <v>237651</v>
      </c>
    </row>
    <row r="44" spans="1:2" x14ac:dyDescent="0.25">
      <c r="A44" s="42">
        <v>43282</v>
      </c>
      <c r="B44">
        <v>267116</v>
      </c>
    </row>
    <row r="45" spans="1:2" x14ac:dyDescent="0.25">
      <c r="A45" s="42">
        <v>43313</v>
      </c>
      <c r="B45">
        <v>234674</v>
      </c>
    </row>
    <row r="46" spans="1:2" x14ac:dyDescent="0.25">
      <c r="A46" s="42">
        <v>43344</v>
      </c>
      <c r="B46">
        <v>297953</v>
      </c>
    </row>
    <row r="47" spans="1:2" x14ac:dyDescent="0.25">
      <c r="A47" s="42">
        <v>43374</v>
      </c>
      <c r="B47">
        <v>325611</v>
      </c>
    </row>
    <row r="48" spans="1:2" x14ac:dyDescent="0.25">
      <c r="A48" s="42">
        <v>43405</v>
      </c>
      <c r="B48">
        <v>350144</v>
      </c>
    </row>
    <row r="49" spans="1:2" x14ac:dyDescent="0.25">
      <c r="A49" s="42">
        <v>43435</v>
      </c>
      <c r="B49">
        <v>322937</v>
      </c>
    </row>
    <row r="50" spans="1:2" x14ac:dyDescent="0.25">
      <c r="A50" s="42">
        <v>43466</v>
      </c>
    </row>
    <row r="51" spans="1:2" x14ac:dyDescent="0.25">
      <c r="A51" s="42">
        <v>43497</v>
      </c>
    </row>
    <row r="52" spans="1:2" x14ac:dyDescent="0.25">
      <c r="A52" s="42">
        <v>43525</v>
      </c>
      <c r="B52">
        <v>306505</v>
      </c>
    </row>
    <row r="53" spans="1:2" x14ac:dyDescent="0.25">
      <c r="A53" s="42">
        <v>43556</v>
      </c>
      <c r="B53">
        <v>363809</v>
      </c>
    </row>
    <row r="54" spans="1:2" x14ac:dyDescent="0.25">
      <c r="A54" s="42">
        <v>43586</v>
      </c>
      <c r="B54">
        <v>277434</v>
      </c>
    </row>
    <row r="55" spans="1:2" x14ac:dyDescent="0.25">
      <c r="A55" s="42">
        <v>43617</v>
      </c>
      <c r="B55">
        <v>272077</v>
      </c>
    </row>
    <row r="56" spans="1:2" x14ac:dyDescent="0.25">
      <c r="A56" s="42">
        <v>43647</v>
      </c>
      <c r="B56">
        <v>208385</v>
      </c>
    </row>
    <row r="57" spans="1:2" x14ac:dyDescent="0.25">
      <c r="A57" s="42">
        <v>43678</v>
      </c>
      <c r="B57">
        <v>239155</v>
      </c>
    </row>
    <row r="58" spans="1:2" x14ac:dyDescent="0.25">
      <c r="A58" s="42">
        <v>43709</v>
      </c>
      <c r="B58">
        <v>256032</v>
      </c>
    </row>
    <row r="59" spans="1:2" x14ac:dyDescent="0.25">
      <c r="A59" s="42">
        <v>43739</v>
      </c>
      <c r="B59">
        <v>239595</v>
      </c>
    </row>
    <row r="60" spans="1:2" x14ac:dyDescent="0.25">
      <c r="A60" s="42">
        <v>43770</v>
      </c>
      <c r="B60">
        <v>314749</v>
      </c>
    </row>
    <row r="61" spans="1:2" x14ac:dyDescent="0.25">
      <c r="A61" s="42">
        <v>43800</v>
      </c>
      <c r="B61">
        <v>177996</v>
      </c>
    </row>
    <row r="62" spans="1:2" x14ac:dyDescent="0.25">
      <c r="A62" s="42">
        <v>43831</v>
      </c>
    </row>
    <row r="63" spans="1:2" x14ac:dyDescent="0.25">
      <c r="A63" s="42">
        <v>43862</v>
      </c>
    </row>
    <row r="64" spans="1:2" x14ac:dyDescent="0.25">
      <c r="A64" s="42">
        <v>43891</v>
      </c>
    </row>
    <row r="65" spans="1:1" x14ac:dyDescent="0.25">
      <c r="A65" s="42">
        <v>43922</v>
      </c>
    </row>
    <row r="66" spans="1:1" x14ac:dyDescent="0.25">
      <c r="A66" s="42">
        <v>43952</v>
      </c>
    </row>
    <row r="67" spans="1:1" x14ac:dyDescent="0.25">
      <c r="A67" s="42">
        <v>43983</v>
      </c>
    </row>
    <row r="68" spans="1:1" x14ac:dyDescent="0.25">
      <c r="A68" s="42">
        <v>44013</v>
      </c>
    </row>
    <row r="69" spans="1:1" x14ac:dyDescent="0.25">
      <c r="A69" s="42">
        <v>44044</v>
      </c>
    </row>
    <row r="70" spans="1:1" x14ac:dyDescent="0.25">
      <c r="A70" s="42">
        <v>44075</v>
      </c>
    </row>
    <row r="71" spans="1:1" x14ac:dyDescent="0.25">
      <c r="A71" s="42">
        <v>44105</v>
      </c>
    </row>
    <row r="72" spans="1:1" x14ac:dyDescent="0.25">
      <c r="A72" s="42">
        <v>44136</v>
      </c>
    </row>
    <row r="73" spans="1:1" x14ac:dyDescent="0.25">
      <c r="A73" s="42">
        <v>44166</v>
      </c>
    </row>
    <row r="74" spans="1:1" x14ac:dyDescent="0.25">
      <c r="A74" s="42">
        <v>44197</v>
      </c>
    </row>
    <row r="75" spans="1:1" x14ac:dyDescent="0.25">
      <c r="A75" s="42">
        <v>44228</v>
      </c>
    </row>
    <row r="76" spans="1:1" x14ac:dyDescent="0.25">
      <c r="A76" s="42">
        <v>44256</v>
      </c>
    </row>
    <row r="77" spans="1:1" x14ac:dyDescent="0.25">
      <c r="A77" s="42">
        <v>44287</v>
      </c>
    </row>
    <row r="78" spans="1:1" x14ac:dyDescent="0.25">
      <c r="A78" s="42">
        <v>44317</v>
      </c>
    </row>
    <row r="79" spans="1:1" x14ac:dyDescent="0.25">
      <c r="A79" s="42">
        <v>44348</v>
      </c>
    </row>
    <row r="80" spans="1:1" x14ac:dyDescent="0.25">
      <c r="A80" s="42">
        <v>44378</v>
      </c>
    </row>
    <row r="81" spans="1:1" x14ac:dyDescent="0.25">
      <c r="A81" s="42">
        <v>44409</v>
      </c>
    </row>
    <row r="82" spans="1:1" x14ac:dyDescent="0.25">
      <c r="A82" s="42">
        <v>44440</v>
      </c>
    </row>
    <row r="83" spans="1:1" x14ac:dyDescent="0.25">
      <c r="A83" s="42">
        <v>44470</v>
      </c>
    </row>
    <row r="84" spans="1:1" x14ac:dyDescent="0.25">
      <c r="A84" s="42">
        <v>44501</v>
      </c>
    </row>
    <row r="85" spans="1:1" x14ac:dyDescent="0.25">
      <c r="A85" s="42">
        <v>44531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F61FB-AF21-4E52-8080-791F8DBC7218}">
  <dimension ref="A1:AH81"/>
  <sheetViews>
    <sheetView tabSelected="1" zoomScale="85" zoomScaleNormal="85" workbookViewId="0">
      <pane xSplit="2" ySplit="1" topLeftCell="U2" activePane="bottomRight" state="frozen"/>
      <selection pane="topRight" activeCell="C1" sqref="C1"/>
      <selection pane="bottomLeft" activeCell="A2" sqref="A2"/>
      <selection pane="bottomRight" activeCell="AH1" activeCellId="2" sqref="AF1:AF1048576 A1:A1048576 AH1:AH1048576"/>
    </sheetView>
  </sheetViews>
  <sheetFormatPr defaultRowHeight="15" x14ac:dyDescent="0.25"/>
  <cols>
    <col min="1" max="1" width="10.7109375" style="5" bestFit="1" customWidth="1"/>
    <col min="2" max="4" width="9.140625" style="5"/>
    <col min="5" max="5" width="10.140625" style="5" bestFit="1" customWidth="1"/>
    <col min="6" max="6" width="8.7109375" style="5" customWidth="1"/>
    <col min="7" max="7" width="9.140625" style="5"/>
    <col min="8" max="8" width="26.28515625" style="5" bestFit="1" customWidth="1"/>
    <col min="9" max="10" width="26.28515625" style="5" customWidth="1"/>
    <col min="11" max="11" width="26" style="5" bestFit="1" customWidth="1"/>
    <col min="12" max="12" width="20" style="5" bestFit="1" customWidth="1"/>
    <col min="13" max="13" width="21" style="4" bestFit="1" customWidth="1"/>
    <col min="14" max="14" width="16.28515625" style="5" bestFit="1" customWidth="1"/>
    <col min="15" max="15" width="17.42578125" style="5" bestFit="1" customWidth="1"/>
    <col min="16" max="16" width="16.140625" style="5" bestFit="1" customWidth="1"/>
    <col min="17" max="17" width="17.28515625" style="5" bestFit="1" customWidth="1"/>
    <col min="18" max="18" width="17.7109375" style="5" bestFit="1" customWidth="1"/>
    <col min="19" max="19" width="18.7109375" style="5" bestFit="1" customWidth="1"/>
    <col min="20" max="20" width="15" style="5" bestFit="1" customWidth="1"/>
    <col min="21" max="21" width="16" style="5" bestFit="1" customWidth="1"/>
    <col min="22" max="22" width="18.85546875" style="36" bestFit="1" customWidth="1"/>
    <col min="23" max="23" width="19.85546875" style="36" bestFit="1" customWidth="1"/>
    <col min="24" max="24" width="17.42578125" style="36" bestFit="1" customWidth="1"/>
    <col min="25" max="25" width="18.42578125" style="36" bestFit="1" customWidth="1"/>
    <col min="26" max="26" width="14.28515625" style="5" bestFit="1" customWidth="1"/>
    <col min="27" max="27" width="17.140625" style="5" customWidth="1"/>
    <col min="28" max="28" width="16.85546875" style="5" bestFit="1" customWidth="1"/>
    <col min="29" max="30" width="18.140625" style="5" bestFit="1" customWidth="1"/>
    <col min="31" max="31" width="15.5703125" bestFit="1" customWidth="1"/>
    <col min="32" max="32" width="16.5703125" bestFit="1" customWidth="1"/>
    <col min="33" max="33" width="15.85546875" bestFit="1" customWidth="1"/>
    <col min="34" max="34" width="16.85546875" bestFit="1" customWidth="1"/>
  </cols>
  <sheetData>
    <row r="1" spans="1:34" s="13" customFormat="1" x14ac:dyDescent="0.25">
      <c r="A1" s="10" t="s">
        <v>5</v>
      </c>
      <c r="B1" s="6" t="s">
        <v>6</v>
      </c>
      <c r="C1" s="7" t="s">
        <v>7</v>
      </c>
      <c r="D1" s="10" t="s">
        <v>8</v>
      </c>
      <c r="E1" s="11" t="s">
        <v>9</v>
      </c>
      <c r="F1" s="11" t="s">
        <v>10</v>
      </c>
      <c r="G1" s="10" t="s">
        <v>11</v>
      </c>
      <c r="H1" s="10" t="s">
        <v>12</v>
      </c>
      <c r="I1" s="10" t="s">
        <v>13</v>
      </c>
      <c r="J1" s="11" t="s">
        <v>14</v>
      </c>
      <c r="K1" s="11" t="s">
        <v>15</v>
      </c>
      <c r="L1" s="11" t="s">
        <v>16</v>
      </c>
      <c r="M1" s="12" t="s">
        <v>17</v>
      </c>
      <c r="N1" s="11" t="s">
        <v>18</v>
      </c>
      <c r="O1" s="11" t="s">
        <v>19</v>
      </c>
      <c r="P1" s="11" t="s">
        <v>20</v>
      </c>
      <c r="Q1" s="11" t="s">
        <v>21</v>
      </c>
      <c r="R1" s="11" t="s">
        <v>22</v>
      </c>
      <c r="S1" s="11" t="s">
        <v>23</v>
      </c>
      <c r="T1" s="11" t="s">
        <v>24</v>
      </c>
      <c r="U1" s="11" t="s">
        <v>25</v>
      </c>
      <c r="V1" s="34" t="s">
        <v>26</v>
      </c>
      <c r="W1" s="34" t="s">
        <v>27</v>
      </c>
      <c r="X1" s="34" t="s">
        <v>28</v>
      </c>
      <c r="Y1" s="34" t="s">
        <v>29</v>
      </c>
      <c r="Z1" s="11" t="s">
        <v>31</v>
      </c>
      <c r="AA1" s="11" t="s">
        <v>30</v>
      </c>
      <c r="AB1" s="10" t="s">
        <v>35</v>
      </c>
      <c r="AC1" s="10" t="s">
        <v>37</v>
      </c>
      <c r="AD1" s="10" t="s">
        <v>36</v>
      </c>
      <c r="AE1" s="13" t="s">
        <v>50</v>
      </c>
      <c r="AF1" s="13" t="s">
        <v>51</v>
      </c>
      <c r="AG1" s="11" t="s">
        <v>52</v>
      </c>
      <c r="AH1" s="11" t="s">
        <v>53</v>
      </c>
    </row>
    <row r="2" spans="1:34" s="4" customFormat="1" x14ac:dyDescent="0.25">
      <c r="A2" s="8">
        <v>42005</v>
      </c>
      <c r="B2" s="9">
        <v>2015</v>
      </c>
      <c r="C2" s="9">
        <v>1</v>
      </c>
      <c r="D2" s="9"/>
      <c r="E2" s="9"/>
      <c r="F2" s="9"/>
      <c r="G2" s="9"/>
      <c r="H2" s="9"/>
      <c r="I2" s="9"/>
      <c r="J2" s="9"/>
      <c r="K2" s="9"/>
      <c r="L2" s="9"/>
      <c r="N2" s="9"/>
      <c r="O2" s="9"/>
      <c r="P2" s="9"/>
      <c r="Q2" s="9"/>
      <c r="R2" s="9"/>
      <c r="S2" s="9"/>
      <c r="T2" s="9"/>
      <c r="U2" s="9"/>
      <c r="V2" s="35"/>
      <c r="W2" s="35"/>
      <c r="X2" s="35"/>
      <c r="Y2" s="35"/>
      <c r="Z2" s="9"/>
      <c r="AA2" s="9"/>
      <c r="AB2" s="9"/>
      <c r="AC2" s="9"/>
      <c r="AD2" s="9"/>
    </row>
    <row r="3" spans="1:34" s="4" customFormat="1" x14ac:dyDescent="0.25">
      <c r="A3" s="8">
        <v>42036</v>
      </c>
      <c r="B3" s="9">
        <v>2015</v>
      </c>
      <c r="C3" s="9">
        <v>2</v>
      </c>
      <c r="D3" s="9"/>
      <c r="E3" s="9"/>
      <c r="F3" s="9"/>
      <c r="G3" s="9"/>
      <c r="H3" s="9"/>
      <c r="I3" s="9"/>
      <c r="J3" s="9"/>
      <c r="K3" s="9"/>
      <c r="L3" s="9"/>
      <c r="N3" s="9"/>
      <c r="O3" s="9"/>
      <c r="P3" s="9"/>
      <c r="Q3" s="9"/>
      <c r="R3" s="9"/>
      <c r="S3" s="9"/>
      <c r="T3" s="9"/>
      <c r="U3" s="9"/>
      <c r="V3" s="35"/>
      <c r="W3" s="35"/>
      <c r="X3" s="35"/>
      <c r="Y3" s="35"/>
      <c r="Z3" s="9"/>
      <c r="AA3" s="9"/>
      <c r="AB3" s="9"/>
      <c r="AC3" s="9"/>
      <c r="AD3" s="9"/>
    </row>
    <row r="4" spans="1:34" s="4" customFormat="1" x14ac:dyDescent="0.25">
      <c r="A4" s="8">
        <v>42064</v>
      </c>
      <c r="B4" s="9">
        <v>2015</v>
      </c>
      <c r="C4" s="9">
        <v>3</v>
      </c>
      <c r="D4" s="9"/>
      <c r="E4" s="9"/>
      <c r="F4" s="9"/>
      <c r="G4" s="9"/>
      <c r="H4" s="9"/>
      <c r="I4" s="9"/>
      <c r="J4" s="9"/>
      <c r="K4" s="9"/>
      <c r="L4" s="9"/>
      <c r="N4" s="9"/>
      <c r="O4" s="9"/>
      <c r="P4" s="9"/>
      <c r="Q4" s="9"/>
      <c r="R4" s="9"/>
      <c r="S4" s="9"/>
      <c r="T4" s="9"/>
      <c r="U4" s="9"/>
      <c r="V4" s="35"/>
      <c r="W4" s="35"/>
      <c r="X4" s="35"/>
      <c r="Y4" s="35"/>
      <c r="Z4" s="9"/>
      <c r="AA4" s="9"/>
      <c r="AB4" s="9"/>
      <c r="AC4" s="9"/>
      <c r="AD4" s="9"/>
    </row>
    <row r="5" spans="1:34" s="4" customFormat="1" x14ac:dyDescent="0.25">
      <c r="A5" s="8">
        <v>42095</v>
      </c>
      <c r="B5" s="9">
        <v>2015</v>
      </c>
      <c r="C5" s="9">
        <v>4</v>
      </c>
      <c r="D5" s="9"/>
      <c r="E5" s="9"/>
      <c r="F5" s="9"/>
      <c r="G5" s="9"/>
      <c r="H5" s="9"/>
      <c r="I5" s="9"/>
      <c r="J5" s="9"/>
      <c r="K5" s="9"/>
      <c r="L5" s="9"/>
      <c r="N5" s="9"/>
      <c r="O5" s="9"/>
      <c r="P5" s="9"/>
      <c r="Q5" s="9"/>
      <c r="R5" s="9"/>
      <c r="S5" s="9"/>
      <c r="T5" s="9"/>
      <c r="U5" s="9"/>
      <c r="V5" s="35"/>
      <c r="W5" s="35"/>
      <c r="X5" s="35"/>
      <c r="Y5" s="35"/>
      <c r="Z5" s="9"/>
      <c r="AA5" s="9"/>
      <c r="AB5" s="9"/>
      <c r="AC5" s="9"/>
      <c r="AD5" s="9"/>
    </row>
    <row r="6" spans="1:34" s="4" customFormat="1" x14ac:dyDescent="0.25">
      <c r="A6" s="8">
        <v>42125</v>
      </c>
      <c r="B6" s="9">
        <v>2015</v>
      </c>
      <c r="C6" s="9">
        <v>5</v>
      </c>
      <c r="D6" s="9"/>
      <c r="E6" s="9"/>
      <c r="F6" s="9"/>
      <c r="G6" s="9"/>
      <c r="H6" s="9"/>
      <c r="I6" s="9"/>
      <c r="J6" s="9"/>
      <c r="K6" s="9"/>
      <c r="L6" s="9"/>
      <c r="N6" s="9"/>
      <c r="O6" s="9"/>
      <c r="P6" s="9"/>
      <c r="Q6" s="9"/>
      <c r="R6" s="9"/>
      <c r="S6" s="9"/>
      <c r="T6" s="9"/>
      <c r="U6" s="9"/>
      <c r="V6" s="35"/>
      <c r="W6" s="35"/>
      <c r="X6" s="35"/>
      <c r="Y6" s="35"/>
      <c r="Z6" s="9"/>
      <c r="AA6" s="9"/>
      <c r="AB6" s="9"/>
      <c r="AC6" s="9"/>
      <c r="AD6" s="9"/>
    </row>
    <row r="7" spans="1:34" s="4" customFormat="1" x14ac:dyDescent="0.25">
      <c r="A7" s="8">
        <v>42156</v>
      </c>
      <c r="B7" s="9">
        <v>2015</v>
      </c>
      <c r="C7" s="9">
        <v>6</v>
      </c>
      <c r="D7" s="9"/>
      <c r="E7" s="9"/>
      <c r="F7" s="9"/>
      <c r="G7" s="9"/>
      <c r="H7" s="9"/>
      <c r="I7" s="9"/>
      <c r="J7" s="9"/>
      <c r="K7" s="9"/>
      <c r="L7" s="9"/>
      <c r="N7" s="9"/>
      <c r="O7" s="9"/>
      <c r="P7" s="9"/>
      <c r="Q7" s="9"/>
      <c r="R7" s="9"/>
      <c r="S7" s="9"/>
      <c r="T7" s="9"/>
      <c r="U7" s="9"/>
      <c r="V7" s="35"/>
      <c r="W7" s="35"/>
      <c r="X7" s="35"/>
      <c r="Y7" s="35"/>
      <c r="Z7" s="9"/>
      <c r="AA7" s="9"/>
      <c r="AB7" s="9"/>
      <c r="AC7" s="9"/>
      <c r="AD7" s="9"/>
    </row>
    <row r="8" spans="1:34" s="4" customFormat="1" x14ac:dyDescent="0.25">
      <c r="A8" s="8">
        <v>42186</v>
      </c>
      <c r="B8" s="9">
        <v>2015</v>
      </c>
      <c r="C8" s="9">
        <v>7</v>
      </c>
      <c r="D8" s="9">
        <v>30</v>
      </c>
      <c r="E8" s="9">
        <v>1.491E-2</v>
      </c>
      <c r="F8" s="9">
        <v>6.8662000000000001E-2</v>
      </c>
      <c r="G8" s="9">
        <v>0.17</v>
      </c>
      <c r="H8" s="9">
        <v>1150</v>
      </c>
      <c r="I8" s="9">
        <v>1150</v>
      </c>
      <c r="J8" s="9">
        <v>326.88</v>
      </c>
      <c r="K8" s="9">
        <v>452.16</v>
      </c>
      <c r="L8" s="9"/>
      <c r="N8" s="9"/>
      <c r="O8" s="9">
        <v>13.72</v>
      </c>
      <c r="P8" s="9">
        <v>18631</v>
      </c>
      <c r="Q8" s="9">
        <v>163858</v>
      </c>
      <c r="R8" s="9">
        <v>1.37161</v>
      </c>
      <c r="S8" s="9">
        <v>0.2838</v>
      </c>
      <c r="T8" s="9"/>
      <c r="U8" s="9"/>
      <c r="V8" s="35">
        <v>3129</v>
      </c>
      <c r="W8" s="35">
        <v>23040</v>
      </c>
      <c r="X8" s="35">
        <v>0.21604999999999999</v>
      </c>
      <c r="Y8" s="35">
        <v>0.21604999999999999</v>
      </c>
      <c r="Z8" s="9">
        <v>140514.01</v>
      </c>
      <c r="AA8" s="9">
        <f>SUM(P8+Q8)</f>
        <v>182489</v>
      </c>
      <c r="AB8" s="9"/>
      <c r="AC8" s="9">
        <v>10036.89</v>
      </c>
      <c r="AD8" s="9"/>
    </row>
    <row r="9" spans="1:34" s="4" customFormat="1" x14ac:dyDescent="0.25">
      <c r="A9" s="8">
        <v>42217</v>
      </c>
      <c r="B9" s="9">
        <v>2015</v>
      </c>
      <c r="C9" s="9">
        <v>8</v>
      </c>
      <c r="D9" s="9">
        <v>31</v>
      </c>
      <c r="E9" s="9">
        <v>2.2629999999999998E-3</v>
      </c>
      <c r="F9" s="9">
        <v>1.0418E-2</v>
      </c>
      <c r="G9" s="9">
        <v>0.17</v>
      </c>
      <c r="H9" s="9">
        <v>1150</v>
      </c>
      <c r="I9" s="9">
        <v>1150</v>
      </c>
      <c r="J9" s="9">
        <v>349.92</v>
      </c>
      <c r="K9" s="9">
        <v>508.32</v>
      </c>
      <c r="L9" s="9"/>
      <c r="N9" s="9"/>
      <c r="O9" s="9">
        <v>13.72</v>
      </c>
      <c r="P9" s="9">
        <v>19146</v>
      </c>
      <c r="Q9" s="9">
        <v>180714</v>
      </c>
      <c r="R9" s="9">
        <v>1.3761000000000001</v>
      </c>
      <c r="S9" s="9">
        <v>0.2838</v>
      </c>
      <c r="T9" s="9"/>
      <c r="U9" s="9"/>
      <c r="V9" s="35">
        <v>2315</v>
      </c>
      <c r="W9" s="35">
        <v>17152</v>
      </c>
      <c r="X9" s="35">
        <v>0.21604999999999999</v>
      </c>
      <c r="Y9" s="35">
        <v>0.21604999999999999</v>
      </c>
      <c r="Z9" s="9">
        <v>127804.52</v>
      </c>
      <c r="AA9" s="9">
        <v>199860</v>
      </c>
      <c r="AB9" s="9"/>
      <c r="AC9" s="9">
        <v>10992.3</v>
      </c>
      <c r="AD9" s="9"/>
    </row>
    <row r="10" spans="1:34" s="4" customFormat="1" x14ac:dyDescent="0.25">
      <c r="A10" s="8">
        <v>42248</v>
      </c>
      <c r="B10" s="9">
        <v>2015</v>
      </c>
      <c r="C10" s="9">
        <v>9</v>
      </c>
      <c r="D10" s="9">
        <v>31</v>
      </c>
      <c r="E10" s="9">
        <v>3.8E-3</v>
      </c>
      <c r="F10" s="9">
        <v>1.7762E-2</v>
      </c>
      <c r="G10" s="9">
        <v>0.17</v>
      </c>
      <c r="H10" s="9">
        <v>1150</v>
      </c>
      <c r="I10" s="9">
        <v>1150</v>
      </c>
      <c r="J10" s="9">
        <v>424.8</v>
      </c>
      <c r="K10" s="9">
        <v>675.36</v>
      </c>
      <c r="L10" s="9"/>
      <c r="N10" s="9"/>
      <c r="O10" s="9">
        <v>13.72</v>
      </c>
      <c r="P10" s="9">
        <v>19577</v>
      </c>
      <c r="Q10" s="9">
        <v>196611</v>
      </c>
      <c r="R10" s="9">
        <v>1.3761000000000001</v>
      </c>
      <c r="S10" s="9">
        <v>0.2838</v>
      </c>
      <c r="T10" s="9"/>
      <c r="U10" s="9"/>
      <c r="V10" s="35">
        <v>807</v>
      </c>
      <c r="W10" s="35">
        <v>10341</v>
      </c>
      <c r="X10" s="35">
        <v>0.21604999999999999</v>
      </c>
      <c r="Y10" s="35">
        <v>0.21604999999999999</v>
      </c>
      <c r="Z10" s="4">
        <v>1288520.95</v>
      </c>
      <c r="AA10" s="4">
        <v>216188</v>
      </c>
      <c r="AB10" s="9"/>
      <c r="AC10" s="9">
        <v>10286.35</v>
      </c>
      <c r="AD10" s="9"/>
    </row>
    <row r="11" spans="1:34" s="4" customFormat="1" x14ac:dyDescent="0.25">
      <c r="A11" s="8">
        <v>42278</v>
      </c>
      <c r="B11" s="9">
        <v>2015</v>
      </c>
      <c r="C11" s="9">
        <v>10</v>
      </c>
      <c r="D11" s="9">
        <v>33</v>
      </c>
      <c r="E11" s="9">
        <v>1.0333999999999999E-2</v>
      </c>
      <c r="F11" s="9">
        <v>4.759E-2</v>
      </c>
      <c r="G11" s="9">
        <v>0.17</v>
      </c>
      <c r="H11" s="9">
        <v>1150</v>
      </c>
      <c r="I11" s="9">
        <v>1150</v>
      </c>
      <c r="J11" s="9">
        <v>833.76</v>
      </c>
      <c r="K11" s="9">
        <v>1401.12</v>
      </c>
      <c r="L11" s="9"/>
      <c r="N11" s="9"/>
      <c r="O11" s="9">
        <v>13.72</v>
      </c>
      <c r="P11" s="9">
        <v>27480</v>
      </c>
      <c r="Q11" s="9">
        <v>259659</v>
      </c>
      <c r="R11" s="9">
        <v>1.3761000000000001</v>
      </c>
      <c r="S11" s="9">
        <v>0.2838</v>
      </c>
      <c r="T11" s="9"/>
      <c r="U11" s="9"/>
      <c r="V11" s="35">
        <v>1083</v>
      </c>
      <c r="W11" s="35">
        <v>15704</v>
      </c>
      <c r="X11" s="35">
        <v>0.21604999999999999</v>
      </c>
      <c r="Y11" s="35">
        <v>0.21604999999999999</v>
      </c>
      <c r="Z11" s="9">
        <v>195058.38</v>
      </c>
      <c r="AA11" s="9">
        <v>287139</v>
      </c>
      <c r="AB11" s="9"/>
      <c r="AC11" s="9">
        <v>12921.25</v>
      </c>
      <c r="AD11" s="9"/>
    </row>
    <row r="12" spans="1:34" s="4" customFormat="1" x14ac:dyDescent="0.25">
      <c r="A12" s="8">
        <v>42309</v>
      </c>
      <c r="B12" s="9">
        <v>2015</v>
      </c>
      <c r="C12" s="9">
        <v>11</v>
      </c>
      <c r="D12" s="9">
        <v>31</v>
      </c>
      <c r="E12" s="9">
        <v>1.1599E-2</v>
      </c>
      <c r="F12" s="9">
        <v>5.3400999999999997E-2</v>
      </c>
      <c r="G12" s="9">
        <v>0.17</v>
      </c>
      <c r="H12" s="9">
        <v>1150</v>
      </c>
      <c r="I12" s="9">
        <v>1150</v>
      </c>
      <c r="J12" s="9">
        <v>790.56</v>
      </c>
      <c r="K12" s="9">
        <v>1180.8</v>
      </c>
      <c r="L12" s="9"/>
      <c r="N12" s="9"/>
      <c r="O12" s="9">
        <v>13.72</v>
      </c>
      <c r="P12" s="9">
        <v>34090</v>
      </c>
      <c r="Q12" s="9">
        <v>279297</v>
      </c>
      <c r="R12" s="9">
        <v>1.37161</v>
      </c>
      <c r="S12" s="9">
        <v>0.2838</v>
      </c>
      <c r="T12" s="9"/>
      <c r="U12" s="9"/>
      <c r="V12" s="35">
        <v>966</v>
      </c>
      <c r="W12" s="35">
        <v>12445</v>
      </c>
      <c r="X12" s="35">
        <v>0.21604999999999999</v>
      </c>
      <c r="Y12" s="35">
        <v>0.21604999999999999</v>
      </c>
      <c r="Z12" s="9">
        <v>195375.59</v>
      </c>
      <c r="AA12" s="9">
        <v>313387</v>
      </c>
      <c r="AB12" s="9"/>
      <c r="AC12" s="9">
        <v>14102.41</v>
      </c>
      <c r="AD12" s="9"/>
    </row>
    <row r="13" spans="1:34" s="4" customFormat="1" x14ac:dyDescent="0.25">
      <c r="A13" s="8">
        <v>42339</v>
      </c>
      <c r="B13" s="9">
        <v>2015</v>
      </c>
      <c r="C13" s="9">
        <v>12</v>
      </c>
      <c r="D13" s="9">
        <v>30</v>
      </c>
      <c r="E13" s="9">
        <v>1.2659999999999999E-2</v>
      </c>
      <c r="F13" s="9">
        <v>5.1880000000000003E-2</v>
      </c>
      <c r="G13" s="9">
        <v>0.17</v>
      </c>
      <c r="H13" s="9">
        <v>1150</v>
      </c>
      <c r="I13" s="9">
        <v>1150</v>
      </c>
      <c r="J13" s="9">
        <v>744.48</v>
      </c>
      <c r="K13" s="9">
        <v>1175.04</v>
      </c>
      <c r="L13" s="9"/>
      <c r="N13" s="9"/>
      <c r="O13" s="9">
        <v>13.72</v>
      </c>
      <c r="P13" s="9">
        <v>25678</v>
      </c>
      <c r="Q13" s="9">
        <v>225398</v>
      </c>
      <c r="R13" s="9">
        <v>1.37161</v>
      </c>
      <c r="S13" s="9">
        <v>0.2838</v>
      </c>
      <c r="T13" s="9"/>
      <c r="U13" s="9"/>
      <c r="V13" s="35">
        <v>2352</v>
      </c>
      <c r="W13" s="35">
        <v>17353</v>
      </c>
      <c r="X13" s="35">
        <v>0.21604999999999999</v>
      </c>
      <c r="Y13" s="35">
        <v>0.21604999999999999</v>
      </c>
      <c r="Z13" s="9">
        <v>168211.06</v>
      </c>
      <c r="AA13" s="9">
        <v>251076</v>
      </c>
      <c r="AB13" s="9"/>
      <c r="AC13" s="9">
        <v>11298.42</v>
      </c>
      <c r="AD13" s="9"/>
    </row>
    <row r="14" spans="1:34" s="4" customFormat="1" x14ac:dyDescent="0.25">
      <c r="A14" s="8">
        <v>42370</v>
      </c>
      <c r="B14" s="9">
        <v>2016</v>
      </c>
      <c r="C14" s="9">
        <v>1</v>
      </c>
      <c r="D14" s="9">
        <v>31</v>
      </c>
      <c r="E14" s="9">
        <v>1.1582E-2</v>
      </c>
      <c r="F14" s="9">
        <v>5.3369E-2</v>
      </c>
      <c r="G14" s="9">
        <v>0.17</v>
      </c>
      <c r="H14" s="9">
        <v>1150</v>
      </c>
      <c r="I14" s="9">
        <v>1150</v>
      </c>
      <c r="J14" s="9">
        <v>787.68</v>
      </c>
      <c r="K14" s="37">
        <v>1356.48</v>
      </c>
      <c r="L14" s="9"/>
      <c r="N14" s="9"/>
      <c r="O14" s="9">
        <v>13.72</v>
      </c>
      <c r="P14" s="9">
        <v>15949</v>
      </c>
      <c r="Q14" s="9">
        <v>186982</v>
      </c>
      <c r="R14" s="9">
        <v>1.37161</v>
      </c>
      <c r="S14" s="9">
        <v>0.2838</v>
      </c>
      <c r="T14" s="9"/>
      <c r="U14" s="9"/>
      <c r="V14" s="35">
        <v>2228</v>
      </c>
      <c r="W14" s="35">
        <v>19733</v>
      </c>
      <c r="X14" s="35">
        <v>0.21604999999999999</v>
      </c>
      <c r="Y14" s="35">
        <v>0.21604999999999999</v>
      </c>
      <c r="Z14" s="9">
        <v>138304.67000000001</v>
      </c>
      <c r="AA14" s="9">
        <v>202931</v>
      </c>
      <c r="AB14" s="9"/>
      <c r="AC14" s="9">
        <v>9131.89</v>
      </c>
      <c r="AD14" s="9"/>
    </row>
    <row r="15" spans="1:34" s="4" customFormat="1" x14ac:dyDescent="0.25">
      <c r="A15" s="8">
        <v>42401</v>
      </c>
      <c r="B15" s="9">
        <v>2016</v>
      </c>
      <c r="C15" s="9">
        <v>2</v>
      </c>
      <c r="D15" s="9">
        <v>31</v>
      </c>
      <c r="E15" s="9">
        <v>1.516E-2</v>
      </c>
      <c r="F15" s="9">
        <v>5.3055999999999999E-2</v>
      </c>
      <c r="G15" s="9">
        <v>0.17</v>
      </c>
      <c r="H15" s="9">
        <v>1150</v>
      </c>
      <c r="I15" s="9">
        <v>1150</v>
      </c>
      <c r="J15" s="9">
        <v>849.6</v>
      </c>
      <c r="K15" s="37">
        <v>1424.16</v>
      </c>
      <c r="L15" s="9"/>
      <c r="N15" s="9"/>
      <c r="O15" s="9">
        <v>13.72</v>
      </c>
      <c r="P15" s="9">
        <v>36099</v>
      </c>
      <c r="Q15" s="9">
        <v>299151</v>
      </c>
      <c r="R15" s="9">
        <v>1.37161</v>
      </c>
      <c r="S15" s="9">
        <v>0.2838</v>
      </c>
      <c r="T15" s="9"/>
      <c r="U15" s="9"/>
      <c r="V15" s="35">
        <v>2899</v>
      </c>
      <c r="W15" s="35">
        <v>27651</v>
      </c>
      <c r="X15" s="35">
        <v>0.21604999999999999</v>
      </c>
      <c r="Y15" s="35">
        <v>0.21604999999999999</v>
      </c>
      <c r="Z15" s="9">
        <v>224199.7</v>
      </c>
      <c r="AA15" s="9">
        <v>335250</v>
      </c>
      <c r="AB15" s="9"/>
      <c r="AC15" s="9">
        <v>10868.58</v>
      </c>
      <c r="AD15" s="9"/>
    </row>
    <row r="16" spans="1:34" s="4" customFormat="1" x14ac:dyDescent="0.25">
      <c r="A16" s="8">
        <v>42430</v>
      </c>
      <c r="B16" s="9">
        <v>2016</v>
      </c>
      <c r="C16" s="9">
        <v>3</v>
      </c>
      <c r="D16" s="9">
        <v>29</v>
      </c>
      <c r="E16" s="9">
        <v>1.269E-2</v>
      </c>
      <c r="F16" s="9">
        <v>5.5574999999999999E-2</v>
      </c>
      <c r="G16" s="9">
        <v>0.17</v>
      </c>
      <c r="H16" s="9">
        <v>1150</v>
      </c>
      <c r="I16" s="9">
        <v>1150</v>
      </c>
      <c r="J16" s="9">
        <v>835</v>
      </c>
      <c r="K16" s="37">
        <v>1252.8</v>
      </c>
      <c r="L16" s="9"/>
      <c r="N16" s="9"/>
      <c r="O16" s="9">
        <v>13.72</v>
      </c>
      <c r="P16" s="9">
        <v>35109</v>
      </c>
      <c r="Q16" s="9">
        <v>280526</v>
      </c>
      <c r="R16" s="9">
        <v>1.37161</v>
      </c>
      <c r="S16" s="9">
        <v>0.2838</v>
      </c>
      <c r="T16" s="9"/>
      <c r="U16" s="9"/>
      <c r="V16" s="35">
        <v>4622</v>
      </c>
      <c r="W16" s="35">
        <v>45961</v>
      </c>
      <c r="X16" s="35">
        <v>0.21604999999999999</v>
      </c>
      <c r="Y16" s="35">
        <v>0.21604999999999999</v>
      </c>
      <c r="Z16" s="9">
        <v>216430.95</v>
      </c>
      <c r="AA16" s="9">
        <v>315635</v>
      </c>
      <c r="AB16" s="9">
        <v>4204.8</v>
      </c>
      <c r="AC16" s="9">
        <v>1059.42</v>
      </c>
      <c r="AD16" s="9"/>
    </row>
    <row r="17" spans="1:30" s="4" customFormat="1" x14ac:dyDescent="0.25">
      <c r="A17" s="8">
        <v>42461</v>
      </c>
      <c r="B17" s="9">
        <v>2016</v>
      </c>
      <c r="C17" s="9">
        <v>4</v>
      </c>
      <c r="D17" s="9">
        <v>31</v>
      </c>
      <c r="E17" s="9">
        <v>9.6970000000000008E-3</v>
      </c>
      <c r="F17" s="9">
        <v>4.4641E-2</v>
      </c>
      <c r="G17" s="9">
        <v>0.17</v>
      </c>
      <c r="H17" s="9">
        <v>1150</v>
      </c>
      <c r="I17" s="9">
        <v>1150</v>
      </c>
      <c r="J17" s="9">
        <v>852.48</v>
      </c>
      <c r="K17" s="37">
        <v>1408.32</v>
      </c>
      <c r="L17" s="9"/>
      <c r="N17" s="9"/>
      <c r="O17" s="9">
        <v>14.308870000000001</v>
      </c>
      <c r="P17" s="9">
        <v>38565</v>
      </c>
      <c r="Q17" s="9">
        <v>334499</v>
      </c>
      <c r="R17" s="9">
        <v>1.4347939999999999</v>
      </c>
      <c r="S17" s="9">
        <v>0.29760300000000001</v>
      </c>
      <c r="T17" s="9"/>
      <c r="U17" s="9"/>
      <c r="V17" s="35">
        <v>1440</v>
      </c>
      <c r="W17" s="35">
        <v>17650</v>
      </c>
      <c r="X17" s="35">
        <v>0.23081499999999999</v>
      </c>
      <c r="Y17" s="35">
        <v>0.23081499999999999</v>
      </c>
      <c r="Z17" s="9">
        <v>232330.47</v>
      </c>
      <c r="AA17" s="9">
        <v>373064</v>
      </c>
      <c r="AB17" s="9">
        <v>906.12</v>
      </c>
      <c r="AC17" s="9"/>
      <c r="AD17" s="9"/>
    </row>
    <row r="18" spans="1:30" s="4" customFormat="1" x14ac:dyDescent="0.25">
      <c r="A18" s="8">
        <v>42491</v>
      </c>
      <c r="B18" s="9">
        <v>2016</v>
      </c>
      <c r="C18" s="9">
        <v>5</v>
      </c>
      <c r="D18" s="9">
        <v>30</v>
      </c>
      <c r="E18" s="9">
        <v>6.7029999999999998E-3</v>
      </c>
      <c r="F18" s="9">
        <v>3.0884000000000002E-2</v>
      </c>
      <c r="G18" s="9">
        <v>0.17</v>
      </c>
      <c r="H18" s="9">
        <v>1150</v>
      </c>
      <c r="I18" s="9">
        <v>1150</v>
      </c>
      <c r="J18" s="9">
        <v>465.12</v>
      </c>
      <c r="K18" s="9">
        <v>691.2</v>
      </c>
      <c r="L18" s="9"/>
      <c r="N18" s="9"/>
      <c r="O18" s="9">
        <v>14.68</v>
      </c>
      <c r="P18" s="9">
        <v>24210</v>
      </c>
      <c r="Q18" s="9">
        <v>187561</v>
      </c>
      <c r="R18" s="9">
        <v>1.4746999999999999</v>
      </c>
      <c r="S18" s="9">
        <v>0.30631999999999998</v>
      </c>
      <c r="T18" s="9"/>
      <c r="U18" s="9"/>
      <c r="V18" s="35">
        <v>2559</v>
      </c>
      <c r="W18" s="35">
        <v>19239</v>
      </c>
      <c r="X18" s="35">
        <v>0.24013999999999999</v>
      </c>
      <c r="Y18" s="35">
        <v>0.24013999999999999</v>
      </c>
      <c r="Z18" s="9">
        <v>136352.71</v>
      </c>
      <c r="AA18" s="9">
        <v>211771</v>
      </c>
      <c r="AB18" s="9"/>
      <c r="AC18" s="9"/>
      <c r="AD18" s="9"/>
    </row>
    <row r="19" spans="1:30" s="4" customFormat="1" x14ac:dyDescent="0.25">
      <c r="A19" s="8">
        <v>42522</v>
      </c>
      <c r="B19" s="9">
        <v>2016</v>
      </c>
      <c r="C19" s="9">
        <v>6</v>
      </c>
      <c r="D19" s="9">
        <v>31</v>
      </c>
      <c r="E19" s="9">
        <v>1.0513E-2</v>
      </c>
      <c r="F19" s="9">
        <v>4.8434999999999999E-2</v>
      </c>
      <c r="G19" s="9">
        <v>0.17</v>
      </c>
      <c r="H19" s="9">
        <v>1600</v>
      </c>
      <c r="I19" s="9">
        <v>1600</v>
      </c>
      <c r="J19" s="9">
        <v>436.32</v>
      </c>
      <c r="K19" s="9">
        <v>466.52</v>
      </c>
      <c r="L19" s="9"/>
      <c r="N19" s="9"/>
      <c r="O19" s="9">
        <v>14.68</v>
      </c>
      <c r="P19" s="9">
        <v>21979</v>
      </c>
      <c r="Q19" s="9">
        <v>182486</v>
      </c>
      <c r="R19" s="9">
        <v>1.4746999999999999</v>
      </c>
      <c r="S19" s="9">
        <v>0.30631999999999998</v>
      </c>
      <c r="T19" s="9"/>
      <c r="U19" s="9"/>
      <c r="V19" s="35">
        <v>3216</v>
      </c>
      <c r="W19" s="35">
        <v>23167</v>
      </c>
      <c r="X19" s="35">
        <v>0.24013999999999999</v>
      </c>
      <c r="Y19" s="35">
        <v>0.24013999999999999</v>
      </c>
      <c r="Z19" s="9">
        <v>135575.88</v>
      </c>
      <c r="AA19" s="9">
        <v>204465</v>
      </c>
      <c r="AB19" s="9"/>
      <c r="AC19" s="9"/>
      <c r="AD19" s="9"/>
    </row>
    <row r="20" spans="1:30" s="4" customFormat="1" x14ac:dyDescent="0.25">
      <c r="A20" s="8">
        <v>42552</v>
      </c>
      <c r="B20" s="9">
        <v>2016</v>
      </c>
      <c r="C20" s="9">
        <v>7</v>
      </c>
      <c r="D20" s="9">
        <v>30</v>
      </c>
      <c r="E20" s="9">
        <v>1.3015000000000001E-2</v>
      </c>
      <c r="F20" s="9">
        <v>5.9929000000000003E-2</v>
      </c>
      <c r="G20" s="9">
        <v>0.17</v>
      </c>
      <c r="H20" s="9">
        <v>1600</v>
      </c>
      <c r="I20" s="9">
        <v>1600</v>
      </c>
      <c r="J20" s="9">
        <v>573.12</v>
      </c>
      <c r="K20" s="9">
        <v>921.6</v>
      </c>
      <c r="L20" s="9"/>
      <c r="N20" s="9"/>
      <c r="O20" s="9">
        <v>14.68</v>
      </c>
      <c r="P20" s="9">
        <v>27754</v>
      </c>
      <c r="Q20" s="9">
        <v>214458</v>
      </c>
      <c r="R20" s="9">
        <v>1.4746999999999999</v>
      </c>
      <c r="S20" s="9">
        <v>0.30631999999999998</v>
      </c>
      <c r="T20" s="9"/>
      <c r="U20" s="9"/>
      <c r="V20" s="35">
        <v>1472</v>
      </c>
      <c r="W20" s="35">
        <v>18458</v>
      </c>
      <c r="X20" s="35">
        <v>0.24013999999999999</v>
      </c>
      <c r="Y20" s="35">
        <v>0.24013999999999999</v>
      </c>
      <c r="Z20" s="9">
        <v>166915.01999999999</v>
      </c>
      <c r="AA20" s="9">
        <v>242212</v>
      </c>
      <c r="AB20" s="9"/>
      <c r="AC20" s="9"/>
      <c r="AD20" s="9"/>
    </row>
    <row r="21" spans="1:30" s="4" customFormat="1" x14ac:dyDescent="0.25">
      <c r="A21" s="8">
        <v>42583</v>
      </c>
      <c r="B21" s="9">
        <v>2016</v>
      </c>
      <c r="C21" s="9">
        <v>8</v>
      </c>
      <c r="D21" s="9">
        <v>31</v>
      </c>
      <c r="E21" s="9">
        <v>5.6699999999999997E-3</v>
      </c>
      <c r="F21" s="9">
        <v>2.784E-2</v>
      </c>
      <c r="G21" s="9">
        <v>0.17</v>
      </c>
      <c r="H21" s="9">
        <v>1600</v>
      </c>
      <c r="I21" s="9">
        <v>1600</v>
      </c>
      <c r="J21" s="9">
        <v>718.56</v>
      </c>
      <c r="K21" s="9">
        <v>1131.8399999999999</v>
      </c>
      <c r="L21" s="9"/>
      <c r="N21" s="9"/>
      <c r="O21" s="9">
        <v>14.68</v>
      </c>
      <c r="P21" s="9">
        <v>32211</v>
      </c>
      <c r="Q21" s="9">
        <v>236770</v>
      </c>
      <c r="R21" s="9">
        <v>1.4746999999999999</v>
      </c>
      <c r="S21" s="9">
        <v>0.30631999999999998</v>
      </c>
      <c r="T21" s="9"/>
      <c r="U21" s="9"/>
      <c r="V21" s="35">
        <v>1622</v>
      </c>
      <c r="W21" s="35">
        <v>17554</v>
      </c>
      <c r="X21" s="35">
        <v>0.24013999999999999</v>
      </c>
      <c r="Y21" s="35">
        <v>0.24013999999999999</v>
      </c>
      <c r="Z21" s="9">
        <v>174230.57</v>
      </c>
      <c r="AA21" s="9">
        <v>268981</v>
      </c>
      <c r="AB21" s="9"/>
      <c r="AC21" s="9"/>
      <c r="AD21" s="9"/>
    </row>
    <row r="22" spans="1:30" s="4" customFormat="1" x14ac:dyDescent="0.25">
      <c r="A22" s="8">
        <v>42614</v>
      </c>
      <c r="B22" s="9">
        <v>2016</v>
      </c>
      <c r="C22" s="9">
        <v>9</v>
      </c>
      <c r="D22" s="9">
        <v>31</v>
      </c>
      <c r="E22" s="9">
        <v>8.208E-3</v>
      </c>
      <c r="F22" s="9">
        <v>3.8706999999999998E-2</v>
      </c>
      <c r="G22" s="9">
        <v>0.17</v>
      </c>
      <c r="H22" s="9">
        <v>1600</v>
      </c>
      <c r="I22" s="9">
        <v>1600</v>
      </c>
      <c r="J22" s="9">
        <v>604.79999999999995</v>
      </c>
      <c r="K22" s="9">
        <v>1120.32</v>
      </c>
      <c r="L22" s="9"/>
      <c r="N22" s="9"/>
      <c r="O22" s="9">
        <v>14.68</v>
      </c>
      <c r="P22" s="9">
        <v>26695</v>
      </c>
      <c r="Q22" s="9">
        <v>229937</v>
      </c>
      <c r="R22" s="9">
        <v>1.4746999999999999</v>
      </c>
      <c r="S22" s="9">
        <v>0.30631999999999998</v>
      </c>
      <c r="T22" s="9"/>
      <c r="U22" s="9"/>
      <c r="V22" s="35">
        <v>1675</v>
      </c>
      <c r="W22" s="35">
        <v>21700</v>
      </c>
      <c r="X22" s="35">
        <v>0.24013999999999999</v>
      </c>
      <c r="Y22" s="35">
        <v>0.24013999999999999</v>
      </c>
      <c r="Z22" s="9">
        <v>170238.42</v>
      </c>
      <c r="AA22" s="9">
        <v>256632</v>
      </c>
      <c r="AB22" s="9"/>
      <c r="AC22" s="9"/>
      <c r="AD22" s="9"/>
    </row>
    <row r="23" spans="1:30" s="4" customFormat="1" x14ac:dyDescent="0.25">
      <c r="A23" s="8">
        <v>42644</v>
      </c>
      <c r="B23" s="9">
        <v>2016</v>
      </c>
      <c r="C23" s="9">
        <v>10</v>
      </c>
      <c r="D23" s="9">
        <v>30</v>
      </c>
      <c r="E23" s="9">
        <v>6.4580000000000002E-3</v>
      </c>
      <c r="F23" s="9">
        <v>5.3900000000000003E-2</v>
      </c>
      <c r="G23" s="9">
        <v>0.17</v>
      </c>
      <c r="H23" s="9">
        <v>1600</v>
      </c>
      <c r="I23" s="9">
        <v>1600</v>
      </c>
      <c r="J23" s="9">
        <v>632.16</v>
      </c>
      <c r="K23" s="9">
        <v>1041.1199999999999</v>
      </c>
      <c r="L23" s="9"/>
      <c r="N23" s="9"/>
      <c r="O23" s="9">
        <v>14.68</v>
      </c>
      <c r="P23" s="9">
        <v>26766</v>
      </c>
      <c r="Q23" s="9">
        <v>246767</v>
      </c>
      <c r="R23" s="9">
        <v>1.4746999999999999</v>
      </c>
      <c r="S23" s="9">
        <v>0.30631999999999998</v>
      </c>
      <c r="T23" s="9"/>
      <c r="U23" s="9"/>
      <c r="V23" s="35">
        <v>2431</v>
      </c>
      <c r="W23" s="35">
        <v>19751</v>
      </c>
      <c r="X23" s="35">
        <v>0.24013999999999999</v>
      </c>
      <c r="Y23" s="35">
        <v>0.24013999999999999</v>
      </c>
      <c r="Z23" s="9">
        <v>174107.17</v>
      </c>
      <c r="AA23" s="9">
        <v>273533</v>
      </c>
      <c r="AB23" s="9"/>
      <c r="AC23" s="9"/>
      <c r="AD23" s="9"/>
    </row>
    <row r="24" spans="1:30" s="4" customFormat="1" x14ac:dyDescent="0.25">
      <c r="A24" s="8">
        <v>42675</v>
      </c>
      <c r="B24" s="9">
        <v>2016</v>
      </c>
      <c r="C24" s="9">
        <v>11</v>
      </c>
      <c r="D24" s="9">
        <v>31</v>
      </c>
      <c r="E24" s="9">
        <v>7.9150000000000002E-3</v>
      </c>
      <c r="F24" s="9">
        <v>3.6452999999999999E-2</v>
      </c>
      <c r="G24" s="9">
        <v>0.17</v>
      </c>
      <c r="H24" s="9">
        <v>1600</v>
      </c>
      <c r="I24" s="9">
        <v>1600</v>
      </c>
      <c r="J24" s="9">
        <v>815.04</v>
      </c>
      <c r="K24" s="9">
        <v>1163.52</v>
      </c>
      <c r="L24" s="9"/>
      <c r="N24" s="9"/>
      <c r="O24" s="9">
        <v>14.68</v>
      </c>
      <c r="P24" s="9">
        <v>31577</v>
      </c>
      <c r="Q24" s="9">
        <v>264165</v>
      </c>
      <c r="R24" s="9">
        <v>1.4746999999999999</v>
      </c>
      <c r="S24" s="9">
        <v>0.30631999999999998</v>
      </c>
      <c r="T24" s="9"/>
      <c r="U24" s="9"/>
      <c r="V24" s="35">
        <v>3092</v>
      </c>
      <c r="W24" s="35">
        <v>22393</v>
      </c>
      <c r="X24" s="35">
        <v>0.24013999999999999</v>
      </c>
      <c r="Y24" s="35">
        <v>0.24013999999999999</v>
      </c>
      <c r="Z24" s="9">
        <v>191961.27</v>
      </c>
      <c r="AA24" s="9">
        <v>295742</v>
      </c>
      <c r="AB24" s="9">
        <v>3793.58</v>
      </c>
      <c r="AC24" s="9"/>
      <c r="AD24" s="9"/>
    </row>
    <row r="25" spans="1:30" s="4" customFormat="1" x14ac:dyDescent="0.25">
      <c r="A25" s="8">
        <v>42705</v>
      </c>
      <c r="B25" s="9">
        <v>2016</v>
      </c>
      <c r="C25" s="9">
        <v>12</v>
      </c>
      <c r="D25" s="9">
        <v>30</v>
      </c>
      <c r="E25" s="9">
        <v>1.2855E-2</v>
      </c>
      <c r="F25" s="9">
        <v>5.9214000000000003E-2</v>
      </c>
      <c r="G25" s="9">
        <v>0.17</v>
      </c>
      <c r="H25" s="9">
        <v>1600</v>
      </c>
      <c r="I25" s="9">
        <v>1600</v>
      </c>
      <c r="J25" s="9">
        <v>751.68</v>
      </c>
      <c r="K25" s="9">
        <v>1208.1600000000001</v>
      </c>
      <c r="L25" s="9"/>
      <c r="N25" s="9"/>
      <c r="O25" s="9">
        <v>14.68</v>
      </c>
      <c r="P25" s="9">
        <v>27831</v>
      </c>
      <c r="Q25" s="9">
        <v>244137</v>
      </c>
      <c r="R25" s="9">
        <v>1.4746999999999999</v>
      </c>
      <c r="S25" s="9">
        <v>0.30631999999999998</v>
      </c>
      <c r="T25" s="9"/>
      <c r="U25" s="9"/>
      <c r="V25" s="35">
        <v>2981</v>
      </c>
      <c r="W25" s="35">
        <v>23853</v>
      </c>
      <c r="X25" s="35">
        <v>0.24013999999999999</v>
      </c>
      <c r="Y25" s="35">
        <v>0.24013999999999999</v>
      </c>
      <c r="Z25" s="9">
        <v>185160.59</v>
      </c>
      <c r="AA25" s="9">
        <v>271968</v>
      </c>
      <c r="AB25" s="9"/>
      <c r="AC25" s="9"/>
      <c r="AD25" s="9"/>
    </row>
    <row r="26" spans="1:30" s="4" customFormat="1" x14ac:dyDescent="0.25">
      <c r="A26" s="8">
        <v>42736</v>
      </c>
      <c r="B26" s="9">
        <v>2017</v>
      </c>
      <c r="C26" s="9">
        <v>1</v>
      </c>
      <c r="D26" s="9">
        <v>31</v>
      </c>
      <c r="E26" s="9">
        <v>1.3218000000000001E-2</v>
      </c>
      <c r="F26" s="9">
        <v>6.0872000000000002E-2</v>
      </c>
      <c r="G26" s="9">
        <v>0.17</v>
      </c>
      <c r="H26" s="9">
        <v>1600</v>
      </c>
      <c r="I26" s="9">
        <v>1600</v>
      </c>
      <c r="J26" s="9">
        <v>724.32</v>
      </c>
      <c r="K26" s="9">
        <v>1111.68</v>
      </c>
      <c r="L26" s="9"/>
      <c r="N26" s="9"/>
      <c r="O26" s="9">
        <v>14.68</v>
      </c>
      <c r="P26" s="9">
        <v>24256</v>
      </c>
      <c r="Q26" s="9">
        <v>240877</v>
      </c>
      <c r="R26" s="9">
        <v>1.4746999999999999</v>
      </c>
      <c r="S26" s="9">
        <v>0.30631999999999998</v>
      </c>
      <c r="T26" s="9"/>
      <c r="U26" s="9"/>
      <c r="V26" s="35">
        <v>4973</v>
      </c>
      <c r="W26" s="35">
        <v>26696</v>
      </c>
      <c r="X26" s="35">
        <v>0.24013999999999999</v>
      </c>
      <c r="Y26" s="35">
        <v>0.24013999999999999</v>
      </c>
      <c r="Z26" s="9">
        <v>184479.24</v>
      </c>
      <c r="AA26" s="9">
        <v>265133</v>
      </c>
      <c r="AB26" s="9"/>
      <c r="AC26" s="9"/>
      <c r="AD26" s="9"/>
    </row>
    <row r="27" spans="1:30" s="4" customFormat="1" x14ac:dyDescent="0.25">
      <c r="A27" s="8">
        <v>42767</v>
      </c>
      <c r="B27" s="9">
        <v>2017</v>
      </c>
      <c r="C27" s="9">
        <v>2</v>
      </c>
      <c r="D27" s="9">
        <v>31</v>
      </c>
      <c r="E27" s="9">
        <v>9.4590000000000004E-3</v>
      </c>
      <c r="F27" s="9">
        <v>4.3567000000000002E-2</v>
      </c>
      <c r="G27" s="9">
        <v>0.17</v>
      </c>
      <c r="H27" s="9">
        <v>1600</v>
      </c>
      <c r="I27" s="9">
        <v>1600</v>
      </c>
      <c r="J27" s="9">
        <v>833.76</v>
      </c>
      <c r="K27" s="9">
        <v>1454.4</v>
      </c>
      <c r="L27" s="9"/>
      <c r="N27" s="9"/>
      <c r="O27" s="9">
        <v>14.68</v>
      </c>
      <c r="P27" s="9">
        <v>41178</v>
      </c>
      <c r="Q27" s="9">
        <v>339429</v>
      </c>
      <c r="R27" s="9">
        <v>1.4746999999999999</v>
      </c>
      <c r="S27" s="9">
        <v>0.30631999999999998</v>
      </c>
      <c r="T27" s="9"/>
      <c r="U27" s="9"/>
      <c r="V27" s="35">
        <v>1465</v>
      </c>
      <c r="W27" s="35">
        <v>18013</v>
      </c>
      <c r="X27" s="35">
        <v>0.24013999999999999</v>
      </c>
      <c r="Y27" s="35">
        <v>0.24013999999999999</v>
      </c>
      <c r="Z27" s="9">
        <v>237049.98</v>
      </c>
      <c r="AA27" s="9">
        <v>380607</v>
      </c>
      <c r="AB27" s="9"/>
      <c r="AC27" s="9"/>
      <c r="AD27" s="9"/>
    </row>
    <row r="28" spans="1:30" s="4" customFormat="1" x14ac:dyDescent="0.25">
      <c r="A28" s="8">
        <v>42795</v>
      </c>
      <c r="B28" s="9">
        <v>2017</v>
      </c>
      <c r="C28" s="9">
        <v>3</v>
      </c>
      <c r="D28" s="9">
        <v>28</v>
      </c>
      <c r="E28" s="9">
        <v>8.345E-3</v>
      </c>
      <c r="F28" s="9">
        <v>3.4360000000000002E-2</v>
      </c>
      <c r="G28" s="9">
        <v>0.17</v>
      </c>
      <c r="H28" s="9">
        <v>1600</v>
      </c>
      <c r="I28" s="9">
        <v>1600</v>
      </c>
      <c r="J28" s="9">
        <v>807.84</v>
      </c>
      <c r="K28" s="9">
        <v>1444.32</v>
      </c>
      <c r="L28" s="9"/>
      <c r="N28" s="9"/>
      <c r="O28" s="9">
        <v>14.68</v>
      </c>
      <c r="P28" s="9">
        <v>34056</v>
      </c>
      <c r="Q28" s="9">
        <v>300435</v>
      </c>
      <c r="R28" s="9">
        <v>1.4746999999999999</v>
      </c>
      <c r="S28" s="9">
        <v>0.30631999999999998</v>
      </c>
      <c r="T28" s="9"/>
      <c r="U28" s="9"/>
      <c r="V28" s="35">
        <v>1843</v>
      </c>
      <c r="W28" s="35">
        <v>18202</v>
      </c>
      <c r="X28" s="35">
        <v>0.24013999999999999</v>
      </c>
      <c r="Y28" s="35">
        <v>0.24013999999999999</v>
      </c>
      <c r="Z28" s="9">
        <v>211642.17</v>
      </c>
      <c r="AA28" s="9">
        <v>334491</v>
      </c>
      <c r="AB28" s="9">
        <v>6212</v>
      </c>
      <c r="AC28" s="9"/>
      <c r="AD28" s="9"/>
    </row>
    <row r="29" spans="1:30" s="4" customFormat="1" x14ac:dyDescent="0.25">
      <c r="A29" s="8">
        <v>42826</v>
      </c>
      <c r="B29" s="9">
        <v>2017</v>
      </c>
      <c r="C29" s="9">
        <v>4</v>
      </c>
      <c r="D29" s="9">
        <v>31</v>
      </c>
      <c r="E29" s="9">
        <v>7.548E-3</v>
      </c>
      <c r="F29" s="9">
        <v>3.4778999999999997E-2</v>
      </c>
      <c r="G29" s="9">
        <v>0.17</v>
      </c>
      <c r="H29" s="9">
        <v>1600</v>
      </c>
      <c r="I29" s="9">
        <v>1600</v>
      </c>
      <c r="J29" s="9">
        <v>756</v>
      </c>
      <c r="K29" s="9">
        <v>1072.8</v>
      </c>
      <c r="L29" s="9"/>
      <c r="N29" s="9"/>
      <c r="O29" s="9">
        <v>16.230644999999999</v>
      </c>
      <c r="P29" s="9">
        <v>28195</v>
      </c>
      <c r="Q29" s="9">
        <v>256794</v>
      </c>
      <c r="R29" s="9">
        <v>1.4640439999999999</v>
      </c>
      <c r="S29" s="9">
        <v>0.23300699999999999</v>
      </c>
      <c r="T29" s="9"/>
      <c r="U29" s="9"/>
      <c r="V29" s="35">
        <v>504</v>
      </c>
      <c r="W29" s="35">
        <v>4539</v>
      </c>
      <c r="X29" s="35">
        <v>0.184368</v>
      </c>
      <c r="Y29" s="35">
        <v>0.184368</v>
      </c>
      <c r="Z29" s="9">
        <v>161834.88</v>
      </c>
      <c r="AA29" s="9">
        <v>284989</v>
      </c>
      <c r="AB29" s="9">
        <v>919.3</v>
      </c>
      <c r="AC29" s="9">
        <v>7170.72</v>
      </c>
      <c r="AD29" s="9"/>
    </row>
    <row r="30" spans="1:30" s="4" customFormat="1" x14ac:dyDescent="0.25">
      <c r="A30" s="8">
        <v>42856</v>
      </c>
      <c r="B30" s="9">
        <v>2017</v>
      </c>
      <c r="C30" s="9">
        <v>5</v>
      </c>
      <c r="D30" s="9">
        <v>30</v>
      </c>
      <c r="E30" s="9">
        <v>9.8399999999999998E-3</v>
      </c>
      <c r="F30" s="9">
        <v>4.5331000000000003E-2</v>
      </c>
      <c r="G30" s="9">
        <v>0.17</v>
      </c>
      <c r="H30" s="9">
        <v>1600</v>
      </c>
      <c r="I30" s="9">
        <v>1600</v>
      </c>
      <c r="J30" s="9">
        <v>669.6</v>
      </c>
      <c r="K30" s="9">
        <v>1124.6400000000001</v>
      </c>
      <c r="L30" s="9"/>
      <c r="N30" s="9"/>
      <c r="O30" s="9">
        <v>17.21</v>
      </c>
      <c r="P30" s="9">
        <v>28808</v>
      </c>
      <c r="Q30" s="9">
        <v>236021</v>
      </c>
      <c r="R30" s="9">
        <v>1.5424850000000001</v>
      </c>
      <c r="S30" s="9">
        <v>0.27187499999999998</v>
      </c>
      <c r="T30" s="9"/>
      <c r="U30" s="9"/>
      <c r="V30" s="35"/>
      <c r="W30" s="35"/>
      <c r="X30" s="35"/>
      <c r="Y30" s="35"/>
      <c r="Z30" s="9">
        <v>174087.42</v>
      </c>
      <c r="AA30" s="9">
        <v>264829</v>
      </c>
      <c r="AB30" s="9"/>
      <c r="AC30" s="9">
        <v>7944.87</v>
      </c>
      <c r="AD30" s="9"/>
    </row>
    <row r="31" spans="1:30" s="4" customFormat="1" x14ac:dyDescent="0.25">
      <c r="A31" s="8">
        <v>42887</v>
      </c>
      <c r="B31" s="9">
        <v>2017</v>
      </c>
      <c r="C31" s="9">
        <v>6</v>
      </c>
      <c r="D31" s="9">
        <v>31</v>
      </c>
      <c r="E31" s="9">
        <v>1.2555999999999999E-2</v>
      </c>
      <c r="F31" s="9">
        <v>5.7805000000000002E-2</v>
      </c>
      <c r="G31" s="9">
        <v>0.17</v>
      </c>
      <c r="H31" s="9">
        <v>1600</v>
      </c>
      <c r="I31" s="9">
        <v>1600</v>
      </c>
      <c r="J31" s="9">
        <v>610.55999999999995</v>
      </c>
      <c r="K31" s="9">
        <v>980.64</v>
      </c>
      <c r="L31" s="9"/>
      <c r="N31" s="9"/>
      <c r="O31" s="9">
        <v>17.21</v>
      </c>
      <c r="P31" s="9">
        <v>26877</v>
      </c>
      <c r="Q31" s="9">
        <v>233504</v>
      </c>
      <c r="R31" s="9">
        <v>1.5516799999999999</v>
      </c>
      <c r="S31" s="9">
        <v>0.28106999999999999</v>
      </c>
      <c r="T31" s="9"/>
      <c r="U31" s="9"/>
      <c r="V31" s="35"/>
      <c r="W31" s="35"/>
      <c r="X31" s="35"/>
      <c r="Y31" s="35"/>
      <c r="Z31" s="9">
        <v>161072.03</v>
      </c>
      <c r="AA31" s="9">
        <v>260381</v>
      </c>
      <c r="AB31" s="9"/>
      <c r="AC31" s="9">
        <v>1259.8800000000001</v>
      </c>
      <c r="AD31" s="9"/>
    </row>
    <row r="32" spans="1:30" s="4" customFormat="1" x14ac:dyDescent="0.25">
      <c r="A32" s="8">
        <v>42917</v>
      </c>
      <c r="B32" s="9">
        <v>2017</v>
      </c>
      <c r="C32" s="9">
        <v>7</v>
      </c>
      <c r="D32" s="9">
        <v>30</v>
      </c>
      <c r="E32" s="9">
        <v>7.345E-3</v>
      </c>
      <c r="F32" s="9">
        <v>3.8219999999999997E-2</v>
      </c>
      <c r="G32" s="9">
        <v>0.17</v>
      </c>
      <c r="H32" s="9">
        <v>1600</v>
      </c>
      <c r="I32" s="9">
        <v>1600</v>
      </c>
      <c r="J32" s="9">
        <v>525.6</v>
      </c>
      <c r="K32" s="9">
        <v>708.48</v>
      </c>
      <c r="L32" s="9"/>
      <c r="N32" s="9"/>
      <c r="O32" s="9">
        <v>17.21</v>
      </c>
      <c r="P32" s="9">
        <v>28277</v>
      </c>
      <c r="Q32" s="9">
        <v>220574</v>
      </c>
      <c r="R32" s="9">
        <v>1.5516799999999999</v>
      </c>
      <c r="S32" s="9">
        <v>0.28106999999999999</v>
      </c>
      <c r="T32" s="9"/>
      <c r="U32" s="9"/>
      <c r="V32" s="35"/>
      <c r="W32" s="35"/>
      <c r="X32" s="35"/>
      <c r="Y32" s="35"/>
      <c r="Z32" s="9">
        <v>163386.51999999999</v>
      </c>
      <c r="AA32" s="9">
        <v>248851</v>
      </c>
      <c r="AB32" s="9">
        <v>4313.4399999999996</v>
      </c>
      <c r="AC32" s="9"/>
      <c r="AD32" s="9"/>
    </row>
    <row r="33" spans="1:30" s="4" customFormat="1" x14ac:dyDescent="0.25">
      <c r="A33" s="8">
        <v>42948</v>
      </c>
      <c r="B33" s="9">
        <v>2017</v>
      </c>
      <c r="C33" s="9">
        <v>8</v>
      </c>
      <c r="D33" s="9">
        <v>30</v>
      </c>
      <c r="E33" s="9">
        <v>7.2919999999999999E-3</v>
      </c>
      <c r="F33" s="9">
        <v>3.3589000000000001E-2</v>
      </c>
      <c r="G33" s="9">
        <v>0.17</v>
      </c>
      <c r="H33" s="9">
        <v>1600</v>
      </c>
      <c r="I33" s="9">
        <v>1600</v>
      </c>
      <c r="J33" s="9">
        <v>660.96</v>
      </c>
      <c r="K33" s="9">
        <v>1105.92</v>
      </c>
      <c r="L33" s="9"/>
      <c r="N33" s="9"/>
      <c r="O33" s="9">
        <v>17.21</v>
      </c>
      <c r="P33" s="9">
        <v>31486</v>
      </c>
      <c r="Q33" s="9">
        <v>243694</v>
      </c>
      <c r="R33" s="9">
        <v>1.5516799999999999</v>
      </c>
      <c r="S33" s="9">
        <v>0.28106999999999999</v>
      </c>
      <c r="T33" s="9"/>
      <c r="U33" s="9"/>
      <c r="V33" s="35"/>
      <c r="W33" s="35">
        <v>100</v>
      </c>
      <c r="X33" s="39"/>
      <c r="Y33" s="35">
        <v>0.24351</v>
      </c>
      <c r="Z33" s="9">
        <v>181223.09</v>
      </c>
      <c r="AA33" s="9">
        <v>275180</v>
      </c>
      <c r="AB33" s="9">
        <v>887.66</v>
      </c>
      <c r="AC33" s="9">
        <v>6923.91</v>
      </c>
      <c r="AD33" s="9"/>
    </row>
    <row r="34" spans="1:30" s="4" customFormat="1" x14ac:dyDescent="0.25">
      <c r="A34" s="8">
        <v>42979</v>
      </c>
      <c r="B34" s="9">
        <v>2017</v>
      </c>
      <c r="C34" s="9">
        <v>9</v>
      </c>
      <c r="D34" s="9">
        <v>31</v>
      </c>
      <c r="E34" s="9">
        <v>5.5430000000000002E-3</v>
      </c>
      <c r="F34" s="9">
        <v>2.5529E-2</v>
      </c>
      <c r="G34" s="9">
        <v>0.17</v>
      </c>
      <c r="H34" s="9">
        <v>1600</v>
      </c>
      <c r="I34" s="9">
        <v>1600</v>
      </c>
      <c r="J34" s="9">
        <v>735.84</v>
      </c>
      <c r="K34" s="9">
        <v>1285.92</v>
      </c>
      <c r="L34" s="9"/>
      <c r="N34" s="9"/>
      <c r="O34" s="9">
        <v>17.21</v>
      </c>
      <c r="P34" s="9">
        <v>30394</v>
      </c>
      <c r="Q34" s="9">
        <v>292586</v>
      </c>
      <c r="R34" s="9">
        <v>1.5516799999999999</v>
      </c>
      <c r="S34" s="9">
        <v>0.28106999999999999</v>
      </c>
      <c r="T34" s="9"/>
      <c r="U34" s="9"/>
      <c r="V34" s="35"/>
      <c r="W34" s="35">
        <v>76</v>
      </c>
      <c r="X34" s="35"/>
      <c r="Y34" s="35">
        <v>0.24351</v>
      </c>
      <c r="Z34" s="9">
        <v>192197.3</v>
      </c>
      <c r="AA34" s="9">
        <v>322980</v>
      </c>
      <c r="AB34" s="9">
        <v>5417.74</v>
      </c>
      <c r="AC34" s="9">
        <v>1562.79</v>
      </c>
      <c r="AD34" s="9"/>
    </row>
    <row r="35" spans="1:30" s="4" customFormat="1" x14ac:dyDescent="0.25">
      <c r="A35" s="8">
        <v>43009</v>
      </c>
      <c r="B35" s="9">
        <v>2017</v>
      </c>
      <c r="C35" s="9">
        <v>10</v>
      </c>
      <c r="D35" s="9">
        <v>30</v>
      </c>
      <c r="E35" s="9">
        <v>9.946E-3</v>
      </c>
      <c r="F35" s="9">
        <v>4.512E-2</v>
      </c>
      <c r="G35" s="9">
        <v>0.17</v>
      </c>
      <c r="H35" s="9">
        <v>1600</v>
      </c>
      <c r="I35" s="9">
        <v>1600</v>
      </c>
      <c r="J35" s="9">
        <v>889.92</v>
      </c>
      <c r="K35" s="9">
        <v>1496.16</v>
      </c>
      <c r="L35" s="9"/>
      <c r="N35" s="9"/>
      <c r="O35" s="9">
        <v>17.21</v>
      </c>
      <c r="P35" s="9">
        <v>35390</v>
      </c>
      <c r="Q35" s="9">
        <v>291899</v>
      </c>
      <c r="R35" s="9">
        <v>1.5516799999999999</v>
      </c>
      <c r="S35" s="9">
        <v>0.28106999999999999</v>
      </c>
      <c r="T35" s="9"/>
      <c r="U35" s="9"/>
      <c r="V35" s="35">
        <v>962</v>
      </c>
      <c r="W35" s="35">
        <v>31198</v>
      </c>
      <c r="X35" s="35">
        <v>0.24351</v>
      </c>
      <c r="Y35" s="35">
        <v>0.24351</v>
      </c>
      <c r="Z35" s="9">
        <v>221694.81</v>
      </c>
      <c r="AA35" s="9">
        <v>327289</v>
      </c>
      <c r="AB35" s="9">
        <v>872.74</v>
      </c>
      <c r="AC35" s="9">
        <v>9927.82</v>
      </c>
      <c r="AD35" s="9"/>
    </row>
    <row r="36" spans="1:30" s="4" customFormat="1" x14ac:dyDescent="0.25">
      <c r="A36" s="8">
        <v>43040</v>
      </c>
      <c r="B36" s="9">
        <v>2017</v>
      </c>
      <c r="C36" s="9">
        <v>11</v>
      </c>
      <c r="D36" s="9">
        <v>31</v>
      </c>
      <c r="E36" s="9">
        <v>1.3559999999999999E-2</v>
      </c>
      <c r="F36" s="9">
        <v>6.4600000000000005E-2</v>
      </c>
      <c r="G36" s="9">
        <v>0.17</v>
      </c>
      <c r="H36" s="9">
        <v>1600</v>
      </c>
      <c r="I36" s="9">
        <v>1600</v>
      </c>
      <c r="J36" s="9">
        <v>717.12</v>
      </c>
      <c r="K36" s="9">
        <v>1272.96</v>
      </c>
      <c r="L36" s="9"/>
      <c r="N36" s="9"/>
      <c r="O36" s="9">
        <v>17.21</v>
      </c>
      <c r="P36" s="9">
        <v>32540</v>
      </c>
      <c r="Q36" s="9">
        <v>296609</v>
      </c>
      <c r="R36" s="9">
        <v>1.5516799999999999</v>
      </c>
      <c r="S36" s="9">
        <v>0.28106999999999999</v>
      </c>
      <c r="T36" s="9"/>
      <c r="U36" s="9"/>
      <c r="V36" s="35">
        <v>271</v>
      </c>
      <c r="W36" s="35">
        <v>11748</v>
      </c>
      <c r="X36" s="35">
        <v>0.24351</v>
      </c>
      <c r="Y36" s="35">
        <v>0.24351</v>
      </c>
      <c r="Z36" s="9">
        <v>223755.17</v>
      </c>
      <c r="AA36" s="9">
        <v>329149</v>
      </c>
      <c r="AB36" s="9">
        <v>15661.11</v>
      </c>
      <c r="AC36" s="9"/>
      <c r="AD36" s="9"/>
    </row>
    <row r="37" spans="1:30" s="4" customFormat="1" x14ac:dyDescent="0.25">
      <c r="A37" s="8">
        <v>43070</v>
      </c>
      <c r="B37" s="9">
        <v>2017</v>
      </c>
      <c r="C37" s="9">
        <v>12</v>
      </c>
      <c r="D37" s="9">
        <v>30</v>
      </c>
      <c r="E37" s="9">
        <v>6.1619999999999999E-3</v>
      </c>
      <c r="F37" s="9">
        <v>2.8382000000000001E-2</v>
      </c>
      <c r="G37" s="9">
        <v>0.17</v>
      </c>
      <c r="H37" s="9">
        <v>1600</v>
      </c>
      <c r="I37" s="9">
        <v>1600</v>
      </c>
      <c r="J37" s="9">
        <v>735.84</v>
      </c>
      <c r="K37" s="9">
        <v>1205.28</v>
      </c>
      <c r="L37" s="9"/>
      <c r="N37" s="9"/>
      <c r="O37" s="9">
        <v>17.21</v>
      </c>
      <c r="P37" s="9">
        <v>30101</v>
      </c>
      <c r="Q37" s="9">
        <v>282592</v>
      </c>
      <c r="R37" s="9">
        <v>1.5516799999999999</v>
      </c>
      <c r="S37" s="9">
        <v>0.28106999999999999</v>
      </c>
      <c r="T37" s="9"/>
      <c r="U37" s="9"/>
      <c r="V37" s="35">
        <v>498</v>
      </c>
      <c r="W37" s="35">
        <v>5982</v>
      </c>
      <c r="X37" s="35">
        <v>0.24351</v>
      </c>
      <c r="Y37" s="35">
        <v>0.24351</v>
      </c>
      <c r="Z37" s="9">
        <v>187340.34</v>
      </c>
      <c r="AA37" s="9">
        <v>312693</v>
      </c>
      <c r="AB37" s="9">
        <v>10214.620000000001</v>
      </c>
      <c r="AC37" s="9"/>
      <c r="AD37" s="9"/>
    </row>
    <row r="38" spans="1:30" s="4" customFormat="1" x14ac:dyDescent="0.25">
      <c r="A38" s="8">
        <v>43101</v>
      </c>
      <c r="B38" s="9">
        <v>2018</v>
      </c>
      <c r="C38" s="9">
        <v>1</v>
      </c>
      <c r="D38" s="9">
        <v>31</v>
      </c>
      <c r="E38" s="9">
        <v>3.4129999999999998E-3</v>
      </c>
      <c r="F38" s="9">
        <v>0.15720999999999999</v>
      </c>
      <c r="G38" s="9">
        <v>0.17</v>
      </c>
      <c r="H38" s="9">
        <v>1600</v>
      </c>
      <c r="I38" s="9">
        <v>1600</v>
      </c>
      <c r="J38" s="9">
        <v>728.64</v>
      </c>
      <c r="K38" s="9">
        <v>1258.56</v>
      </c>
      <c r="L38" s="9"/>
      <c r="N38" s="9"/>
      <c r="O38" s="9">
        <v>17.21</v>
      </c>
      <c r="P38" s="9">
        <v>22957</v>
      </c>
      <c r="Q38" s="9">
        <v>223596</v>
      </c>
      <c r="R38" s="9">
        <v>1.5516799999999999</v>
      </c>
      <c r="S38" s="9">
        <v>0.28106999999999999</v>
      </c>
      <c r="T38" s="9"/>
      <c r="U38" s="9"/>
      <c r="V38" s="35">
        <v>52</v>
      </c>
      <c r="W38" s="35">
        <v>830</v>
      </c>
      <c r="X38" s="35">
        <v>0.24351</v>
      </c>
      <c r="Y38" s="35">
        <v>0.24351</v>
      </c>
      <c r="Z38" s="9">
        <v>146947.01</v>
      </c>
      <c r="AA38" s="9">
        <v>246553</v>
      </c>
      <c r="AB38" s="9"/>
      <c r="AC38" s="9">
        <v>1192.95</v>
      </c>
      <c r="AD38" s="9"/>
    </row>
    <row r="39" spans="1:30" s="4" customFormat="1" x14ac:dyDescent="0.25">
      <c r="A39" s="8">
        <v>43132</v>
      </c>
      <c r="B39" s="9">
        <v>2018</v>
      </c>
      <c r="C39" s="9">
        <v>2</v>
      </c>
      <c r="D39" s="9"/>
      <c r="E39" s="9"/>
      <c r="F39" s="9"/>
      <c r="G39" s="9"/>
      <c r="H39" s="9">
        <v>1600</v>
      </c>
      <c r="I39" s="9">
        <v>1600</v>
      </c>
      <c r="J39" s="9"/>
      <c r="K39" s="9"/>
      <c r="L39" s="9"/>
      <c r="N39" s="9"/>
      <c r="O39" s="9"/>
      <c r="P39" s="9"/>
      <c r="Q39" s="9"/>
      <c r="R39" s="9"/>
      <c r="S39" s="9"/>
      <c r="T39" s="9"/>
      <c r="U39" s="9"/>
      <c r="V39" s="39"/>
      <c r="W39" s="35"/>
      <c r="X39" s="35"/>
      <c r="Y39" s="35"/>
      <c r="Z39" s="9"/>
      <c r="AA39" s="9"/>
      <c r="AB39" s="9"/>
      <c r="AC39" s="9"/>
      <c r="AD39" s="9"/>
    </row>
    <row r="40" spans="1:30" s="4" customFormat="1" x14ac:dyDescent="0.25">
      <c r="A40" s="8">
        <v>43160</v>
      </c>
      <c r="B40" s="9">
        <v>2018</v>
      </c>
      <c r="C40" s="9">
        <v>3</v>
      </c>
      <c r="D40" s="9"/>
      <c r="E40" s="9"/>
      <c r="F40" s="9"/>
      <c r="G40" s="9"/>
      <c r="H40" s="9">
        <v>1600</v>
      </c>
      <c r="I40" s="9">
        <v>1600</v>
      </c>
      <c r="J40" s="9"/>
      <c r="K40" s="9"/>
      <c r="L40" s="9"/>
      <c r="N40" s="9"/>
      <c r="O40" s="9"/>
      <c r="P40" s="9"/>
      <c r="Q40" s="9"/>
      <c r="R40" s="9"/>
      <c r="S40" s="9"/>
      <c r="T40" s="9"/>
      <c r="U40" s="9"/>
      <c r="V40" s="35"/>
      <c r="W40" s="39"/>
      <c r="X40" s="35"/>
      <c r="Y40" s="35"/>
      <c r="Z40" s="9"/>
      <c r="AA40" s="9"/>
      <c r="AB40" s="9"/>
      <c r="AC40" s="9"/>
      <c r="AD40" s="9"/>
    </row>
    <row r="41" spans="1:30" s="4" customFormat="1" x14ac:dyDescent="0.25">
      <c r="A41" s="8">
        <v>43191</v>
      </c>
      <c r="B41" s="9">
        <v>2018</v>
      </c>
      <c r="C41" s="9">
        <v>4</v>
      </c>
      <c r="D41" s="9">
        <v>31</v>
      </c>
      <c r="E41" s="9">
        <v>6.4669999999999997E-3</v>
      </c>
      <c r="F41" s="9">
        <v>2.9787000000000001E-2</v>
      </c>
      <c r="G41" s="9">
        <v>0.17</v>
      </c>
      <c r="H41" s="9">
        <v>1600</v>
      </c>
      <c r="I41" s="9">
        <v>1600</v>
      </c>
      <c r="J41" s="9">
        <v>803.52</v>
      </c>
      <c r="K41" s="9">
        <v>1382.4</v>
      </c>
      <c r="L41" s="9"/>
      <c r="N41" s="9"/>
      <c r="O41" s="9">
        <v>18.227419000000001</v>
      </c>
      <c r="P41" s="9">
        <v>39789</v>
      </c>
      <c r="Q41" s="9">
        <v>325849</v>
      </c>
      <c r="R41" s="9">
        <v>1.6425609999999999</v>
      </c>
      <c r="S41" s="9">
        <v>0.28718100000000002</v>
      </c>
      <c r="T41" s="9"/>
      <c r="U41" s="9"/>
      <c r="V41" s="35"/>
      <c r="W41" s="35">
        <v>340</v>
      </c>
      <c r="X41" s="35"/>
      <c r="Y41" s="35">
        <v>0.24427699999999999</v>
      </c>
      <c r="Z41" s="9">
        <v>222177.25</v>
      </c>
      <c r="AA41" s="9">
        <v>365647</v>
      </c>
      <c r="AB41" s="9"/>
      <c r="AC41" s="9"/>
      <c r="AD41" s="9"/>
    </row>
    <row r="42" spans="1:30" s="4" customFormat="1" x14ac:dyDescent="0.25">
      <c r="A42" s="8">
        <v>43221</v>
      </c>
      <c r="B42" s="9">
        <v>2018</v>
      </c>
      <c r="C42" s="9">
        <v>5</v>
      </c>
      <c r="D42" s="9">
        <v>30</v>
      </c>
      <c r="E42" s="9">
        <v>1.8540000000000001E-2</v>
      </c>
      <c r="F42" s="9">
        <v>5.4599000000000002E-2</v>
      </c>
      <c r="G42" s="9">
        <v>0.17</v>
      </c>
      <c r="H42" s="9">
        <v>1600</v>
      </c>
      <c r="I42" s="9">
        <v>1600</v>
      </c>
      <c r="J42" s="9">
        <v>757.44</v>
      </c>
      <c r="K42" s="9">
        <v>1208.1600000000001</v>
      </c>
      <c r="L42" s="9"/>
      <c r="N42" s="9"/>
      <c r="O42" s="9">
        <v>18.87</v>
      </c>
      <c r="P42" s="9">
        <v>34591</v>
      </c>
      <c r="Q42" s="9">
        <v>273019</v>
      </c>
      <c r="R42" s="9">
        <v>1.6999599999999999</v>
      </c>
      <c r="S42" s="9">
        <v>0.29104000000000002</v>
      </c>
      <c r="T42" s="9"/>
      <c r="U42" s="9"/>
      <c r="V42" s="35"/>
      <c r="W42" s="35">
        <v>464</v>
      </c>
      <c r="X42" s="35"/>
      <c r="Y42" s="35">
        <v>0.24468000000000001</v>
      </c>
      <c r="Z42" s="9">
        <v>210055.31</v>
      </c>
      <c r="AA42" s="9">
        <v>307610</v>
      </c>
      <c r="AB42" s="9">
        <v>2665.96</v>
      </c>
      <c r="AC42" s="9"/>
      <c r="AD42" s="9"/>
    </row>
    <row r="43" spans="1:30" s="4" customFormat="1" x14ac:dyDescent="0.25">
      <c r="A43" s="8">
        <v>43252</v>
      </c>
      <c r="B43" s="9">
        <v>2018</v>
      </c>
      <c r="C43" s="9">
        <v>6</v>
      </c>
      <c r="D43" s="9">
        <v>31</v>
      </c>
      <c r="E43" s="9">
        <v>8.992E-3</v>
      </c>
      <c r="F43" s="9">
        <v>4.1415E-2</v>
      </c>
      <c r="G43" s="9">
        <v>0.17</v>
      </c>
      <c r="H43" s="9">
        <v>1600</v>
      </c>
      <c r="I43" s="9">
        <v>1600</v>
      </c>
      <c r="J43" s="9">
        <v>538.55999999999995</v>
      </c>
      <c r="K43" s="9">
        <v>708.48</v>
      </c>
      <c r="L43" s="9"/>
      <c r="N43" s="9"/>
      <c r="O43" s="9">
        <v>18.87</v>
      </c>
      <c r="P43" s="9">
        <v>25293</v>
      </c>
      <c r="Q43" s="9">
        <v>212358</v>
      </c>
      <c r="R43" s="9">
        <v>1.6999599999999999</v>
      </c>
      <c r="S43" s="9">
        <v>0.29104000000000002</v>
      </c>
      <c r="T43" s="9"/>
      <c r="U43" s="9"/>
      <c r="V43" s="35"/>
      <c r="W43" s="35">
        <v>145</v>
      </c>
      <c r="X43" s="35"/>
      <c r="Y43" s="35">
        <v>0.24468000000000001</v>
      </c>
      <c r="Z43" s="9">
        <v>179043.27</v>
      </c>
      <c r="AA43" s="9">
        <v>237651</v>
      </c>
      <c r="AB43" s="9">
        <v>378.31</v>
      </c>
      <c r="AC43" s="9">
        <v>9990.9</v>
      </c>
      <c r="AD43" s="9"/>
    </row>
    <row r="44" spans="1:30" s="4" customFormat="1" x14ac:dyDescent="0.25">
      <c r="A44" s="8">
        <v>43282</v>
      </c>
      <c r="B44" s="9">
        <v>2018</v>
      </c>
      <c r="C44" s="9">
        <v>7</v>
      </c>
      <c r="D44" s="9">
        <v>30</v>
      </c>
      <c r="E44" s="9">
        <v>1.0845E-2</v>
      </c>
      <c r="F44" s="9">
        <v>4.9954999999999999E-2</v>
      </c>
      <c r="G44" s="9">
        <v>0.17</v>
      </c>
      <c r="H44" s="9">
        <v>1600</v>
      </c>
      <c r="I44" s="9">
        <v>1600</v>
      </c>
      <c r="J44" s="9"/>
      <c r="K44" s="9"/>
      <c r="L44" s="9"/>
      <c r="N44" s="9"/>
      <c r="O44" s="9">
        <v>18.87</v>
      </c>
      <c r="P44" s="9">
        <v>31239</v>
      </c>
      <c r="Q44" s="9">
        <v>235877</v>
      </c>
      <c r="R44" s="9">
        <v>1.6999599999999999</v>
      </c>
      <c r="S44" s="9">
        <v>0.29104000000000002</v>
      </c>
      <c r="T44" s="9"/>
      <c r="U44" s="9"/>
      <c r="V44" s="35"/>
      <c r="W44" s="35">
        <v>177</v>
      </c>
      <c r="X44" s="35"/>
      <c r="Y44" s="35">
        <v>0.24468000000000001</v>
      </c>
      <c r="Z44" s="9">
        <v>201296.1</v>
      </c>
      <c r="AA44" s="9">
        <f t="shared" ref="AA44:AA49" si="0">P44+Q44</f>
        <v>267116</v>
      </c>
      <c r="AB44" s="9"/>
      <c r="AC44" s="9">
        <v>17363.23</v>
      </c>
      <c r="AD44" s="9"/>
    </row>
    <row r="45" spans="1:30" s="4" customFormat="1" x14ac:dyDescent="0.25">
      <c r="A45" s="8">
        <v>43313</v>
      </c>
      <c r="B45" s="9">
        <v>2018</v>
      </c>
      <c r="C45" s="9">
        <v>8</v>
      </c>
      <c r="D45" s="9">
        <v>31</v>
      </c>
      <c r="E45" s="9">
        <v>1.0149E-2</v>
      </c>
      <c r="F45" s="9">
        <v>4.6748999999999999E-2</v>
      </c>
      <c r="G45" s="9">
        <v>0.17</v>
      </c>
      <c r="H45" s="9">
        <v>1600</v>
      </c>
      <c r="I45" s="9">
        <v>1600</v>
      </c>
      <c r="J45" s="9"/>
      <c r="K45" s="9">
        <v>672.48</v>
      </c>
      <c r="L45" s="9"/>
      <c r="N45" s="9"/>
      <c r="O45" s="9">
        <v>18.87</v>
      </c>
      <c r="P45" s="9">
        <v>25426</v>
      </c>
      <c r="Q45" s="9">
        <v>209248</v>
      </c>
      <c r="R45" s="9">
        <v>1.6999599999999999</v>
      </c>
      <c r="S45" s="9">
        <v>0.29104000000000002</v>
      </c>
      <c r="T45" s="9"/>
      <c r="U45" s="9"/>
      <c r="V45" s="35"/>
      <c r="W45" s="35">
        <v>158</v>
      </c>
      <c r="X45" s="35"/>
      <c r="Y45" s="35">
        <v>0.24468000000000001</v>
      </c>
      <c r="Z45" s="9">
        <v>176502.02</v>
      </c>
      <c r="AA45" s="9">
        <f t="shared" si="0"/>
        <v>234674</v>
      </c>
      <c r="AB45" s="9"/>
      <c r="AC45" s="9">
        <v>15177.42</v>
      </c>
      <c r="AD45" s="9"/>
    </row>
    <row r="46" spans="1:30" s="4" customFormat="1" x14ac:dyDescent="0.25">
      <c r="A46" s="8">
        <v>43344</v>
      </c>
      <c r="B46" s="9">
        <v>2018</v>
      </c>
      <c r="C46" s="9">
        <v>9</v>
      </c>
      <c r="D46" s="9">
        <v>31</v>
      </c>
      <c r="E46" s="9">
        <v>6.6709999999999998E-3</v>
      </c>
      <c r="F46" s="9">
        <v>3.0728999999999999E-2</v>
      </c>
      <c r="G46" s="9">
        <v>0.17</v>
      </c>
      <c r="H46" s="9">
        <v>1600</v>
      </c>
      <c r="I46" s="9">
        <v>1600</v>
      </c>
      <c r="J46" s="9"/>
      <c r="K46" s="9">
        <v>1391.04</v>
      </c>
      <c r="L46" s="9"/>
      <c r="N46" s="9"/>
      <c r="O46" s="9">
        <v>18.87</v>
      </c>
      <c r="P46" s="9">
        <v>34168</v>
      </c>
      <c r="Q46" s="9">
        <v>263785</v>
      </c>
      <c r="R46" s="9">
        <v>1.6999599999999999</v>
      </c>
      <c r="S46" s="9">
        <v>0.29104000000000002</v>
      </c>
      <c r="T46" s="9"/>
      <c r="U46" s="9"/>
      <c r="V46" s="35"/>
      <c r="W46" s="35">
        <v>344</v>
      </c>
      <c r="X46" s="35"/>
      <c r="Y46" s="35">
        <v>0.24468000000000001</v>
      </c>
      <c r="Z46" s="9">
        <v>212479.64</v>
      </c>
      <c r="AA46" s="9">
        <f t="shared" si="0"/>
        <v>297953</v>
      </c>
      <c r="AB46" s="9"/>
      <c r="AC46" s="9">
        <v>18795.91</v>
      </c>
      <c r="AD46" s="9"/>
    </row>
    <row r="47" spans="1:30" s="4" customFormat="1" x14ac:dyDescent="0.25">
      <c r="A47" s="8">
        <v>43374</v>
      </c>
      <c r="B47" s="9">
        <v>2018</v>
      </c>
      <c r="C47" s="9">
        <v>10</v>
      </c>
      <c r="D47" s="9">
        <v>30</v>
      </c>
      <c r="E47" s="9">
        <v>6.6709999999999998E-3</v>
      </c>
      <c r="F47" s="9">
        <v>3.0728999999999999E-2</v>
      </c>
      <c r="G47" s="9">
        <v>0.17</v>
      </c>
      <c r="H47" s="9">
        <v>1600</v>
      </c>
      <c r="I47" s="9">
        <v>1600</v>
      </c>
      <c r="J47" s="9"/>
      <c r="K47" s="9">
        <v>1434.24</v>
      </c>
      <c r="L47" s="9"/>
      <c r="N47" s="9"/>
      <c r="O47" s="9">
        <v>18.87</v>
      </c>
      <c r="P47" s="9">
        <v>35292</v>
      </c>
      <c r="Q47" s="9">
        <v>290319</v>
      </c>
      <c r="R47" s="9">
        <v>1.6999599999999999</v>
      </c>
      <c r="S47" s="9">
        <v>0.29104000000000002</v>
      </c>
      <c r="T47" s="9"/>
      <c r="U47" s="9"/>
      <c r="V47" s="35">
        <v>34</v>
      </c>
      <c r="W47" s="35">
        <v>2875</v>
      </c>
      <c r="X47" s="35">
        <v>0.24468000000000001</v>
      </c>
      <c r="Y47" s="35">
        <v>0.24468000000000001</v>
      </c>
      <c r="Z47" s="9">
        <v>229693.36</v>
      </c>
      <c r="AA47" s="9">
        <f t="shared" si="0"/>
        <v>325611</v>
      </c>
      <c r="AB47" s="9"/>
      <c r="AC47" s="9">
        <v>20540.68</v>
      </c>
      <c r="AD47" s="9"/>
    </row>
    <row r="48" spans="1:30" s="4" customFormat="1" x14ac:dyDescent="0.25">
      <c r="A48" s="8">
        <v>43405</v>
      </c>
      <c r="B48" s="9">
        <v>2018</v>
      </c>
      <c r="C48" s="9">
        <v>11</v>
      </c>
      <c r="D48" s="9">
        <v>31</v>
      </c>
      <c r="E48" s="9">
        <v>7.2119999999999997E-3</v>
      </c>
      <c r="F48" s="9">
        <v>3.322E-2</v>
      </c>
      <c r="G48" s="9">
        <v>0.17</v>
      </c>
      <c r="H48" s="9">
        <v>1600</v>
      </c>
      <c r="I48" s="9">
        <v>1600</v>
      </c>
      <c r="J48" s="9"/>
      <c r="K48" s="9">
        <v>1470.24</v>
      </c>
      <c r="L48" s="9"/>
      <c r="N48" s="9"/>
      <c r="O48" s="9">
        <v>18.87</v>
      </c>
      <c r="P48" s="9">
        <v>35031</v>
      </c>
      <c r="Q48" s="9">
        <v>315113</v>
      </c>
      <c r="R48" s="9">
        <v>1.6999599999999999</v>
      </c>
      <c r="S48" s="9">
        <v>0.29104000000000002</v>
      </c>
      <c r="T48" s="9"/>
      <c r="U48" s="9"/>
      <c r="V48" s="35">
        <v>31</v>
      </c>
      <c r="W48" s="35">
        <v>2867</v>
      </c>
      <c r="X48" s="35">
        <v>0.24468000000000001</v>
      </c>
      <c r="Y48" s="35">
        <v>0.24468000000000001</v>
      </c>
      <c r="Z48" s="9">
        <v>222707.65</v>
      </c>
      <c r="AA48" s="9">
        <f t="shared" si="0"/>
        <v>350144</v>
      </c>
      <c r="AB48" s="9">
        <v>3719.37</v>
      </c>
      <c r="AC48" s="9">
        <v>3576.25</v>
      </c>
      <c r="AD48" s="9"/>
    </row>
    <row r="49" spans="1:34" s="4" customFormat="1" x14ac:dyDescent="0.25">
      <c r="A49" s="8">
        <v>43435</v>
      </c>
      <c r="B49" s="9">
        <v>2018</v>
      </c>
      <c r="C49" s="9">
        <v>12</v>
      </c>
      <c r="D49" s="9">
        <v>30</v>
      </c>
      <c r="E49" s="9">
        <v>1.0845E-2</v>
      </c>
      <c r="F49" s="9">
        <v>4.9954999999999999E-2</v>
      </c>
      <c r="G49" s="9">
        <v>0.17</v>
      </c>
      <c r="H49" s="9">
        <v>1600</v>
      </c>
      <c r="I49" s="9">
        <v>1600</v>
      </c>
      <c r="J49" s="9"/>
      <c r="K49" s="9">
        <v>1226.8800000000001</v>
      </c>
      <c r="L49" s="9"/>
      <c r="N49" s="9"/>
      <c r="O49" s="9">
        <v>18.87</v>
      </c>
      <c r="P49" s="9">
        <v>32047</v>
      </c>
      <c r="Q49" s="9">
        <v>290890</v>
      </c>
      <c r="R49" s="9">
        <v>1.6999599999999999</v>
      </c>
      <c r="S49" s="9">
        <v>0.29104000000000002</v>
      </c>
      <c r="T49" s="9"/>
      <c r="U49" s="9"/>
      <c r="V49" s="35">
        <v>368</v>
      </c>
      <c r="W49" s="35">
        <v>4053</v>
      </c>
      <c r="X49" s="35">
        <v>0.24468000000000001</v>
      </c>
      <c r="Y49" s="35">
        <v>0.24468000000000001</v>
      </c>
      <c r="Z49" s="9">
        <v>207699.25</v>
      </c>
      <c r="AA49" s="9">
        <f t="shared" si="0"/>
        <v>322937</v>
      </c>
      <c r="AB49" s="9">
        <v>559.75</v>
      </c>
      <c r="AC49" s="9"/>
      <c r="AD49" s="9"/>
    </row>
    <row r="50" spans="1:34" s="4" customFormat="1" x14ac:dyDescent="0.25">
      <c r="A50" s="8">
        <v>43466</v>
      </c>
      <c r="B50" s="9">
        <v>2019</v>
      </c>
      <c r="C50" s="9">
        <v>1</v>
      </c>
      <c r="D50" s="9"/>
      <c r="E50" s="9"/>
      <c r="F50" s="9"/>
      <c r="G50" s="9"/>
      <c r="H50" s="9"/>
      <c r="I50" s="9"/>
      <c r="J50" s="9"/>
      <c r="K50" s="9"/>
      <c r="L50" s="9"/>
      <c r="N50" s="9"/>
      <c r="O50" s="9"/>
      <c r="P50" s="9"/>
      <c r="Q50" s="9"/>
      <c r="R50" s="9"/>
      <c r="S50" s="9"/>
      <c r="T50" s="9"/>
      <c r="U50" s="9"/>
      <c r="V50" s="35"/>
      <c r="W50" s="35"/>
      <c r="X50" s="35"/>
      <c r="Y50" s="35"/>
      <c r="Z50" s="9"/>
      <c r="AA50" s="9"/>
      <c r="AB50" s="9"/>
      <c r="AC50" s="9"/>
      <c r="AD50" s="9"/>
    </row>
    <row r="51" spans="1:34" s="4" customFormat="1" x14ac:dyDescent="0.25">
      <c r="A51" s="8">
        <v>43497</v>
      </c>
      <c r="B51" s="9">
        <v>2019</v>
      </c>
      <c r="C51" s="9">
        <v>2</v>
      </c>
      <c r="D51" s="9"/>
      <c r="E51" s="9"/>
      <c r="F51" s="9"/>
      <c r="G51" s="9"/>
      <c r="H51" s="9"/>
      <c r="I51" s="9"/>
      <c r="J51" s="9"/>
      <c r="K51" s="9"/>
      <c r="L51" s="9"/>
      <c r="N51" s="9"/>
      <c r="O51" s="9"/>
      <c r="P51" s="9"/>
      <c r="Q51" s="9"/>
      <c r="R51" s="9"/>
      <c r="S51" s="9"/>
      <c r="T51" s="9"/>
      <c r="U51" s="9"/>
      <c r="V51" s="35"/>
      <c r="W51" s="35"/>
      <c r="X51" s="35"/>
      <c r="Y51" s="35"/>
      <c r="Z51" s="9"/>
      <c r="AA51" s="9"/>
      <c r="AB51" s="9"/>
      <c r="AC51" s="9"/>
      <c r="AD51" s="9"/>
    </row>
    <row r="52" spans="1:34" s="4" customFormat="1" x14ac:dyDescent="0.25">
      <c r="A52" s="8">
        <v>43525</v>
      </c>
      <c r="B52" s="9">
        <v>2019</v>
      </c>
      <c r="C52" s="9">
        <v>3</v>
      </c>
      <c r="D52" s="9">
        <v>28</v>
      </c>
      <c r="E52" s="9">
        <v>1.0219000000000001E-2</v>
      </c>
      <c r="F52" s="9">
        <v>4.7070000000000001E-2</v>
      </c>
      <c r="G52" s="9">
        <v>0.17</v>
      </c>
      <c r="H52" s="9">
        <v>1600</v>
      </c>
      <c r="I52" s="9">
        <v>1600</v>
      </c>
      <c r="J52" s="9"/>
      <c r="K52" s="9">
        <v>1284.48</v>
      </c>
      <c r="L52" s="9"/>
      <c r="N52" s="9"/>
      <c r="O52" s="9">
        <v>18.87</v>
      </c>
      <c r="P52" s="9">
        <v>34345</v>
      </c>
      <c r="Q52" s="9">
        <v>272160</v>
      </c>
      <c r="R52" s="9">
        <v>1.6999599999999999</v>
      </c>
      <c r="S52" s="9">
        <v>0.29104000000000002</v>
      </c>
      <c r="T52" s="9"/>
      <c r="U52" s="9"/>
      <c r="V52" s="35">
        <v>14</v>
      </c>
      <c r="W52" s="35">
        <v>3745</v>
      </c>
      <c r="X52" s="35">
        <v>0.24468000000000001</v>
      </c>
      <c r="Y52" s="35">
        <v>0.24468000000000001</v>
      </c>
      <c r="Z52" s="9">
        <v>204151.48</v>
      </c>
      <c r="AA52" s="9">
        <f t="shared" ref="AA52:AA66" si="1">P52+Q52</f>
        <v>306505</v>
      </c>
      <c r="AB52" s="9"/>
      <c r="AC52" s="9"/>
      <c r="AD52" s="9"/>
    </row>
    <row r="53" spans="1:34" s="4" customFormat="1" x14ac:dyDescent="0.25">
      <c r="A53" s="8">
        <v>43556</v>
      </c>
      <c r="B53" s="9">
        <v>2019</v>
      </c>
      <c r="C53" s="9">
        <v>4</v>
      </c>
      <c r="D53" s="9">
        <v>31</v>
      </c>
      <c r="E53" s="9">
        <v>7.6730000000000001E-3</v>
      </c>
      <c r="F53" s="9">
        <v>3.5340999999999997E-2</v>
      </c>
      <c r="G53" s="9">
        <v>0.17</v>
      </c>
      <c r="H53" s="9">
        <v>1600</v>
      </c>
      <c r="I53" s="9">
        <v>1600</v>
      </c>
      <c r="J53" s="9"/>
      <c r="K53" s="9">
        <v>1267.2</v>
      </c>
      <c r="L53" s="9"/>
      <c r="N53" s="9"/>
      <c r="O53" s="9">
        <v>19.360320000000002</v>
      </c>
      <c r="P53" s="9">
        <v>42013</v>
      </c>
      <c r="Q53" s="9">
        <v>321796</v>
      </c>
      <c r="R53" s="9">
        <v>1.794</v>
      </c>
      <c r="S53" s="9">
        <v>0.31503999999999999</v>
      </c>
      <c r="T53" s="9"/>
      <c r="U53" s="9"/>
      <c r="V53" s="35">
        <v>3</v>
      </c>
      <c r="W53" s="35">
        <v>3452</v>
      </c>
      <c r="X53" s="35">
        <v>0.25756000000000001</v>
      </c>
      <c r="Y53" s="35">
        <v>0.25756000000000001</v>
      </c>
      <c r="Z53" s="9">
        <v>248158.29</v>
      </c>
      <c r="AA53" s="9">
        <f t="shared" si="1"/>
        <v>363809</v>
      </c>
      <c r="AB53" s="9"/>
      <c r="AC53" s="9"/>
      <c r="AD53" s="9"/>
    </row>
    <row r="54" spans="1:34" s="4" customFormat="1" x14ac:dyDescent="0.25">
      <c r="A54" s="8">
        <v>43586</v>
      </c>
      <c r="B54" s="9">
        <v>2019</v>
      </c>
      <c r="C54" s="9">
        <v>5</v>
      </c>
      <c r="D54" s="9">
        <v>28</v>
      </c>
      <c r="E54" s="9">
        <v>1.0207000000000001E-2</v>
      </c>
      <c r="F54" s="9">
        <v>4.7015000000000001E-2</v>
      </c>
      <c r="G54" s="9">
        <v>0.17</v>
      </c>
      <c r="H54" s="9">
        <v>1600</v>
      </c>
      <c r="I54" s="9">
        <v>1600</v>
      </c>
      <c r="J54" s="9"/>
      <c r="K54" s="9">
        <v>1206.72</v>
      </c>
      <c r="L54" s="9"/>
      <c r="N54" s="9"/>
      <c r="O54" s="9">
        <v>19.670000000000002</v>
      </c>
      <c r="P54" s="9">
        <v>30225</v>
      </c>
      <c r="Q54" s="9">
        <v>247209</v>
      </c>
      <c r="R54" s="9">
        <v>1.85341</v>
      </c>
      <c r="S54" s="9">
        <v>0.33019999999999999</v>
      </c>
      <c r="T54" s="9"/>
      <c r="U54" s="9"/>
      <c r="V54" s="35">
        <v>1</v>
      </c>
      <c r="W54" s="35">
        <v>3607</v>
      </c>
      <c r="X54" s="35">
        <v>0.26569999999999999</v>
      </c>
      <c r="Y54" s="35">
        <v>0.26569999999999999</v>
      </c>
      <c r="Z54" s="9">
        <v>208642.96</v>
      </c>
      <c r="AA54" s="9">
        <f t="shared" si="1"/>
        <v>277434</v>
      </c>
      <c r="AB54" s="9">
        <v>3077.22</v>
      </c>
      <c r="AC54" s="9"/>
      <c r="AD54" s="9"/>
    </row>
    <row r="55" spans="1:34" s="4" customFormat="1" x14ac:dyDescent="0.25">
      <c r="A55" s="8">
        <v>43617</v>
      </c>
      <c r="B55" s="9">
        <v>2019</v>
      </c>
      <c r="C55" s="9">
        <v>6</v>
      </c>
      <c r="D55" s="9">
        <v>31</v>
      </c>
      <c r="E55" s="9">
        <v>1.0652E-2</v>
      </c>
      <c r="F55" s="9">
        <v>4.9065999999999999E-2</v>
      </c>
      <c r="G55" s="9">
        <v>0.17</v>
      </c>
      <c r="H55" s="9">
        <v>1600</v>
      </c>
      <c r="I55" s="9">
        <v>1600</v>
      </c>
      <c r="J55" s="9"/>
      <c r="K55" s="9">
        <v>1000.8</v>
      </c>
      <c r="L55" s="9"/>
      <c r="N55" s="9"/>
      <c r="O55" s="9">
        <v>19.670000000000002</v>
      </c>
      <c r="P55" s="9">
        <v>28656</v>
      </c>
      <c r="Q55" s="9">
        <v>243421</v>
      </c>
      <c r="R55" s="9">
        <v>1.85341</v>
      </c>
      <c r="S55" s="9">
        <v>0.33019999999999999</v>
      </c>
      <c r="T55" s="9"/>
      <c r="U55" s="9"/>
      <c r="V55" s="35">
        <v>29</v>
      </c>
      <c r="W55" s="35">
        <v>2705</v>
      </c>
      <c r="X55" s="35">
        <v>0.26569999999999999</v>
      </c>
      <c r="Y55" s="35">
        <v>0.26569999999999999</v>
      </c>
      <c r="Z55" s="9">
        <v>206543.51</v>
      </c>
      <c r="AA55" s="9">
        <f t="shared" si="1"/>
        <v>272077</v>
      </c>
      <c r="AB55" s="9">
        <v>1106.23</v>
      </c>
      <c r="AC55" s="9"/>
      <c r="AD55" s="9"/>
    </row>
    <row r="56" spans="1:34" s="4" customFormat="1" x14ac:dyDescent="0.25">
      <c r="A56" s="8">
        <v>43647</v>
      </c>
      <c r="B56" s="9">
        <v>2019</v>
      </c>
      <c r="C56" s="9">
        <v>7</v>
      </c>
      <c r="D56" s="9">
        <v>30</v>
      </c>
      <c r="E56" s="9">
        <v>1.0267E-2</v>
      </c>
      <c r="F56" s="9">
        <v>4.7287999999999997E-2</v>
      </c>
      <c r="G56" s="9">
        <v>0.17</v>
      </c>
      <c r="H56" s="9">
        <v>1600</v>
      </c>
      <c r="I56" s="9">
        <v>1600</v>
      </c>
      <c r="J56" s="9"/>
      <c r="K56" s="9">
        <v>696.96</v>
      </c>
      <c r="L56" s="9"/>
      <c r="N56" s="9"/>
      <c r="O56" s="9">
        <v>19.670000000000002</v>
      </c>
      <c r="P56" s="9">
        <v>23053</v>
      </c>
      <c r="Q56" s="9">
        <v>185332</v>
      </c>
      <c r="R56" s="9">
        <v>1.85341</v>
      </c>
      <c r="S56" s="9">
        <v>0.33019999999999999</v>
      </c>
      <c r="T56" s="9"/>
      <c r="U56" s="9"/>
      <c r="V56" s="35">
        <v>99</v>
      </c>
      <c r="W56" s="35">
        <v>2818</v>
      </c>
      <c r="X56" s="35">
        <v>0.26569999999999999</v>
      </c>
      <c r="Y56" s="35">
        <v>0.26569999999999999</v>
      </c>
      <c r="Z56" s="9">
        <v>167553.29999999999</v>
      </c>
      <c r="AA56" s="9">
        <f t="shared" si="1"/>
        <v>208385</v>
      </c>
      <c r="AB56" s="9">
        <v>3237.29</v>
      </c>
      <c r="AC56" s="9"/>
      <c r="AD56" s="9"/>
    </row>
    <row r="57" spans="1:34" s="4" customFormat="1" x14ac:dyDescent="0.25">
      <c r="A57" s="8">
        <v>43678</v>
      </c>
      <c r="B57" s="9">
        <v>2019</v>
      </c>
      <c r="C57" s="9">
        <v>8</v>
      </c>
      <c r="D57" s="9">
        <v>31</v>
      </c>
      <c r="E57" s="9">
        <v>7.2370000000000004E-3</v>
      </c>
      <c r="F57" s="9">
        <v>3.3349999999999998E-2</v>
      </c>
      <c r="G57" s="9">
        <v>0.17</v>
      </c>
      <c r="H57" s="9">
        <v>1600</v>
      </c>
      <c r="I57" s="9">
        <v>1600</v>
      </c>
      <c r="J57" s="9"/>
      <c r="K57" s="9">
        <v>897.12</v>
      </c>
      <c r="L57" s="9"/>
      <c r="N57" s="9"/>
      <c r="O57" s="9">
        <v>19.670000000000002</v>
      </c>
      <c r="P57" s="9">
        <v>28405</v>
      </c>
      <c r="Q57" s="9">
        <v>210750</v>
      </c>
      <c r="R57" s="9">
        <v>1.85341</v>
      </c>
      <c r="S57" s="9">
        <v>0.33019999999999999</v>
      </c>
      <c r="T57" s="9"/>
      <c r="U57" s="9"/>
      <c r="V57" s="35">
        <v>25</v>
      </c>
      <c r="W57" s="35">
        <v>4122</v>
      </c>
      <c r="X57" s="35">
        <v>0.26569999999999999</v>
      </c>
      <c r="Y57" s="35">
        <v>0.26569999999999999</v>
      </c>
      <c r="Z57" s="9">
        <v>192995.12</v>
      </c>
      <c r="AA57" s="9">
        <f t="shared" si="1"/>
        <v>239155</v>
      </c>
      <c r="AB57" s="9">
        <v>1026.0899999999999</v>
      </c>
      <c r="AC57" s="9">
        <v>9381.6200000000008</v>
      </c>
      <c r="AD57" s="9"/>
    </row>
    <row r="58" spans="1:34" s="4" customFormat="1" x14ac:dyDescent="0.25">
      <c r="A58" s="8">
        <v>43709</v>
      </c>
      <c r="B58" s="9">
        <v>2019</v>
      </c>
      <c r="C58" s="9">
        <v>9</v>
      </c>
      <c r="D58" s="9">
        <v>31</v>
      </c>
      <c r="E58" s="9">
        <v>7.894E-3</v>
      </c>
      <c r="F58" s="9">
        <v>3.6360999999999997E-2</v>
      </c>
      <c r="G58" s="9">
        <v>0.17</v>
      </c>
      <c r="H58" s="9">
        <v>1600</v>
      </c>
      <c r="I58" s="9">
        <v>1600</v>
      </c>
      <c r="J58" s="9"/>
      <c r="K58" s="9">
        <v>1258.56</v>
      </c>
      <c r="L58" s="9"/>
      <c r="N58" s="9"/>
      <c r="O58" s="9">
        <v>19.670000000000002</v>
      </c>
      <c r="P58" s="9">
        <v>37930</v>
      </c>
      <c r="Q58" s="9">
        <v>218102</v>
      </c>
      <c r="R58" s="9">
        <v>1.85341</v>
      </c>
      <c r="S58" s="9">
        <v>0.33019999999999999</v>
      </c>
      <c r="T58" s="9"/>
      <c r="U58" s="9"/>
      <c r="V58" s="35"/>
      <c r="W58" s="35">
        <v>9900</v>
      </c>
      <c r="X58" s="35"/>
      <c r="Y58" s="35">
        <v>0.26569999999999999</v>
      </c>
      <c r="Z58" s="9">
        <v>222219.88</v>
      </c>
      <c r="AA58" s="9">
        <f t="shared" si="1"/>
        <v>256032</v>
      </c>
      <c r="AB58" s="9"/>
      <c r="AC58" s="9">
        <v>13033.84</v>
      </c>
      <c r="AD58" s="9"/>
    </row>
    <row r="59" spans="1:34" s="4" customFormat="1" x14ac:dyDescent="0.25">
      <c r="A59" s="8">
        <v>43739</v>
      </c>
      <c r="B59" s="9">
        <v>2019</v>
      </c>
      <c r="C59" s="9">
        <v>10</v>
      </c>
      <c r="D59" s="9">
        <v>30</v>
      </c>
      <c r="E59" s="9">
        <v>1.0359999999999999E-2</v>
      </c>
      <c r="F59" s="9">
        <v>4.7718999999999998E-2</v>
      </c>
      <c r="G59" s="9">
        <v>0.17</v>
      </c>
      <c r="H59" s="9">
        <v>1600</v>
      </c>
      <c r="I59" s="9">
        <v>1600</v>
      </c>
      <c r="J59" s="9"/>
      <c r="K59" s="9">
        <v>1198.08</v>
      </c>
      <c r="L59" s="9"/>
      <c r="N59" s="9"/>
      <c r="O59" s="9">
        <v>19.670000000000002</v>
      </c>
      <c r="P59" s="9">
        <v>37336</v>
      </c>
      <c r="Q59" s="9">
        <v>202259</v>
      </c>
      <c r="R59" s="9">
        <v>1.85341</v>
      </c>
      <c r="S59" s="9">
        <v>0.33019999999999999</v>
      </c>
      <c r="T59" s="9"/>
      <c r="U59" s="9"/>
      <c r="V59" s="35">
        <v>35</v>
      </c>
      <c r="W59" s="35">
        <v>22481</v>
      </c>
      <c r="X59" s="35">
        <v>0.26569999999999999</v>
      </c>
      <c r="Y59" s="35">
        <v>0.26569999999999999</v>
      </c>
      <c r="Z59" s="9">
        <v>215806.15</v>
      </c>
      <c r="AA59" s="9">
        <f t="shared" si="1"/>
        <v>239595</v>
      </c>
      <c r="AB59" s="9">
        <v>3724.66</v>
      </c>
      <c r="AC59" s="9">
        <v>2483.0500000000002</v>
      </c>
      <c r="AD59" s="9"/>
    </row>
    <row r="60" spans="1:34" s="4" customFormat="1" x14ac:dyDescent="0.25">
      <c r="A60" s="8">
        <v>43770</v>
      </c>
      <c r="B60" s="9">
        <v>2019</v>
      </c>
      <c r="C60" s="9">
        <v>11</v>
      </c>
      <c r="D60" s="9">
        <v>33</v>
      </c>
      <c r="E60" s="9">
        <v>1.0845E-2</v>
      </c>
      <c r="F60" s="9">
        <v>4.9994999999999998E-2</v>
      </c>
      <c r="G60" s="9">
        <v>0.17</v>
      </c>
      <c r="H60" s="9">
        <v>1600</v>
      </c>
      <c r="I60" s="9">
        <v>1600</v>
      </c>
      <c r="J60" s="9"/>
      <c r="K60" s="9">
        <v>1415.52</v>
      </c>
      <c r="L60" s="9"/>
      <c r="N60" s="9"/>
      <c r="O60" s="9">
        <v>19.670000000000002</v>
      </c>
      <c r="P60" s="9">
        <v>44544</v>
      </c>
      <c r="Q60" s="9">
        <v>270205</v>
      </c>
      <c r="R60" s="9">
        <v>1.85341</v>
      </c>
      <c r="S60" s="9">
        <v>0.33019999999999999</v>
      </c>
      <c r="T60" s="9"/>
      <c r="U60" s="9"/>
      <c r="V60" s="35">
        <v>4</v>
      </c>
      <c r="W60" s="35">
        <v>13422</v>
      </c>
      <c r="X60" s="35">
        <v>0.26569999999999999</v>
      </c>
      <c r="Y60" s="35">
        <v>0.26569999999999999</v>
      </c>
      <c r="Z60" s="9">
        <v>265343.08</v>
      </c>
      <c r="AA60" s="9">
        <f t="shared" si="1"/>
        <v>314749</v>
      </c>
      <c r="AB60" s="9">
        <v>1194.31</v>
      </c>
      <c r="AC60" s="9">
        <v>13324.51</v>
      </c>
      <c r="AD60" s="9"/>
    </row>
    <row r="61" spans="1:34" s="4" customFormat="1" x14ac:dyDescent="0.25">
      <c r="A61" s="8">
        <v>43800</v>
      </c>
      <c r="B61" s="9">
        <v>2019</v>
      </c>
      <c r="C61" s="9">
        <v>12</v>
      </c>
      <c r="D61" s="9">
        <v>30</v>
      </c>
      <c r="E61" s="9">
        <v>9.5639999999999996E-3</v>
      </c>
      <c r="F61" s="9">
        <v>4.4054000000000003E-2</v>
      </c>
      <c r="G61" s="9">
        <v>0.17</v>
      </c>
      <c r="H61" s="9">
        <v>1600</v>
      </c>
      <c r="I61" s="9">
        <v>1600</v>
      </c>
      <c r="J61" s="9"/>
      <c r="K61" s="9">
        <v>1196.47</v>
      </c>
      <c r="L61" s="9"/>
      <c r="N61" s="9"/>
      <c r="O61" s="9">
        <v>19.670000000000002</v>
      </c>
      <c r="P61" s="9">
        <v>25482</v>
      </c>
      <c r="Q61" s="9">
        <v>152514</v>
      </c>
      <c r="R61" s="9">
        <v>1.85341</v>
      </c>
      <c r="S61" s="9">
        <v>0.33019999999999999</v>
      </c>
      <c r="T61" s="9"/>
      <c r="U61" s="9"/>
      <c r="V61" s="35">
        <v>272</v>
      </c>
      <c r="W61" s="35">
        <v>13871</v>
      </c>
      <c r="X61" s="35">
        <v>0.26569999999999999</v>
      </c>
      <c r="Y61" s="35">
        <v>0.26569999999999999</v>
      </c>
      <c r="Z61" s="9">
        <v>163318.71</v>
      </c>
      <c r="AA61" s="9">
        <f t="shared" si="1"/>
        <v>177996</v>
      </c>
      <c r="AB61" s="9">
        <v>2668.48</v>
      </c>
      <c r="AC61" s="9">
        <v>1274.3499999999999</v>
      </c>
      <c r="AD61" s="9"/>
    </row>
    <row r="62" spans="1:34" s="4" customFormat="1" x14ac:dyDescent="0.25">
      <c r="A62" s="8">
        <v>43831</v>
      </c>
      <c r="B62" s="9">
        <v>2020</v>
      </c>
      <c r="C62" s="9">
        <v>1</v>
      </c>
      <c r="D62" s="9">
        <v>29</v>
      </c>
      <c r="E62" s="9">
        <v>7.4419999999999998E-3</v>
      </c>
      <c r="F62" s="9">
        <v>3.4278000000000003E-2</v>
      </c>
      <c r="G62" s="9">
        <v>0.17</v>
      </c>
      <c r="H62" s="9">
        <v>1600</v>
      </c>
      <c r="I62" s="9">
        <v>1600</v>
      </c>
      <c r="J62" s="9"/>
      <c r="K62" s="9">
        <v>509.76</v>
      </c>
      <c r="L62" s="9"/>
      <c r="N62" s="9"/>
      <c r="O62" s="9">
        <v>19.670000000000002</v>
      </c>
      <c r="P62" s="9">
        <v>18352</v>
      </c>
      <c r="Q62" s="9">
        <v>121836</v>
      </c>
      <c r="R62" s="9">
        <v>1.85341</v>
      </c>
      <c r="S62" s="9">
        <v>0.33019999999999999</v>
      </c>
      <c r="T62" s="9"/>
      <c r="U62" s="9"/>
      <c r="V62" s="35">
        <v>440</v>
      </c>
      <c r="W62" s="35">
        <v>18978</v>
      </c>
      <c r="X62" s="35">
        <v>0.26569999999999999</v>
      </c>
      <c r="Y62" s="35">
        <v>0.26569999999999999</v>
      </c>
      <c r="Z62" s="9">
        <v>133237.88</v>
      </c>
      <c r="AA62" s="9"/>
      <c r="AB62" s="9">
        <v>2388.39</v>
      </c>
      <c r="AC62" s="9"/>
      <c r="AD62" s="9"/>
    </row>
    <row r="63" spans="1:34" s="4" customFormat="1" x14ac:dyDescent="0.25">
      <c r="A63" s="8">
        <v>43862</v>
      </c>
      <c r="B63" s="9">
        <v>2020</v>
      </c>
      <c r="C63" s="9">
        <v>2</v>
      </c>
      <c r="D63" s="9">
        <v>31</v>
      </c>
      <c r="E63" s="9">
        <v>8.5629999999999994E-3</v>
      </c>
      <c r="F63" s="9">
        <v>3.9441999999999998E-2</v>
      </c>
      <c r="G63" s="9">
        <v>0.17</v>
      </c>
      <c r="H63" s="9">
        <v>1600</v>
      </c>
      <c r="I63" s="9">
        <v>1600</v>
      </c>
      <c r="J63" s="9"/>
      <c r="K63" s="9">
        <v>1177.92</v>
      </c>
      <c r="L63" s="9"/>
      <c r="N63" s="9"/>
      <c r="O63" s="9">
        <v>19.670000000000002</v>
      </c>
      <c r="P63" s="9">
        <v>31931</v>
      </c>
      <c r="Q63" s="35">
        <v>188059</v>
      </c>
      <c r="R63" s="9">
        <v>1.85341</v>
      </c>
      <c r="S63" s="9">
        <v>0.33019999999999999</v>
      </c>
      <c r="T63" s="9"/>
      <c r="U63" s="9"/>
      <c r="V63" s="35">
        <v>103</v>
      </c>
      <c r="W63" s="35">
        <v>13795</v>
      </c>
      <c r="X63" s="35">
        <v>0.26569999999999999</v>
      </c>
      <c r="Y63" s="35">
        <v>0.26569999999999999</v>
      </c>
      <c r="Z63" s="9">
        <v>153126.88</v>
      </c>
      <c r="AA63" s="9"/>
      <c r="AB63" s="9">
        <v>518.85</v>
      </c>
      <c r="AC63" s="9"/>
      <c r="AD63" s="9"/>
      <c r="AF63" s="4">
        <v>86192</v>
      </c>
      <c r="AH63" s="4">
        <v>0.33019999999999999</v>
      </c>
    </row>
    <row r="64" spans="1:34" s="4" customFormat="1" x14ac:dyDescent="0.25">
      <c r="A64" s="8">
        <v>43891</v>
      </c>
      <c r="B64" s="9">
        <v>2020</v>
      </c>
      <c r="C64" s="9">
        <v>3</v>
      </c>
      <c r="D64" s="9">
        <v>29</v>
      </c>
      <c r="E64" s="9">
        <v>9.3220000000000004E-3</v>
      </c>
      <c r="F64" s="9">
        <v>4.2938999999999998E-2</v>
      </c>
      <c r="G64" s="9">
        <v>0.17</v>
      </c>
      <c r="H64" s="9">
        <v>1600</v>
      </c>
      <c r="I64" s="9">
        <v>1600</v>
      </c>
      <c r="J64" s="9"/>
      <c r="K64" s="9">
        <v>1296</v>
      </c>
      <c r="L64" s="9"/>
      <c r="N64" s="9"/>
      <c r="O64" s="9">
        <v>19.670000000000002</v>
      </c>
      <c r="P64" s="9">
        <v>34589</v>
      </c>
      <c r="Q64" s="35">
        <v>182115</v>
      </c>
      <c r="R64" s="9">
        <v>1.85341</v>
      </c>
      <c r="S64" s="9">
        <v>0.33019999999999999</v>
      </c>
      <c r="T64" s="9"/>
      <c r="U64" s="9"/>
      <c r="V64" s="35">
        <v>553</v>
      </c>
      <c r="W64" s="35">
        <v>13817</v>
      </c>
      <c r="X64" s="35">
        <v>0.26569999999999999</v>
      </c>
      <c r="Y64" s="35">
        <v>0.26569999999999999</v>
      </c>
      <c r="Z64" s="9">
        <v>180186.27</v>
      </c>
      <c r="AA64" s="9"/>
      <c r="AB64" s="9"/>
      <c r="AC64" s="9"/>
      <c r="AD64" s="9"/>
      <c r="AF64" s="4">
        <v>28720</v>
      </c>
      <c r="AH64" s="4">
        <v>0.33019999999999999</v>
      </c>
    </row>
    <row r="65" spans="1:34" s="4" customFormat="1" x14ac:dyDescent="0.25">
      <c r="A65" s="8">
        <v>43922</v>
      </c>
      <c r="B65" s="9">
        <v>2020</v>
      </c>
      <c r="C65" s="9">
        <v>4</v>
      </c>
      <c r="D65" s="9">
        <v>31</v>
      </c>
      <c r="E65" s="9">
        <v>1.0845E-2</v>
      </c>
      <c r="F65" s="9">
        <v>4.9954999999999999E-2</v>
      </c>
      <c r="G65" s="9">
        <v>0.17</v>
      </c>
      <c r="H65" s="9">
        <v>1600</v>
      </c>
      <c r="I65" s="9">
        <v>1600</v>
      </c>
      <c r="J65" s="9"/>
      <c r="K65" s="9">
        <v>364.32</v>
      </c>
      <c r="L65" s="9"/>
      <c r="N65" s="9"/>
      <c r="O65" s="9">
        <v>19.670000000000002</v>
      </c>
      <c r="P65" s="9">
        <v>19396</v>
      </c>
      <c r="Q65" s="9">
        <v>106141</v>
      </c>
      <c r="R65" s="9">
        <v>1.85341</v>
      </c>
      <c r="S65" s="9">
        <v>0.33019999999999999</v>
      </c>
      <c r="T65" s="9"/>
      <c r="U65" s="9"/>
      <c r="V65" s="35">
        <v>3125</v>
      </c>
      <c r="W65" s="35">
        <v>15991</v>
      </c>
      <c r="X65" s="35">
        <v>0.26569999999999999</v>
      </c>
      <c r="Y65" s="35">
        <v>0.26569999999999999</v>
      </c>
      <c r="Z65" s="9">
        <v>91189.61</v>
      </c>
      <c r="AA65" s="9"/>
      <c r="AB65" s="9"/>
      <c r="AC65" s="9"/>
      <c r="AD65" s="9"/>
      <c r="AF65" s="4">
        <v>96435</v>
      </c>
      <c r="AH65" s="4">
        <v>0.33019999999999999</v>
      </c>
    </row>
    <row r="66" spans="1:34" s="4" customFormat="1" x14ac:dyDescent="0.25">
      <c r="A66" s="8">
        <v>43952</v>
      </c>
      <c r="B66" s="9">
        <v>2020</v>
      </c>
      <c r="C66" s="9">
        <v>5</v>
      </c>
      <c r="D66" s="9">
        <v>30</v>
      </c>
      <c r="E66" s="9">
        <v>1.0845E-2</v>
      </c>
      <c r="F66" s="9">
        <v>4.9954999999999999E-2</v>
      </c>
      <c r="G66" s="9">
        <v>0.17</v>
      </c>
      <c r="H66" s="9">
        <v>1600</v>
      </c>
      <c r="I66" s="9">
        <v>1600</v>
      </c>
      <c r="J66" s="9"/>
      <c r="K66" s="9">
        <v>336.96</v>
      </c>
      <c r="L66" s="9"/>
      <c r="N66" s="9"/>
      <c r="O66" s="9">
        <v>19.670000000000002</v>
      </c>
      <c r="P66" s="9">
        <v>16856</v>
      </c>
      <c r="Q66" s="9">
        <v>107898</v>
      </c>
      <c r="R66" s="9">
        <v>1.85341</v>
      </c>
      <c r="S66" s="9">
        <v>0.33019999999999999</v>
      </c>
      <c r="T66" s="9"/>
      <c r="U66" s="9"/>
      <c r="V66" s="35">
        <v>3054</v>
      </c>
      <c r="W66" s="35">
        <v>17157</v>
      </c>
      <c r="X66" s="35">
        <v>0.26569999999999999</v>
      </c>
      <c r="Y66" s="35">
        <v>0.26569999999999999</v>
      </c>
      <c r="Z66" s="9">
        <v>96963.14</v>
      </c>
      <c r="AA66" s="9"/>
      <c r="AB66" s="9"/>
      <c r="AC66" s="9"/>
      <c r="AD66" s="9"/>
      <c r="AF66" s="4">
        <v>70531</v>
      </c>
      <c r="AH66" s="4">
        <v>0.33019999999999999</v>
      </c>
    </row>
    <row r="67" spans="1:34" s="4" customFormat="1" x14ac:dyDescent="0.25">
      <c r="A67" s="8">
        <v>43983</v>
      </c>
      <c r="B67" s="9">
        <v>2020</v>
      </c>
      <c r="C67" s="9">
        <v>6</v>
      </c>
      <c r="D67" s="9"/>
      <c r="E67" s="9"/>
      <c r="F67" s="9"/>
      <c r="G67" s="9"/>
      <c r="H67" s="9"/>
      <c r="I67" s="9"/>
      <c r="J67" s="9"/>
      <c r="K67" s="9"/>
      <c r="L67" s="9"/>
      <c r="N67" s="9"/>
      <c r="O67" s="9"/>
      <c r="P67" s="9"/>
      <c r="Q67" s="9"/>
      <c r="R67" s="9"/>
      <c r="S67" s="9"/>
      <c r="T67" s="9"/>
      <c r="U67" s="9"/>
      <c r="V67" s="35"/>
      <c r="W67" s="35"/>
      <c r="X67" s="35"/>
      <c r="Y67" s="35"/>
      <c r="Z67" s="9"/>
      <c r="AA67" s="9"/>
      <c r="AB67" s="9"/>
      <c r="AC67" s="9"/>
      <c r="AD67" s="9"/>
    </row>
    <row r="68" spans="1:34" s="4" customFormat="1" x14ac:dyDescent="0.25">
      <c r="A68" s="8">
        <v>44013</v>
      </c>
      <c r="B68" s="9">
        <v>2020</v>
      </c>
      <c r="C68" s="9">
        <v>7</v>
      </c>
      <c r="D68" s="9"/>
      <c r="E68" s="9"/>
      <c r="F68" s="9"/>
      <c r="G68" s="9"/>
      <c r="H68" s="9"/>
      <c r="I68" s="9"/>
      <c r="J68" s="9"/>
      <c r="K68" s="9"/>
      <c r="L68" s="9"/>
      <c r="N68" s="9"/>
      <c r="O68" s="9"/>
      <c r="P68" s="9"/>
      <c r="Q68" s="9"/>
      <c r="R68" s="9"/>
      <c r="S68" s="9"/>
      <c r="T68" s="9"/>
      <c r="U68" s="9"/>
      <c r="V68" s="35"/>
      <c r="W68" s="35"/>
      <c r="X68" s="35"/>
      <c r="Y68" s="35"/>
      <c r="Z68" s="9"/>
      <c r="AA68" s="9"/>
      <c r="AB68" s="9"/>
      <c r="AC68" s="9"/>
      <c r="AD68" s="9"/>
    </row>
    <row r="69" spans="1:34" s="4" customFormat="1" x14ac:dyDescent="0.25">
      <c r="A69" s="8">
        <v>44044</v>
      </c>
      <c r="B69" s="9">
        <v>2020</v>
      </c>
      <c r="C69" s="9">
        <v>8</v>
      </c>
      <c r="D69" s="9"/>
      <c r="E69" s="9"/>
      <c r="F69" s="9"/>
      <c r="G69" s="9"/>
      <c r="H69" s="9"/>
      <c r="I69" s="9"/>
      <c r="J69" s="9"/>
      <c r="K69" s="9"/>
      <c r="L69" s="9"/>
      <c r="N69" s="9"/>
      <c r="O69" s="9"/>
      <c r="P69" s="9"/>
      <c r="Q69" s="9"/>
      <c r="R69" s="9"/>
      <c r="S69" s="9"/>
      <c r="T69" s="9"/>
      <c r="U69" s="9"/>
      <c r="V69" s="35"/>
      <c r="W69" s="35"/>
      <c r="X69" s="35"/>
      <c r="Y69" s="35"/>
      <c r="Z69" s="9"/>
      <c r="AA69" s="9"/>
      <c r="AB69" s="9"/>
      <c r="AC69" s="9"/>
      <c r="AD69" s="9"/>
    </row>
    <row r="70" spans="1:34" s="4" customFormat="1" x14ac:dyDescent="0.25">
      <c r="A70" s="8">
        <v>44075</v>
      </c>
      <c r="B70" s="9">
        <v>2020</v>
      </c>
      <c r="C70" s="9">
        <v>9</v>
      </c>
      <c r="D70" s="9"/>
      <c r="E70" s="9"/>
      <c r="F70" s="9"/>
      <c r="G70" s="9"/>
      <c r="H70" s="9"/>
      <c r="I70" s="9"/>
      <c r="J70" s="9"/>
      <c r="K70" s="9"/>
      <c r="L70" s="9"/>
      <c r="N70" s="9"/>
      <c r="O70" s="9"/>
      <c r="P70" s="9"/>
      <c r="Q70" s="9"/>
      <c r="R70" s="9"/>
      <c r="S70" s="9"/>
      <c r="T70" s="9"/>
      <c r="U70" s="9"/>
      <c r="V70" s="35"/>
      <c r="W70" s="35"/>
      <c r="X70" s="35"/>
      <c r="Y70" s="35"/>
      <c r="Z70" s="9"/>
      <c r="AA70" s="9"/>
      <c r="AB70" s="9"/>
      <c r="AC70" s="9"/>
      <c r="AD70" s="9"/>
    </row>
    <row r="71" spans="1:34" s="4" customFormat="1" x14ac:dyDescent="0.25">
      <c r="A71" s="8">
        <v>44105</v>
      </c>
      <c r="B71" s="9">
        <v>2020</v>
      </c>
      <c r="C71" s="9">
        <v>10</v>
      </c>
      <c r="D71" s="9"/>
      <c r="E71" s="9"/>
      <c r="F71" s="9"/>
      <c r="G71" s="9"/>
      <c r="H71" s="9"/>
      <c r="I71" s="9"/>
      <c r="J71" s="9"/>
      <c r="K71" s="9"/>
      <c r="L71" s="9"/>
      <c r="N71" s="9"/>
      <c r="O71" s="9"/>
      <c r="P71" s="9"/>
      <c r="Q71" s="9"/>
      <c r="R71" s="9"/>
      <c r="S71" s="9"/>
      <c r="T71" s="9"/>
      <c r="U71" s="9"/>
      <c r="V71" s="35"/>
      <c r="W71" s="35"/>
      <c r="X71" s="35"/>
      <c r="Y71" s="35"/>
      <c r="Z71" s="9"/>
      <c r="AA71" s="9"/>
      <c r="AB71" s="9"/>
      <c r="AC71" s="9"/>
      <c r="AD71" s="9"/>
    </row>
    <row r="72" spans="1:34" s="4" customFormat="1" x14ac:dyDescent="0.25">
      <c r="A72" s="8">
        <v>44136</v>
      </c>
      <c r="B72" s="9">
        <v>2020</v>
      </c>
      <c r="C72" s="9">
        <v>11</v>
      </c>
      <c r="D72" s="9"/>
      <c r="E72" s="9"/>
      <c r="F72" s="9"/>
      <c r="G72" s="9"/>
      <c r="H72" s="9"/>
      <c r="I72" s="9"/>
      <c r="J72" s="9"/>
      <c r="K72" s="9"/>
      <c r="L72" s="9"/>
      <c r="N72" s="9"/>
      <c r="O72" s="9"/>
      <c r="P72" s="9"/>
      <c r="Q72" s="9"/>
      <c r="R72" s="9"/>
      <c r="S72" s="9"/>
      <c r="T72" s="9"/>
      <c r="U72" s="9"/>
      <c r="V72" s="35"/>
      <c r="W72" s="35"/>
      <c r="X72" s="35"/>
      <c r="Y72" s="35"/>
      <c r="Z72" s="9"/>
      <c r="AA72" s="9"/>
      <c r="AB72" s="9"/>
      <c r="AC72" s="9"/>
      <c r="AD72" s="9"/>
    </row>
    <row r="73" spans="1:34" s="4" customFormat="1" x14ac:dyDescent="0.25">
      <c r="A73" s="8">
        <v>44166</v>
      </c>
      <c r="B73" s="9">
        <v>2020</v>
      </c>
      <c r="C73" s="9">
        <v>12</v>
      </c>
      <c r="D73" s="9"/>
      <c r="E73" s="9"/>
      <c r="F73" s="9"/>
      <c r="G73" s="9"/>
      <c r="H73" s="9"/>
      <c r="I73" s="9"/>
      <c r="J73" s="9"/>
      <c r="K73" s="9"/>
      <c r="L73" s="9"/>
      <c r="N73" s="9"/>
      <c r="O73" s="9"/>
      <c r="P73" s="9"/>
      <c r="Q73" s="9"/>
      <c r="R73" s="9"/>
      <c r="S73" s="9"/>
      <c r="T73" s="9"/>
      <c r="U73" s="9"/>
      <c r="V73" s="35"/>
      <c r="W73" s="35"/>
      <c r="X73" s="35"/>
      <c r="Y73" s="35"/>
      <c r="Z73" s="9"/>
      <c r="AA73" s="9"/>
      <c r="AB73" s="9"/>
      <c r="AC73" s="9"/>
      <c r="AD73" s="9"/>
    </row>
    <row r="74" spans="1:34" s="4" customFormat="1" x14ac:dyDescent="0.2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N74" s="9"/>
      <c r="O74" s="9"/>
      <c r="P74" s="9"/>
      <c r="Q74" s="9"/>
      <c r="R74" s="9"/>
      <c r="S74" s="9"/>
      <c r="T74" s="9"/>
      <c r="U74" s="9"/>
      <c r="V74" s="35"/>
      <c r="W74" s="35"/>
      <c r="X74" s="35"/>
      <c r="Y74" s="35"/>
      <c r="Z74" s="9"/>
      <c r="AA74" s="9"/>
      <c r="AB74" s="9"/>
      <c r="AC74" s="9"/>
      <c r="AD74" s="9"/>
    </row>
    <row r="75" spans="1:34" s="4" customFormat="1" x14ac:dyDescent="0.2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N75" s="9"/>
      <c r="O75" s="9"/>
      <c r="P75" s="9"/>
      <c r="Q75" s="9"/>
      <c r="R75" s="9"/>
      <c r="S75" s="9"/>
      <c r="T75" s="9"/>
      <c r="U75" s="9"/>
      <c r="V75" s="35"/>
      <c r="W75" s="35"/>
      <c r="X75" s="35"/>
      <c r="Y75" s="35"/>
      <c r="Z75" s="9"/>
      <c r="AA75" s="9"/>
      <c r="AB75" s="9"/>
      <c r="AC75" s="9"/>
      <c r="AD75" s="9"/>
    </row>
    <row r="76" spans="1:34" s="4" customFormat="1" x14ac:dyDescent="0.2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N76" s="9"/>
      <c r="O76" s="9"/>
      <c r="P76" s="9"/>
      <c r="Q76" s="9"/>
      <c r="R76" s="9"/>
      <c r="S76" s="9"/>
      <c r="T76" s="9"/>
      <c r="U76" s="9"/>
      <c r="V76" s="35"/>
      <c r="W76" s="35"/>
      <c r="X76" s="35"/>
      <c r="Y76" s="35"/>
      <c r="Z76" s="9"/>
      <c r="AA76" s="9"/>
      <c r="AB76" s="9"/>
      <c r="AC76" s="9"/>
      <c r="AD76" s="9"/>
    </row>
    <row r="77" spans="1:34" s="4" customFormat="1" x14ac:dyDescent="0.2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N77" s="9"/>
      <c r="O77" s="9"/>
      <c r="P77" s="9"/>
      <c r="Q77" s="9"/>
      <c r="R77" s="9"/>
      <c r="S77" s="9"/>
      <c r="T77" s="9"/>
      <c r="U77" s="9"/>
      <c r="V77" s="35"/>
      <c r="W77" s="35"/>
      <c r="X77" s="35"/>
      <c r="Y77" s="35"/>
      <c r="Z77" s="9"/>
      <c r="AA77" s="9"/>
      <c r="AB77" s="9"/>
      <c r="AC77" s="9"/>
      <c r="AD77" s="9"/>
    </row>
    <row r="78" spans="1:34" s="4" customFormat="1" x14ac:dyDescent="0.2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N78" s="9"/>
      <c r="O78" s="9"/>
      <c r="P78" s="9"/>
      <c r="Q78" s="9"/>
      <c r="R78" s="9"/>
      <c r="S78" s="9"/>
      <c r="T78" s="9"/>
      <c r="U78" s="9"/>
      <c r="V78" s="35"/>
      <c r="W78" s="35"/>
      <c r="X78" s="35"/>
      <c r="Y78" s="35"/>
      <c r="Z78" s="9"/>
      <c r="AA78" s="9"/>
      <c r="AB78" s="9"/>
      <c r="AC78" s="9"/>
      <c r="AD78" s="9"/>
    </row>
    <row r="79" spans="1:34" s="4" customFormat="1" x14ac:dyDescent="0.2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N79" s="9"/>
      <c r="O79" s="9"/>
      <c r="P79" s="9"/>
      <c r="Q79" s="9"/>
      <c r="R79" s="9"/>
      <c r="S79" s="9"/>
      <c r="T79" s="9"/>
      <c r="U79" s="9"/>
      <c r="V79" s="35"/>
      <c r="W79" s="35"/>
      <c r="X79" s="35"/>
      <c r="Y79" s="35"/>
      <c r="Z79" s="9"/>
      <c r="AA79" s="9"/>
      <c r="AB79" s="9"/>
      <c r="AC79" s="9"/>
      <c r="AD79" s="9"/>
    </row>
    <row r="80" spans="1:34" s="4" customFormat="1" x14ac:dyDescent="0.2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N80" s="9"/>
      <c r="O80" s="9"/>
      <c r="P80" s="9"/>
      <c r="Q80" s="9"/>
      <c r="R80" s="9"/>
      <c r="S80" s="9"/>
      <c r="T80" s="9"/>
      <c r="U80" s="9"/>
      <c r="V80" s="35"/>
      <c r="W80" s="35"/>
      <c r="X80" s="35"/>
      <c r="Y80" s="35"/>
      <c r="Z80" s="9"/>
      <c r="AA80" s="9"/>
      <c r="AB80" s="9"/>
      <c r="AC80" s="9"/>
      <c r="AD80" s="9"/>
    </row>
    <row r="81" spans="1:30" s="4" customFormat="1" x14ac:dyDescent="0.2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N81" s="9"/>
      <c r="O81" s="9"/>
      <c r="P81" s="9"/>
      <c r="Q81" s="9"/>
      <c r="R81" s="9"/>
      <c r="S81" s="9"/>
      <c r="T81" s="9"/>
      <c r="U81" s="9"/>
      <c r="V81" s="35"/>
      <c r="W81" s="35"/>
      <c r="X81" s="35"/>
      <c r="Y81" s="35"/>
      <c r="Z81" s="9"/>
      <c r="AA81" s="9"/>
      <c r="AB81" s="9"/>
      <c r="AC81" s="9"/>
      <c r="AD81" s="9"/>
    </row>
  </sheetData>
  <pageMargins left="0.511811024" right="0.511811024" top="0.78740157499999996" bottom="0.78740157499999996" header="0.31496062000000002" footer="0.3149606200000000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Apresentação</vt:lpstr>
      <vt:lpstr>UC1</vt:lpstr>
      <vt:lpstr>Previsão Consumo</vt:lpstr>
      <vt:lpstr>Previsao consumo sem 19-20</vt:lpstr>
      <vt:lpstr>Grafico consumo</vt:lpstr>
      <vt:lpstr>UC1 Graficos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sysadm</dc:creator>
  <cp:lastModifiedBy>Marlon Carvalho</cp:lastModifiedBy>
  <dcterms:created xsi:type="dcterms:W3CDTF">2020-11-02T21:38:50Z</dcterms:created>
  <dcterms:modified xsi:type="dcterms:W3CDTF">2020-12-16T02:30:55Z</dcterms:modified>
</cp:coreProperties>
</file>