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TCO_Calculator" sheetId="2" r:id="rId2"/>
    <sheet name="Weights" sheetId="3" r:id="rId3"/>
    <sheet name="Scoring" sheetId="4" r:id="rId4"/>
  </sheets>
  <definedNames>
    <definedName name="DevFTECost">Inputs!$B$6</definedName>
    <definedName name="OpsFTECost">Inputs!$B$5</definedName>
    <definedName name="SumWeights">Weights!$B$12</definedName>
    <definedName name="W_Audit_compliance">Weights!$B$8</definedName>
    <definedName name="W_Customization_depth">Weights!$B$7</definedName>
    <definedName name="W_Customization_ease">Weights!$B$6</definedName>
    <definedName name="W_Offline_capability">Weights!$B$9</definedName>
    <definedName name="W_Operational_overhead">Weights!$B$3</definedName>
    <definedName name="W_Performance_burst_resilience">Weights!$B$4</definedName>
    <definedName name="W_Protocol_feature_coverage">Weights!$B$5</definedName>
    <definedName name="W_Scalability_limits">Weights!$B$10</definedName>
    <definedName name="W_Support_roadmap">Weights!$B$11</definedName>
    <definedName name="W_Total_cost_of_ownership">Weights!$B$2</definedName>
  </definedNames>
  <calcPr calcId="124519" fullCalcOnLoad="1"/>
</workbook>
</file>

<file path=xl/sharedStrings.xml><?xml version="1.0" encoding="utf-8"?>
<sst xmlns="http://schemas.openxmlformats.org/spreadsheetml/2006/main" count="83" uniqueCount="52">
  <si>
    <t>Parameter</t>
  </si>
  <si>
    <t>Value</t>
  </si>
  <si>
    <t>Notes</t>
  </si>
  <si>
    <t>Peak_MAU</t>
  </si>
  <si>
    <t>Avg_MAU_percent</t>
  </si>
  <si>
    <t>SaaS_price_per_1000_MAU</t>
  </si>
  <si>
    <t>VM_cost_per_node_per_month</t>
  </si>
  <si>
    <t>Ops_FTE_cost_per_year</t>
  </si>
  <si>
    <t>Dev_FTE_cost_per_year</t>
  </si>
  <si>
    <t>Maximum monthly active users you expect at peak</t>
  </si>
  <si>
    <t>Average MAU as % of peak (e.g. 70)</t>
  </si>
  <si>
    <t>List‑price in USD (e.g. 25)</t>
  </si>
  <si>
    <t>Cloud VM cost estimate (e.g. 160)</t>
  </si>
  <si>
    <t>Fully‑loaded salary (e.g. 120000)</t>
  </si>
  <si>
    <t>Cost for developers (e.g. 120000)</t>
  </si>
  <si>
    <t>Technology</t>
  </si>
  <si>
    <t>Delivery_model</t>
  </si>
  <si>
    <t>License_cost_per_year</t>
  </si>
  <si>
    <t>Subscription_cost_per_year</t>
  </si>
  <si>
    <t>Cloud_infra_cost_per_year</t>
  </si>
  <si>
    <t>Ops_FTE</t>
  </si>
  <si>
    <t>Dev_FTE</t>
  </si>
  <si>
    <t>Ops_cost_per_year</t>
  </si>
  <si>
    <t>Dev_cost_per_year</t>
  </si>
  <si>
    <t>Support_cost_per_year</t>
  </si>
  <si>
    <t>Total_annual_cost</t>
  </si>
  <si>
    <t>Five_year_TCO</t>
  </si>
  <si>
    <t>Keycloak</t>
  </si>
  <si>
    <t>Gluu</t>
  </si>
  <si>
    <t>Duende Enterprise</t>
  </si>
  <si>
    <t>OpenIddict</t>
  </si>
  <si>
    <t>PingFederate</t>
  </si>
  <si>
    <t>PingOne</t>
  </si>
  <si>
    <t>Okta</t>
  </si>
  <si>
    <t>Self‑host OSS</t>
  </si>
  <si>
    <t>Self‑host .NET</t>
  </si>
  <si>
    <t>Self‑host commercial</t>
  </si>
  <si>
    <t>SaaS</t>
  </si>
  <si>
    <t>Dimension</t>
  </si>
  <si>
    <t>Weight</t>
  </si>
  <si>
    <t>Total_cost_of_ownership</t>
  </si>
  <si>
    <t>Operational_overhead</t>
  </si>
  <si>
    <t>Performance_burst_resilience</t>
  </si>
  <si>
    <t>Protocol_feature_coverage</t>
  </si>
  <si>
    <t>Customization_ease</t>
  </si>
  <si>
    <t>Customization_depth</t>
  </si>
  <si>
    <t>Audit_compliance</t>
  </si>
  <si>
    <t>Offline_capability</t>
  </si>
  <si>
    <t>Scalability_limits</t>
  </si>
  <si>
    <t>Support_roadmap</t>
  </si>
  <si>
    <t>Default weight; adjust as needed</t>
  </si>
  <si>
    <t>Weighted_score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</si>
</sst>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C2" t="s">
        <v>9</v>
      </c>
    </row>
    <row r="3" spans="1:3">
      <c r="A3" t="s">
        <v>4</v>
      </c>
      <c r="C3" t="s">
        <v>10</v>
      </c>
    </row>
    <row r="4" spans="1:3">
      <c r="A4" t="s">
        <v>5</v>
      </c>
      <c r="C4" t="s">
        <v>11</v>
      </c>
    </row>
    <row r="5" spans="1:3">
      <c r="A5" t="s">
        <v>6</v>
      </c>
      <c r="C5" t="s">
        <v>12</v>
      </c>
    </row>
    <row r="6" spans="1:3">
      <c r="A6" t="s">
        <v>7</v>
      </c>
      <c r="C6" t="s">
        <v>13</v>
      </c>
    </row>
    <row r="7" spans="1:3">
      <c r="A7" t="s">
        <v>8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9"/>
  <sheetViews>
    <sheetView workbookViewId="0"/>
  </sheetViews>
  <sheetFormatPr defaultRowHeight="15"/>
  <sheetData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>
        <f>F2*OpsFTECost</f>
        <v>0</v>
      </c>
      <c r="I2">
        <f>G2*DevFTECost</f>
        <v>0</v>
      </c>
      <c r="J2" s="1" t="s">
        <v>24</v>
      </c>
      <c r="K2">
        <f>SUM(C2:J2)</f>
        <v>0</v>
      </c>
      <c r="L2">
        <f>K2*5</f>
        <v>0</v>
      </c>
    </row>
    <row r="3" spans="1:12">
      <c r="A3" t="s">
        <v>27</v>
      </c>
      <c r="B3" t="s">
        <v>34</v>
      </c>
      <c r="H3">
        <f>F3*OpsFTECost</f>
        <v>0</v>
      </c>
      <c r="I3">
        <f>G3*DevFTECost</f>
        <v>0</v>
      </c>
      <c r="K3">
        <f>SUM(C3:J3)</f>
        <v>0</v>
      </c>
      <c r="L3">
        <f>K3*5</f>
        <v>0</v>
      </c>
    </row>
    <row r="4" spans="1:12">
      <c r="A4" t="s">
        <v>28</v>
      </c>
      <c r="B4" t="s">
        <v>34</v>
      </c>
      <c r="H4">
        <f>F4*OpsFTECost</f>
        <v>0</v>
      </c>
      <c r="I4">
        <f>G4*DevFTECost</f>
        <v>0</v>
      </c>
      <c r="K4">
        <f>SUM(C4:J4)</f>
        <v>0</v>
      </c>
      <c r="L4">
        <f>K4*5</f>
        <v>0</v>
      </c>
    </row>
    <row r="5" spans="1:12">
      <c r="A5" t="s">
        <v>29</v>
      </c>
      <c r="B5" t="s">
        <v>35</v>
      </c>
      <c r="H5">
        <f>F5*OpsFTECost</f>
        <v>0</v>
      </c>
      <c r="I5">
        <f>G5*DevFTECost</f>
        <v>0</v>
      </c>
      <c r="K5">
        <f>SUM(C5:J5)</f>
        <v>0</v>
      </c>
      <c r="L5">
        <f>K5*5</f>
        <v>0</v>
      </c>
    </row>
    <row r="6" spans="1:12">
      <c r="A6" t="s">
        <v>30</v>
      </c>
      <c r="B6" t="s">
        <v>35</v>
      </c>
      <c r="H6">
        <f>F6*OpsFTECost</f>
        <v>0</v>
      </c>
      <c r="I6">
        <f>G6*DevFTECost</f>
        <v>0</v>
      </c>
      <c r="K6">
        <f>SUM(C6:J6)</f>
        <v>0</v>
      </c>
      <c r="L6">
        <f>K6*5</f>
        <v>0</v>
      </c>
    </row>
    <row r="7" spans="1:12">
      <c r="A7" t="s">
        <v>31</v>
      </c>
      <c r="B7" t="s">
        <v>36</v>
      </c>
      <c r="H7">
        <f>F7*OpsFTECost</f>
        <v>0</v>
      </c>
      <c r="I7">
        <f>G7*DevFTECost</f>
        <v>0</v>
      </c>
      <c r="K7">
        <f>SUM(C7:J7)</f>
        <v>0</v>
      </c>
      <c r="L7">
        <f>K7*5</f>
        <v>0</v>
      </c>
    </row>
    <row r="8" spans="1:12">
      <c r="A8" t="s">
        <v>32</v>
      </c>
      <c r="B8" t="s">
        <v>37</v>
      </c>
      <c r="H8">
        <f>F8*OpsFTECost</f>
        <v>0</v>
      </c>
      <c r="I8">
        <f>G8*DevFTECost</f>
        <v>0</v>
      </c>
      <c r="K8">
        <f>SUM(C8:J8)</f>
        <v>0</v>
      </c>
      <c r="L8">
        <f>K8*5</f>
        <v>0</v>
      </c>
    </row>
    <row r="9" spans="1:12">
      <c r="A9" t="s">
        <v>33</v>
      </c>
      <c r="B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2"/>
  <sheetViews>
    <sheetView workbookViewId="0"/>
  </sheetViews>
  <sheetFormatPr defaultRowHeight="15"/>
  <sheetData>
    <row r="2" spans="1:3">
      <c r="A2" s="1" t="s">
        <v>38</v>
      </c>
      <c r="B2" s="1" t="s">
        <v>39</v>
      </c>
      <c r="C2" s="1" t="s">
        <v>2</v>
      </c>
    </row>
    <row r="3" spans="1:3">
      <c r="A3" t="s">
        <v>40</v>
      </c>
      <c r="B3">
        <v>10</v>
      </c>
      <c r="C3" t="s">
        <v>50</v>
      </c>
    </row>
    <row r="4" spans="1:3">
      <c r="A4" t="s">
        <v>41</v>
      </c>
      <c r="B4">
        <v>7</v>
      </c>
      <c r="C4" t="s">
        <v>50</v>
      </c>
    </row>
    <row r="5" spans="1:3">
      <c r="A5" t="s">
        <v>42</v>
      </c>
      <c r="B5">
        <v>7</v>
      </c>
      <c r="C5" t="s">
        <v>50</v>
      </c>
    </row>
    <row r="6" spans="1:3">
      <c r="A6" t="s">
        <v>43</v>
      </c>
      <c r="B6">
        <v>6</v>
      </c>
      <c r="C6" t="s">
        <v>50</v>
      </c>
    </row>
    <row r="7" spans="1:3">
      <c r="A7" t="s">
        <v>44</v>
      </c>
      <c r="B7">
        <v>4</v>
      </c>
      <c r="C7" t="s">
        <v>50</v>
      </c>
    </row>
    <row r="8" spans="1:3">
      <c r="A8" t="s">
        <v>45</v>
      </c>
      <c r="B8">
        <v>3</v>
      </c>
      <c r="C8" t="s">
        <v>50</v>
      </c>
    </row>
    <row r="9" spans="1:3">
      <c r="A9" t="s">
        <v>46</v>
      </c>
      <c r="B9">
        <v>5</v>
      </c>
      <c r="C9" t="s">
        <v>50</v>
      </c>
    </row>
    <row r="10" spans="1:3">
      <c r="A10" t="s">
        <v>47</v>
      </c>
      <c r="B10">
        <v>2</v>
      </c>
      <c r="C10" t="s">
        <v>50</v>
      </c>
    </row>
    <row r="11" spans="1:3">
      <c r="A11" t="s">
        <v>48</v>
      </c>
      <c r="B11">
        <v>4</v>
      </c>
      <c r="C11" t="s">
        <v>50</v>
      </c>
    </row>
    <row r="12" spans="1:3">
      <c r="A12" t="s">
        <v>49</v>
      </c>
      <c r="B12">
        <f>SUM(B2:B11)</f>
        <v>0</v>
      </c>
      <c r="C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9"/>
  <sheetViews>
    <sheetView workbookViewId="0"/>
  </sheetViews>
  <sheetFormatPr defaultRowHeight="15"/>
  <sheetData>
    <row r="2" spans="1:12">
      <c r="A2" s="1" t="s">
        <v>15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>
        <f>(B2*W_Total_cost_of_ownership+C2*W_Operational_overhead+D2*W_Performance_burst_resilience+E2*W_Protocol_feature_coverage+F2*W_Customization_ease+G2*W_Customization_depth+H2*W_Audit_compliance+I2*W_Offline_capability+J2*W_Scalability_limits+K2*W_Support_roadmap)/SumWeights</f>
        <v>0</v>
      </c>
    </row>
    <row r="3" spans="1:12">
      <c r="A3" t="s">
        <v>27</v>
      </c>
      <c r="L3">
        <f>(B3*W_Total_cost_of_ownership+C3*W_Operational_overhead+D3*W_Performance_burst_resilience+E3*W_Protocol_feature_coverage+F3*W_Customization_ease+G3*W_Customization_depth+H3*W_Audit_compliance+I3*W_Offline_capability+J3*W_Scalability_limits+K3*W_Support_roadmap)/SumWeights</f>
        <v>0</v>
      </c>
    </row>
    <row r="4" spans="1:12">
      <c r="A4" t="s">
        <v>28</v>
      </c>
      <c r="L4">
        <f>(B4*W_Total_cost_of_ownership+C4*W_Operational_overhead+D4*W_Performance_burst_resilience+E4*W_Protocol_feature_coverage+F4*W_Customization_ease+G4*W_Customization_depth+H4*W_Audit_compliance+I4*W_Offline_capability+J4*W_Scalability_limits+K4*W_Support_roadmap)/SumWeights</f>
        <v>0</v>
      </c>
    </row>
    <row r="5" spans="1:12">
      <c r="A5" t="s">
        <v>29</v>
      </c>
      <c r="L5">
        <f>(B5*W_Total_cost_of_ownership+C5*W_Operational_overhead+D5*W_Performance_burst_resilience+E5*W_Protocol_feature_coverage+F5*W_Customization_ease+G5*W_Customization_depth+H5*W_Audit_compliance+I5*W_Offline_capability+J5*W_Scalability_limits+K5*W_Support_roadmap)/SumWeights</f>
        <v>0</v>
      </c>
    </row>
    <row r="6" spans="1:12">
      <c r="A6" t="s">
        <v>30</v>
      </c>
      <c r="L6">
        <f>(B6*W_Total_cost_of_ownership+C6*W_Operational_overhead+D6*W_Performance_burst_resilience+E6*W_Protocol_feature_coverage+F6*W_Customization_ease+G6*W_Customization_depth+H6*W_Audit_compliance+I6*W_Offline_capability+J6*W_Scalability_limits+K6*W_Support_roadmap)/SumWeights</f>
        <v>0</v>
      </c>
    </row>
    <row r="7" spans="1:12">
      <c r="A7" t="s">
        <v>31</v>
      </c>
      <c r="L7">
        <f>(B7*W_Total_cost_of_ownership+C7*W_Operational_overhead+D7*W_Performance_burst_resilience+E7*W_Protocol_feature_coverage+F7*W_Customization_ease+G7*W_Customization_depth+H7*W_Audit_compliance+I7*W_Offline_capability+J7*W_Scalability_limits+K7*W_Support_roadmap)/SumWeights</f>
        <v>0</v>
      </c>
    </row>
    <row r="8" spans="1:12">
      <c r="A8" t="s">
        <v>32</v>
      </c>
      <c r="L8">
        <f>(B8*W_Total_cost_of_ownership+C8*W_Operational_overhead+D8*W_Performance_burst_resilience+E8*W_Protocol_feature_coverage+F8*W_Customization_ease+G8*W_Customization_depth+H8*W_Audit_compliance+I8*W_Offline_capability+J8*W_Scalability_limits+K8*W_Support_roadmap)/SumWeights</f>
        <v>0</v>
      </c>
    </row>
    <row r="9" spans="1:12">
      <c r="A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Inputs</vt:lpstr>
      <vt:lpstr>TCO_Calculator</vt:lpstr>
      <vt:lpstr>Weights</vt:lpstr>
      <vt:lpstr>Scoring</vt:lpstr>
      <vt:lpstr>DevFTECost</vt:lpstr>
      <vt:lpstr>OpsFTECost</vt:lpstr>
      <vt:lpstr>SumWeights</vt:lpstr>
      <vt:lpstr>W_Audit_compliance</vt:lpstr>
      <vt:lpstr>W_Customization_depth</vt:lpstr>
      <vt:lpstr>W_Customization_ease</vt:lpstr>
      <vt:lpstr>W_Offline_capability</vt:lpstr>
      <vt:lpstr>W_Operational_overhead</vt:lpstr>
      <vt:lpstr>W_Performance_burst_resilience</vt:lpstr>
      <vt:lpstr>W_Protocol_feature_coverage</vt:lpstr>
      <vt:lpstr>W_Scalability_limits</vt:lpstr>
      <vt:lpstr>W_Support_roadmap</vt:lpstr>
      <vt:lpstr>W_Total_cost_of_ownership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2025-08-04T07:11:58Z</dcterms:created>
  <dcterms:modified xsi:type="dcterms:W3CDTF">2025-08-04T07:11:58Z</dcterms:modified>
</cp:coreProperties>
</file>