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Evolution of Learning\Emiliano\manuscript\"/>
    </mc:Choice>
  </mc:AlternateContent>
  <xr:revisionPtr revIDLastSave="0" documentId="13_ncr:1_{3CDFDB81-DB38-4794-95B4-8A5E3CB4FD37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RW expected loss" sheetId="5" r:id="rId1"/>
    <sheet name="Minimizing losses" sheetId="6" r:id="rId2"/>
    <sheet name="Variable T" sheetId="7" r:id="rId3"/>
  </sheets>
  <definedNames>
    <definedName name="solver_adj" localSheetId="1" hidden="1">'Minimizing losses'!$E$6,'Minimizing losses'!$E$9</definedName>
    <definedName name="solver_adj" localSheetId="0" hidden="1">'RW expected loss'!#REF!</definedName>
    <definedName name="solver_adj" localSheetId="2" hidden="1">'Variable T'!$E$20:$E$22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'Minimizing losses'!$E$14</definedName>
    <definedName name="solver_opt" localSheetId="0" hidden="1">'RW expected loss'!#REF!</definedName>
    <definedName name="solver_opt" localSheetId="2" hidden="1">'Variable T'!$E$33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E7" i="6" l="1"/>
  <c r="E12" i="6" s="1"/>
  <c r="D7" i="6"/>
  <c r="E11" i="6" l="1"/>
  <c r="E13" i="6" s="1"/>
  <c r="E14" i="6" s="1"/>
  <c r="D11" i="6"/>
  <c r="D13" i="6" s="1"/>
  <c r="D12" i="6"/>
  <c r="U29" i="7"/>
  <c r="H18" i="7"/>
  <c r="K18" i="7" s="1"/>
  <c r="S12" i="6"/>
  <c r="S11" i="6"/>
  <c r="R7" i="6"/>
  <c r="U12" i="6"/>
  <c r="Q12" i="6"/>
  <c r="O12" i="6"/>
  <c r="J12" i="6"/>
  <c r="I12" i="6"/>
  <c r="H12" i="6"/>
  <c r="G12" i="6"/>
  <c r="U11" i="6"/>
  <c r="U13" i="6" s="1"/>
  <c r="Q11" i="6"/>
  <c r="Q13" i="6" s="1"/>
  <c r="O11" i="6"/>
  <c r="O13" i="6" s="1"/>
  <c r="J11" i="6"/>
  <c r="J13" i="6" s="1"/>
  <c r="I11" i="6"/>
  <c r="I13" i="6" s="1"/>
  <c r="H11" i="6"/>
  <c r="G11" i="6"/>
  <c r="F8" i="6"/>
  <c r="T7" i="6"/>
  <c r="T11" i="6" s="1"/>
  <c r="P7" i="6"/>
  <c r="N7" i="6"/>
  <c r="N12" i="6" s="1"/>
  <c r="C7" i="6"/>
  <c r="I14" i="6" l="1"/>
  <c r="D14" i="6"/>
  <c r="I28" i="7"/>
  <c r="I30" i="7" s="1"/>
  <c r="W28" i="7"/>
  <c r="W30" i="7" s="1"/>
  <c r="O29" i="7"/>
  <c r="J28" i="7"/>
  <c r="J30" i="7" s="1"/>
  <c r="X28" i="7"/>
  <c r="X30" i="7" s="1"/>
  <c r="P29" i="7"/>
  <c r="Q29" i="7"/>
  <c r="O28" i="7"/>
  <c r="O30" i="7" s="1"/>
  <c r="E28" i="7"/>
  <c r="E30" i="7" s="1"/>
  <c r="P28" i="7"/>
  <c r="P30" i="7" s="1"/>
  <c r="H29" i="7"/>
  <c r="V29" i="7"/>
  <c r="E29" i="7"/>
  <c r="Q28" i="7"/>
  <c r="Q30" i="7" s="1"/>
  <c r="I29" i="7"/>
  <c r="W29" i="7"/>
  <c r="M28" i="7"/>
  <c r="M30" i="7" s="1"/>
  <c r="F29" i="7"/>
  <c r="G29" i="7"/>
  <c r="R29" i="7"/>
  <c r="G28" i="7"/>
  <c r="G30" i="7" s="1"/>
  <c r="R28" i="7"/>
  <c r="R30" i="7" s="1"/>
  <c r="M29" i="7"/>
  <c r="X29" i="7"/>
  <c r="H28" i="7"/>
  <c r="H30" i="7" s="1"/>
  <c r="S28" i="7"/>
  <c r="S30" i="7" s="1"/>
  <c r="N29" i="7"/>
  <c r="S29" i="7"/>
  <c r="K28" i="7"/>
  <c r="K30" i="7" s="1"/>
  <c r="T28" i="7"/>
  <c r="T30" i="7" s="1"/>
  <c r="J29" i="7"/>
  <c r="T29" i="7"/>
  <c r="L28" i="7"/>
  <c r="L30" i="7" s="1"/>
  <c r="U28" i="7"/>
  <c r="U30" i="7" s="1"/>
  <c r="U31" i="7" s="1"/>
  <c r="L29" i="7"/>
  <c r="F28" i="7"/>
  <c r="F30" i="7" s="1"/>
  <c r="N28" i="7"/>
  <c r="N30" i="7" s="1"/>
  <c r="V28" i="7"/>
  <c r="V30" i="7" s="1"/>
  <c r="K29" i="7"/>
  <c r="E27" i="7"/>
  <c r="S13" i="6"/>
  <c r="S14" i="6" s="1"/>
  <c r="R11" i="6"/>
  <c r="R12" i="6"/>
  <c r="C13" i="6"/>
  <c r="J14" i="6"/>
  <c r="N11" i="6"/>
  <c r="U14" i="6"/>
  <c r="T12" i="6"/>
  <c r="C11" i="6"/>
  <c r="H13" i="6"/>
  <c r="H14" i="6" s="1"/>
  <c r="T14" i="6"/>
  <c r="T13" i="6"/>
  <c r="O14" i="6"/>
  <c r="P12" i="6"/>
  <c r="P11" i="6"/>
  <c r="G13" i="6"/>
  <c r="G14" i="6" s="1"/>
  <c r="N13" i="6"/>
  <c r="N14" i="6" s="1"/>
  <c r="Q14" i="6"/>
  <c r="C12" i="6"/>
  <c r="C14" i="6" s="1"/>
  <c r="B24" i="5"/>
  <c r="B25" i="5" s="1"/>
  <c r="C23" i="5"/>
  <c r="F23" i="5" s="1"/>
  <c r="V31" i="7" l="1"/>
  <c r="R31" i="7"/>
  <c r="W31" i="7"/>
  <c r="O31" i="7"/>
  <c r="K31" i="7"/>
  <c r="J31" i="7"/>
  <c r="I31" i="7"/>
  <c r="H31" i="7"/>
  <c r="E31" i="7"/>
  <c r="Q31" i="7"/>
  <c r="P31" i="7"/>
  <c r="T31" i="7"/>
  <c r="S31" i="7"/>
  <c r="X31" i="7"/>
  <c r="G31" i="7"/>
  <c r="M31" i="7"/>
  <c r="L31" i="7"/>
  <c r="N31" i="7"/>
  <c r="F31" i="7"/>
  <c r="F27" i="7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R13" i="6"/>
  <c r="R14" i="6" s="1"/>
  <c r="P13" i="6"/>
  <c r="P14" i="6" s="1"/>
  <c r="G23" i="5"/>
  <c r="H23" i="5"/>
  <c r="B26" i="5"/>
  <c r="C25" i="5"/>
  <c r="C24" i="5"/>
  <c r="E33" i="7" l="1"/>
  <c r="Z27" i="7"/>
  <c r="I23" i="5"/>
  <c r="F25" i="5"/>
  <c r="G25" i="5"/>
  <c r="B27" i="5"/>
  <c r="C26" i="5"/>
  <c r="G24" i="5"/>
  <c r="F24" i="5"/>
  <c r="G26" i="5" l="1"/>
  <c r="F26" i="5"/>
  <c r="H26" i="5" s="1"/>
  <c r="C27" i="5"/>
  <c r="B28" i="5"/>
  <c r="H24" i="5"/>
  <c r="I24" i="5" s="1"/>
  <c r="H25" i="5"/>
  <c r="I25" i="5" s="1"/>
  <c r="G27" i="5" l="1"/>
  <c r="F27" i="5"/>
  <c r="I26" i="5"/>
  <c r="C28" i="5"/>
  <c r="B29" i="5"/>
  <c r="B30" i="5" l="1"/>
  <c r="C29" i="5"/>
  <c r="H27" i="5"/>
  <c r="I27" i="5" s="1"/>
  <c r="G28" i="5"/>
  <c r="F28" i="5"/>
  <c r="H28" i="5" s="1"/>
  <c r="I28" i="5" l="1"/>
  <c r="G29" i="5"/>
  <c r="F29" i="5"/>
  <c r="B31" i="5"/>
  <c r="C30" i="5"/>
  <c r="H29" i="5" l="1"/>
  <c r="I29" i="5" s="1"/>
  <c r="G30" i="5"/>
  <c r="F30" i="5"/>
  <c r="H30" i="5" s="1"/>
  <c r="C31" i="5"/>
  <c r="B32" i="5"/>
  <c r="G31" i="5" l="1"/>
  <c r="F31" i="5"/>
  <c r="H31" i="5" s="1"/>
  <c r="B33" i="5"/>
  <c r="C32" i="5"/>
  <c r="I30" i="5"/>
  <c r="G32" i="5" l="1"/>
  <c r="F32" i="5"/>
  <c r="H32" i="5" s="1"/>
  <c r="C33" i="5"/>
  <c r="B34" i="5"/>
  <c r="I31" i="5"/>
  <c r="G33" i="5" l="1"/>
  <c r="F33" i="5"/>
  <c r="B35" i="5"/>
  <c r="C34" i="5"/>
  <c r="I32" i="5"/>
  <c r="G34" i="5" l="1"/>
  <c r="F34" i="5"/>
  <c r="C35" i="5"/>
  <c r="B36" i="5"/>
  <c r="H33" i="5"/>
  <c r="I33" i="5" s="1"/>
  <c r="G35" i="5" l="1"/>
  <c r="F35" i="5"/>
  <c r="H35" i="5" s="1"/>
  <c r="B37" i="5"/>
  <c r="C36" i="5"/>
  <c r="H34" i="5"/>
  <c r="I34" i="5" s="1"/>
  <c r="G36" i="5" l="1"/>
  <c r="F36" i="5"/>
  <c r="C37" i="5"/>
  <c r="B38" i="5"/>
  <c r="I35" i="5"/>
  <c r="B39" i="5" l="1"/>
  <c r="C38" i="5"/>
  <c r="G37" i="5"/>
  <c r="F37" i="5"/>
  <c r="H36" i="5"/>
  <c r="I36" i="5" s="1"/>
  <c r="C39" i="5" l="1"/>
  <c r="B40" i="5"/>
  <c r="H37" i="5"/>
  <c r="I37" i="5" s="1"/>
  <c r="G38" i="5"/>
  <c r="F38" i="5"/>
  <c r="H38" i="5" l="1"/>
  <c r="I38" i="5" s="1"/>
  <c r="C40" i="5"/>
  <c r="B41" i="5"/>
  <c r="G39" i="5"/>
  <c r="F39" i="5"/>
  <c r="B42" i="5" l="1"/>
  <c r="C41" i="5"/>
  <c r="H39" i="5"/>
  <c r="I39" i="5" s="1"/>
  <c r="G40" i="5"/>
  <c r="F40" i="5"/>
  <c r="H40" i="5" s="1"/>
  <c r="I40" i="5" l="1"/>
  <c r="B43" i="5"/>
  <c r="C42" i="5"/>
  <c r="G41" i="5"/>
  <c r="F41" i="5"/>
  <c r="H41" i="5" l="1"/>
  <c r="I41" i="5" s="1"/>
  <c r="G42" i="5"/>
  <c r="F42" i="5"/>
  <c r="H42" i="5" s="1"/>
  <c r="C43" i="5"/>
  <c r="B44" i="5"/>
  <c r="F43" i="5" l="1"/>
  <c r="G43" i="5"/>
  <c r="C44" i="5"/>
  <c r="B45" i="5"/>
  <c r="I42" i="5"/>
  <c r="B46" i="5" l="1"/>
  <c r="C45" i="5"/>
  <c r="G44" i="5"/>
  <c r="F44" i="5"/>
  <c r="H44" i="5" s="1"/>
  <c r="H43" i="5"/>
  <c r="I43" i="5" s="1"/>
  <c r="I44" i="5" l="1"/>
  <c r="G45" i="5"/>
  <c r="F45" i="5"/>
  <c r="B47" i="5"/>
  <c r="C46" i="5"/>
  <c r="C47" i="5" l="1"/>
  <c r="B48" i="5"/>
  <c r="H45" i="5"/>
  <c r="I45" i="5" s="1"/>
  <c r="G46" i="5"/>
  <c r="F46" i="5"/>
  <c r="H46" i="5" s="1"/>
  <c r="I46" i="5" l="1"/>
  <c r="B49" i="5"/>
  <c r="C48" i="5"/>
  <c r="G47" i="5"/>
  <c r="F47" i="5"/>
  <c r="H47" i="5" s="1"/>
  <c r="I47" i="5" l="1"/>
  <c r="C49" i="5"/>
  <c r="B50" i="5"/>
  <c r="G48" i="5"/>
  <c r="F48" i="5"/>
  <c r="H48" i="5" l="1"/>
  <c r="I48" i="5" s="1"/>
  <c r="B51" i="5"/>
  <c r="C50" i="5"/>
  <c r="G49" i="5"/>
  <c r="F49" i="5"/>
  <c r="H49" i="5" l="1"/>
  <c r="I49" i="5" s="1"/>
  <c r="F50" i="5"/>
  <c r="G50" i="5"/>
  <c r="C51" i="5"/>
  <c r="B52" i="5"/>
  <c r="G51" i="5" l="1"/>
  <c r="F51" i="5"/>
  <c r="B53" i="5"/>
  <c r="C52" i="5"/>
  <c r="H50" i="5"/>
  <c r="I50" i="5" s="1"/>
  <c r="G52" i="5" l="1"/>
  <c r="F52" i="5"/>
  <c r="C53" i="5"/>
  <c r="B54" i="5"/>
  <c r="H51" i="5"/>
  <c r="I51" i="5" s="1"/>
  <c r="B55" i="5" l="1"/>
  <c r="C54" i="5"/>
  <c r="G53" i="5"/>
  <c r="F53" i="5"/>
  <c r="H52" i="5"/>
  <c r="I52" i="5" s="1"/>
  <c r="H53" i="5" l="1"/>
  <c r="I53" i="5" s="1"/>
  <c r="C55" i="5"/>
  <c r="B56" i="5"/>
  <c r="G54" i="5"/>
  <c r="F54" i="5"/>
  <c r="H54" i="5" s="1"/>
  <c r="I54" i="5" l="1"/>
  <c r="C56" i="5"/>
  <c r="B57" i="5"/>
  <c r="G55" i="5"/>
  <c r="F55" i="5"/>
  <c r="G56" i="5" l="1"/>
  <c r="F56" i="5"/>
  <c r="H56" i="5" s="1"/>
  <c r="H55" i="5"/>
  <c r="I55" i="5" s="1"/>
  <c r="B58" i="5"/>
  <c r="C57" i="5"/>
  <c r="F57" i="5" l="1"/>
  <c r="G57" i="5"/>
  <c r="I56" i="5"/>
  <c r="B59" i="5"/>
  <c r="C58" i="5"/>
  <c r="G58" i="5" l="1"/>
  <c r="F58" i="5"/>
  <c r="H58" i="5" s="1"/>
  <c r="C59" i="5"/>
  <c r="B60" i="5"/>
  <c r="H57" i="5"/>
  <c r="I57" i="5" s="1"/>
  <c r="G59" i="5" l="1"/>
  <c r="F59" i="5"/>
  <c r="I58" i="5"/>
  <c r="C60" i="5"/>
  <c r="B61" i="5"/>
  <c r="G60" i="5" l="1"/>
  <c r="F60" i="5"/>
  <c r="B62" i="5"/>
  <c r="C61" i="5"/>
  <c r="H59" i="5"/>
  <c r="I59" i="5" s="1"/>
  <c r="G61" i="5" l="1"/>
  <c r="F61" i="5"/>
  <c r="B63" i="5"/>
  <c r="C62" i="5"/>
  <c r="H60" i="5"/>
  <c r="I60" i="5" s="1"/>
  <c r="G62" i="5" l="1"/>
  <c r="F62" i="5"/>
  <c r="C63" i="5"/>
  <c r="B64" i="5"/>
  <c r="H61" i="5"/>
  <c r="I61" i="5" s="1"/>
  <c r="B65" i="5" l="1"/>
  <c r="C64" i="5"/>
  <c r="G63" i="5"/>
  <c r="F63" i="5"/>
  <c r="H62" i="5"/>
  <c r="I62" i="5" s="1"/>
  <c r="C65" i="5" l="1"/>
  <c r="B66" i="5"/>
  <c r="H63" i="5"/>
  <c r="I63" i="5" s="1"/>
  <c r="G64" i="5"/>
  <c r="F64" i="5"/>
  <c r="H64" i="5" l="1"/>
  <c r="I64" i="5" s="1"/>
  <c r="B67" i="5"/>
  <c r="C66" i="5"/>
  <c r="G65" i="5"/>
  <c r="F65" i="5"/>
  <c r="H65" i="5" s="1"/>
  <c r="I65" i="5" l="1"/>
  <c r="G66" i="5"/>
  <c r="F66" i="5"/>
  <c r="C67" i="5"/>
  <c r="B68" i="5"/>
  <c r="G67" i="5" l="1"/>
  <c r="F67" i="5"/>
  <c r="H67" i="5" s="1"/>
  <c r="H66" i="5"/>
  <c r="I66" i="5" s="1"/>
  <c r="C68" i="5"/>
  <c r="B69" i="5"/>
  <c r="C69" i="5" l="1"/>
  <c r="B70" i="5"/>
  <c r="G68" i="5"/>
  <c r="F68" i="5"/>
  <c r="I67" i="5"/>
  <c r="H68" i="5" l="1"/>
  <c r="I68" i="5" s="1"/>
  <c r="B71" i="5"/>
  <c r="C70" i="5"/>
  <c r="G69" i="5"/>
  <c r="F69" i="5"/>
  <c r="G70" i="5" l="1"/>
  <c r="F70" i="5"/>
  <c r="C71" i="5"/>
  <c r="B72" i="5"/>
  <c r="H69" i="5"/>
  <c r="I69" i="5" s="1"/>
  <c r="C72" i="5" l="1"/>
  <c r="B73" i="5"/>
  <c r="G71" i="5"/>
  <c r="F71" i="5"/>
  <c r="H70" i="5"/>
  <c r="I70" i="5" s="1"/>
  <c r="H71" i="5" l="1"/>
  <c r="I71" i="5" s="1"/>
  <c r="B74" i="5"/>
  <c r="C73" i="5"/>
  <c r="G72" i="5"/>
  <c r="F72" i="5"/>
  <c r="H72" i="5" s="1"/>
  <c r="B75" i="5" l="1"/>
  <c r="C74" i="5"/>
  <c r="I72" i="5"/>
  <c r="G73" i="5"/>
  <c r="F73" i="5"/>
  <c r="H73" i="5" l="1"/>
  <c r="I73" i="5" s="1"/>
  <c r="C75" i="5"/>
  <c r="B76" i="5"/>
  <c r="G74" i="5"/>
  <c r="F74" i="5"/>
  <c r="H74" i="5" s="1"/>
  <c r="C76" i="5" l="1"/>
  <c r="B77" i="5"/>
  <c r="I74" i="5"/>
  <c r="G75" i="5"/>
  <c r="F75" i="5"/>
  <c r="H75" i="5" s="1"/>
  <c r="I75" i="5" l="1"/>
  <c r="B78" i="5"/>
  <c r="C77" i="5"/>
  <c r="G76" i="5"/>
  <c r="F76" i="5"/>
  <c r="H76" i="5" s="1"/>
  <c r="I76" i="5" l="1"/>
  <c r="G77" i="5"/>
  <c r="F77" i="5"/>
  <c r="B79" i="5"/>
  <c r="C78" i="5"/>
  <c r="G78" i="5" l="1"/>
  <c r="F78" i="5"/>
  <c r="C79" i="5"/>
  <c r="B80" i="5"/>
  <c r="H77" i="5"/>
  <c r="I77" i="5" s="1"/>
  <c r="G79" i="5" l="1"/>
  <c r="F79" i="5"/>
  <c r="C80" i="5"/>
  <c r="B81" i="5"/>
  <c r="H78" i="5"/>
  <c r="I78" i="5" s="1"/>
  <c r="B82" i="5" l="1"/>
  <c r="C81" i="5"/>
  <c r="G80" i="5"/>
  <c r="F80" i="5"/>
  <c r="H80" i="5" s="1"/>
  <c r="H79" i="5"/>
  <c r="I79" i="5" s="1"/>
  <c r="I80" i="5" l="1"/>
  <c r="G81" i="5"/>
  <c r="F81" i="5"/>
  <c r="B83" i="5"/>
  <c r="C82" i="5"/>
  <c r="C83" i="5" l="1"/>
  <c r="B84" i="5"/>
  <c r="F82" i="5"/>
  <c r="H82" i="5" s="1"/>
  <c r="G82" i="5"/>
  <c r="H81" i="5"/>
  <c r="I81" i="5" s="1"/>
  <c r="C84" i="5" l="1"/>
  <c r="B85" i="5"/>
  <c r="G83" i="5"/>
  <c r="F83" i="5"/>
  <c r="I82" i="5"/>
  <c r="H83" i="5" l="1"/>
  <c r="I83" i="5" s="1"/>
  <c r="B86" i="5"/>
  <c r="C85" i="5"/>
  <c r="G84" i="5"/>
  <c r="F84" i="5"/>
  <c r="H84" i="5" s="1"/>
  <c r="I84" i="5" l="1"/>
  <c r="B87" i="5"/>
  <c r="C86" i="5"/>
  <c r="G85" i="5"/>
  <c r="F85" i="5"/>
  <c r="G86" i="5" l="1"/>
  <c r="F86" i="5"/>
  <c r="H86" i="5" s="1"/>
  <c r="C87" i="5"/>
  <c r="B88" i="5"/>
  <c r="H85" i="5"/>
  <c r="I85" i="5" s="1"/>
  <c r="G87" i="5" l="1"/>
  <c r="F87" i="5"/>
  <c r="C88" i="5"/>
  <c r="B89" i="5"/>
  <c r="I86" i="5"/>
  <c r="C89" i="5" l="1"/>
  <c r="B90" i="5"/>
  <c r="G88" i="5"/>
  <c r="F88" i="5"/>
  <c r="H87" i="5"/>
  <c r="I87" i="5" s="1"/>
  <c r="H88" i="5" l="1"/>
  <c r="I88" i="5" s="1"/>
  <c r="B91" i="5"/>
  <c r="C90" i="5"/>
  <c r="G89" i="5"/>
  <c r="F89" i="5"/>
  <c r="H89" i="5" l="1"/>
  <c r="I89" i="5" s="1"/>
  <c r="G90" i="5"/>
  <c r="F90" i="5"/>
  <c r="C91" i="5"/>
  <c r="B92" i="5"/>
  <c r="C92" i="5" l="1"/>
  <c r="B93" i="5"/>
  <c r="G91" i="5"/>
  <c r="F91" i="5"/>
  <c r="H91" i="5" s="1"/>
  <c r="H90" i="5"/>
  <c r="I90" i="5" s="1"/>
  <c r="I91" i="5" l="1"/>
  <c r="C93" i="5"/>
  <c r="B94" i="5"/>
  <c r="G92" i="5"/>
  <c r="F92" i="5"/>
  <c r="H92" i="5" s="1"/>
  <c r="I92" i="5" l="1"/>
  <c r="B95" i="5"/>
  <c r="C94" i="5"/>
  <c r="G93" i="5"/>
  <c r="F93" i="5"/>
  <c r="G94" i="5" l="1"/>
  <c r="F94" i="5"/>
  <c r="H93" i="5"/>
  <c r="I93" i="5" s="1"/>
  <c r="C95" i="5"/>
  <c r="B96" i="5"/>
  <c r="C96" i="5" l="1"/>
  <c r="B97" i="5"/>
  <c r="H94" i="5"/>
  <c r="I94" i="5" s="1"/>
  <c r="G95" i="5"/>
  <c r="F95" i="5"/>
  <c r="H95" i="5" l="1"/>
  <c r="I95" i="5" s="1"/>
  <c r="C97" i="5"/>
  <c r="B98" i="5"/>
  <c r="G96" i="5"/>
  <c r="F96" i="5"/>
  <c r="H96" i="5" l="1"/>
  <c r="I96" i="5" s="1"/>
  <c r="G97" i="5"/>
  <c r="F97" i="5"/>
  <c r="B99" i="5"/>
  <c r="C98" i="5"/>
  <c r="C99" i="5" l="1"/>
  <c r="B100" i="5"/>
  <c r="G98" i="5"/>
  <c r="F98" i="5"/>
  <c r="H97" i="5"/>
  <c r="I97" i="5" s="1"/>
  <c r="C100" i="5" l="1"/>
  <c r="B101" i="5"/>
  <c r="G99" i="5"/>
  <c r="F99" i="5"/>
  <c r="H99" i="5" s="1"/>
  <c r="H98" i="5"/>
  <c r="I98" i="5" s="1"/>
  <c r="I99" i="5" l="1"/>
  <c r="C101" i="5"/>
  <c r="B102" i="5"/>
  <c r="G100" i="5"/>
  <c r="F100" i="5"/>
  <c r="H100" i="5" s="1"/>
  <c r="G101" i="5" l="1"/>
  <c r="F101" i="5"/>
  <c r="I100" i="5"/>
  <c r="B103" i="5"/>
  <c r="C102" i="5"/>
  <c r="C103" i="5" l="1"/>
  <c r="G102" i="5"/>
  <c r="F102" i="5"/>
  <c r="H102" i="5" s="1"/>
  <c r="H101" i="5"/>
  <c r="I101" i="5" s="1"/>
  <c r="G103" i="5" l="1"/>
  <c r="F103" i="5"/>
  <c r="I102" i="5"/>
  <c r="H103" i="5" l="1"/>
  <c r="I103" i="5" s="1"/>
</calcChain>
</file>

<file path=xl/sharedStrings.xml><?xml version="1.0" encoding="utf-8"?>
<sst xmlns="http://schemas.openxmlformats.org/spreadsheetml/2006/main" count="97" uniqueCount="55">
  <si>
    <t>b</t>
  </si>
  <si>
    <t>T</t>
  </si>
  <si>
    <t>C</t>
  </si>
  <si>
    <t>L</t>
  </si>
  <si>
    <r>
      <t>Rescorla-Wagner losses as function of learning rate (w</t>
    </r>
    <r>
      <rPr>
        <b/>
        <vertAlign val="subscript"/>
        <sz val="14"/>
        <color theme="1"/>
        <rFont val="Calibri"/>
        <family val="2"/>
        <scheme val="minor"/>
      </rPr>
      <t>R</t>
    </r>
    <r>
      <rPr>
        <b/>
        <sz val="14"/>
        <color theme="1"/>
        <rFont val="Calibri"/>
        <family val="2"/>
        <scheme val="minor"/>
      </rPr>
      <t>)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</si>
  <si>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R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</si>
  <si>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</si>
  <si>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E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</si>
  <si>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</si>
  <si>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</si>
  <si>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(T can be changed)</t>
  </si>
  <si>
    <r>
      <rPr>
        <b/>
        <sz val="12"/>
        <rFont val="Calibri"/>
        <family val="2"/>
        <scheme val="minor"/>
      </rPr>
      <t>With the help of Solver, we can easily determine an</t>
    </r>
    <r>
      <rPr>
        <b/>
        <sz val="12"/>
        <color rgb="FFC00000"/>
        <rFont val="Calibri"/>
        <family val="2"/>
        <scheme val="minor"/>
      </rPr>
      <t xml:space="preserve"> optimal solution </t>
    </r>
    <r>
      <rPr>
        <b/>
        <sz val="12"/>
        <rFont val="Calibri"/>
        <family val="2"/>
        <scheme val="minor"/>
      </rPr>
      <t>for various scenarios:</t>
    </r>
  </si>
  <si>
    <t>Scenario:</t>
  </si>
  <si>
    <t>Optimizing the Rescorla-Wagner learning rate for T=10</t>
  </si>
  <si>
    <r>
      <t>Optimizing an N1-type network for T=10 with evolving E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</si>
  <si>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Optimizing an N2-type network for T=10</t>
  </si>
  <si>
    <t>Optimally performing rule [NB: 0.08333 = 1/12]</t>
  </si>
  <si>
    <t>Defining criteria: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</si>
  <si>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=1-w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, b=0,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=0.5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</si>
  <si>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=1, b=-0.5*w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,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=0.5</t>
    </r>
  </si>
  <si>
    <r>
      <t>T=1, b=0,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=0.5</t>
    </r>
  </si>
  <si>
    <r>
      <t>T=10, b=0,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=0.5</t>
    </r>
  </si>
  <si>
    <t>T=10, b=0</t>
  </si>
  <si>
    <r>
      <t>T=10,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=0.5</t>
    </r>
  </si>
  <si>
    <t>Comparison of optimal RW and N1-type for various values of T:</t>
  </si>
  <si>
    <t>Using Solver to minimize the expected losses in case of variable T</t>
  </si>
  <si>
    <t>Assumptions:</t>
  </si>
  <si>
    <t>* The number of observations T is an exponentially distributed stochastic variable with mean value S.</t>
  </si>
  <si>
    <t>* The maximum number of observations is 2S. This implies:</t>
  </si>
  <si>
    <r>
      <t xml:space="preserve">* If </t>
    </r>
    <r>
      <rPr>
        <b/>
        <sz val="11"/>
        <color rgb="FFC00000"/>
        <rFont val="Calibri"/>
        <family val="2"/>
        <scheme val="minor"/>
      </rPr>
      <t>L(T)</t>
    </r>
    <r>
      <rPr>
        <sz val="11"/>
        <color theme="1"/>
        <rFont val="Calibri"/>
        <family val="2"/>
        <scheme val="minor"/>
      </rPr>
      <t xml:space="preserve"> is the expected loss in case of T observations, the </t>
    </r>
    <r>
      <rPr>
        <sz val="11"/>
        <color rgb="FFC00000"/>
        <rFont val="Calibri"/>
        <family val="2"/>
        <scheme val="minor"/>
      </rPr>
      <t xml:space="preserve">expected overall loss </t>
    </r>
    <r>
      <rPr>
        <b/>
        <sz val="11"/>
        <color rgb="FFC0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is given by:</t>
    </r>
  </si>
  <si>
    <t>Parameters:</t>
  </si>
  <si>
    <t>S</t>
  </si>
  <si>
    <t>1/S</t>
  </si>
  <si>
    <t>1-(1/S)</t>
  </si>
  <si>
    <t>Calculations:</t>
  </si>
  <si>
    <t>p(T)</t>
  </si>
  <si>
    <t>L(T)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</si>
  <si>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</si>
  <si>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</si>
  <si>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t>C(T)</t>
  </si>
  <si>
    <t xml:space="preserve">  (Check: this sum should be 1.0)</t>
  </si>
  <si>
    <t>Use Solver to minimize L!</t>
  </si>
  <si>
    <t>Results for S=10:</t>
  </si>
  <si>
    <t>Optimizing an N1-type network [NB: similar to optimal RW rule]</t>
  </si>
  <si>
    <t>Optimally performing rule [which is not optimal any more...]</t>
  </si>
  <si>
    <t>1A</t>
  </si>
  <si>
    <t>1B</t>
  </si>
  <si>
    <r>
      <t>Same but with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=0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</si>
  <si>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=1-w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, b=0,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=0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</si>
  <si>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=1-w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, b=0</t>
    </r>
  </si>
  <si>
    <r>
      <t>Same but with evolving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[NB: evolution of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=0.5]</t>
    </r>
  </si>
  <si>
    <r>
      <t>Optimizing an N1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-type network for T=1 (NB: C=1/3)</t>
    </r>
  </si>
  <si>
    <r>
      <t>Optimizing an N1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-type network for T=10 [NB: similar to optimal RW rule]</t>
    </r>
  </si>
  <si>
    <r>
      <t>Optimizing an N1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-type network for T=10 with evolving E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</si>
  <si>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Optimizing an N1-type network for T=10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</si>
</sst>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4" fontId="0" fillId="33" borderId="20" xfId="0" applyNumberFormat="1" applyFill="1" applyBorder="1" applyAlignment="1">
      <alignment horizontal="center" vertical="center"/>
    </xf>
    <xf numFmtId="164" fontId="0" fillId="33" borderId="21" xfId="0" applyNumberFormat="1" applyFill="1" applyBorder="1" applyAlignment="1">
      <alignment horizontal="center" vertical="center"/>
    </xf>
    <xf numFmtId="164" fontId="0" fillId="33" borderId="22" xfId="0" applyNumberFormat="1" applyFill="1" applyBorder="1" applyAlignment="1">
      <alignment horizontal="center" vertical="center"/>
    </xf>
    <xf numFmtId="164" fontId="0" fillId="33" borderId="14" xfId="0" applyNumberFormat="1" applyFill="1" applyBorder="1" applyAlignment="1">
      <alignment horizontal="center" vertical="center"/>
    </xf>
    <xf numFmtId="164" fontId="0" fillId="33" borderId="15" xfId="0" applyNumberFormat="1" applyFill="1" applyBorder="1" applyAlignment="1">
      <alignment horizontal="center" vertical="center"/>
    </xf>
    <xf numFmtId="164" fontId="0" fillId="33" borderId="16" xfId="0" applyNumberFormat="1" applyFill="1" applyBorder="1" applyAlignment="1">
      <alignment horizontal="center" vertical="center"/>
    </xf>
    <xf numFmtId="164" fontId="0" fillId="33" borderId="17" xfId="0" applyNumberFormat="1" applyFill="1" applyBorder="1" applyAlignment="1">
      <alignment horizontal="center" vertical="center"/>
    </xf>
    <xf numFmtId="164" fontId="0" fillId="33" borderId="18" xfId="0" applyNumberFormat="1" applyFill="1" applyBorder="1" applyAlignment="1">
      <alignment horizontal="center" vertical="center"/>
    </xf>
    <xf numFmtId="164" fontId="0" fillId="33" borderId="19" xfId="0" applyNumberForma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6" fillId="34" borderId="23" xfId="0" applyFont="1" applyFill="1" applyBorder="1" applyAlignment="1">
      <alignment horizontal="center" vertical="center"/>
    </xf>
    <xf numFmtId="164" fontId="16" fillId="34" borderId="24" xfId="0" applyNumberFormat="1" applyFont="1" applyFill="1" applyBorder="1" applyAlignment="1">
      <alignment horizontal="center" vertical="center"/>
    </xf>
    <xf numFmtId="0" fontId="16" fillId="34" borderId="24" xfId="0" applyFont="1" applyFill="1" applyBorder="1" applyAlignment="1">
      <alignment horizontal="center" vertical="center"/>
    </xf>
    <xf numFmtId="0" fontId="16" fillId="34" borderId="25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4" fontId="0" fillId="35" borderId="14" xfId="0" applyNumberFormat="1" applyFill="1" applyBorder="1" applyAlignment="1">
      <alignment horizontal="center" vertical="center"/>
    </xf>
    <xf numFmtId="164" fontId="0" fillId="35" borderId="15" xfId="0" applyNumberFormat="1" applyFill="1" applyBorder="1" applyAlignment="1">
      <alignment horizontal="center" vertical="center"/>
    </xf>
    <xf numFmtId="164" fontId="0" fillId="35" borderId="16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6" fillId="34" borderId="10" xfId="0" applyNumberFormat="1" applyFont="1" applyFill="1" applyBorder="1" applyAlignment="1">
      <alignment horizontal="center" vertical="center"/>
    </xf>
    <xf numFmtId="166" fontId="0" fillId="33" borderId="26" xfId="0" applyNumberFormat="1" applyFill="1" applyBorder="1" applyAlignment="1">
      <alignment horizontal="center" vertical="center"/>
    </xf>
    <xf numFmtId="166" fontId="0" fillId="33" borderId="27" xfId="0" applyNumberFormat="1" applyFill="1" applyBorder="1" applyAlignment="1">
      <alignment horizontal="center" vertical="center"/>
    </xf>
    <xf numFmtId="166" fontId="0" fillId="35" borderId="27" xfId="0" applyNumberFormat="1" applyFill="1" applyBorder="1" applyAlignment="1">
      <alignment horizontal="center" vertical="center"/>
    </xf>
    <xf numFmtId="166" fontId="0" fillId="33" borderId="28" xfId="0" applyNumberFormat="1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166" fontId="0" fillId="37" borderId="14" xfId="0" applyNumberFormat="1" applyFill="1" applyBorder="1" applyAlignment="1">
      <alignment horizontal="center" vertical="center"/>
    </xf>
    <xf numFmtId="166" fontId="0" fillId="37" borderId="15" xfId="0" applyNumberFormat="1" applyFill="1" applyBorder="1" applyAlignment="1">
      <alignment horizontal="center" vertical="center"/>
    </xf>
    <xf numFmtId="166" fontId="0" fillId="37" borderId="16" xfId="0" applyNumberFormat="1" applyFill="1" applyBorder="1" applyAlignment="1">
      <alignment horizontal="center" vertical="center"/>
    </xf>
    <xf numFmtId="166" fontId="0" fillId="36" borderId="17" xfId="0" applyNumberFormat="1" applyFill="1" applyBorder="1" applyAlignment="1">
      <alignment horizontal="center" vertical="center"/>
    </xf>
    <xf numFmtId="166" fontId="0" fillId="36" borderId="18" xfId="0" applyNumberFormat="1" applyFill="1" applyBorder="1" applyAlignment="1">
      <alignment horizontal="center" vertical="center"/>
    </xf>
    <xf numFmtId="166" fontId="0" fillId="36" borderId="19" xfId="0" applyNumberFormat="1" applyFill="1" applyBorder="1" applyAlignment="1">
      <alignment horizontal="center" vertical="center"/>
    </xf>
    <xf numFmtId="0" fontId="16" fillId="38" borderId="29" xfId="0" applyFont="1" applyFill="1" applyBorder="1" applyAlignment="1">
      <alignment horizontal="center" vertical="center"/>
    </xf>
    <xf numFmtId="164" fontId="16" fillId="38" borderId="27" xfId="0" applyNumberFormat="1" applyFont="1" applyFill="1" applyBorder="1" applyAlignment="1">
      <alignment horizontal="center" vertical="center"/>
    </xf>
    <xf numFmtId="0" fontId="16" fillId="38" borderId="27" xfId="0" applyFont="1" applyFill="1" applyBorder="1" applyAlignment="1">
      <alignment horizontal="center" vertical="center"/>
    </xf>
    <xf numFmtId="0" fontId="16" fillId="38" borderId="28" xfId="0" applyFont="1" applyFill="1" applyBorder="1" applyAlignment="1">
      <alignment horizontal="center" vertical="center"/>
    </xf>
    <xf numFmtId="166" fontId="0" fillId="36" borderId="11" xfId="0" applyNumberFormat="1" applyFill="1" applyBorder="1" applyAlignment="1">
      <alignment horizontal="center" vertical="center"/>
    </xf>
    <xf numFmtId="166" fontId="0" fillId="36" borderId="12" xfId="0" applyNumberFormat="1" applyFill="1" applyBorder="1" applyAlignment="1">
      <alignment horizontal="center" vertical="center"/>
    </xf>
    <xf numFmtId="166" fontId="0" fillId="36" borderId="15" xfId="0" applyNumberFormat="1" applyFill="1" applyBorder="1" applyAlignment="1">
      <alignment horizontal="center" vertical="center"/>
    </xf>
    <xf numFmtId="166" fontId="0" fillId="36" borderId="13" xfId="0" applyNumberFormat="1" applyFill="1" applyBorder="1" applyAlignment="1">
      <alignment horizontal="center" vertical="center"/>
    </xf>
    <xf numFmtId="166" fontId="0" fillId="36" borderId="30" xfId="0" applyNumberFormat="1" applyFill="1" applyBorder="1" applyAlignment="1">
      <alignment horizontal="center" vertical="center"/>
    </xf>
    <xf numFmtId="166" fontId="0" fillId="36" borderId="31" xfId="0" applyNumberFormat="1" applyFill="1" applyBorder="1" applyAlignment="1">
      <alignment horizontal="center" vertical="center"/>
    </xf>
    <xf numFmtId="166" fontId="0" fillId="37" borderId="31" xfId="0" applyNumberFormat="1" applyFill="1" applyBorder="1" applyAlignment="1">
      <alignment horizontal="center" vertical="center"/>
    </xf>
    <xf numFmtId="0" fontId="0" fillId="37" borderId="31" xfId="0" applyFill="1" applyBorder="1" applyAlignment="1">
      <alignment horizontal="center" vertical="center"/>
    </xf>
    <xf numFmtId="166" fontId="0" fillId="36" borderId="32" xfId="0" applyNumberFormat="1" applyFill="1" applyBorder="1" applyAlignment="1">
      <alignment horizontal="center" vertical="center"/>
    </xf>
    <xf numFmtId="166" fontId="0" fillId="36" borderId="16" xfId="0" applyNumberForma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39" borderId="14" xfId="0" applyFill="1" applyBorder="1" applyAlignment="1">
      <alignment horizontal="center" vertical="center"/>
    </xf>
    <xf numFmtId="0" fontId="0" fillId="39" borderId="16" xfId="0" applyFill="1" applyBorder="1" applyAlignment="1">
      <alignment horizontal="center" vertical="center"/>
    </xf>
    <xf numFmtId="0" fontId="0" fillId="39" borderId="31" xfId="0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6" fillId="38" borderId="10" xfId="0" applyFont="1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166" fontId="0" fillId="37" borderId="29" xfId="0" applyNumberFormat="1" applyFill="1" applyBorder="1" applyAlignment="1">
      <alignment horizontal="center" vertical="center"/>
    </xf>
    <xf numFmtId="166" fontId="0" fillId="37" borderId="27" xfId="0" applyNumberFormat="1" applyFill="1" applyBorder="1" applyAlignment="1">
      <alignment horizontal="center" vertical="center"/>
    </xf>
    <xf numFmtId="166" fontId="0" fillId="37" borderId="28" xfId="0" applyNumberFormat="1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165" fontId="0" fillId="37" borderId="14" xfId="0" applyNumberFormat="1" applyFill="1" applyBorder="1" applyAlignment="1">
      <alignment horizontal="center" vertical="center"/>
    </xf>
    <xf numFmtId="165" fontId="0" fillId="37" borderId="15" xfId="0" applyNumberFormat="1" applyFill="1" applyBorder="1" applyAlignment="1">
      <alignment horizontal="center" vertical="center"/>
    </xf>
    <xf numFmtId="165" fontId="0" fillId="37" borderId="16" xfId="0" applyNumberFormat="1" applyFill="1" applyBorder="1" applyAlignment="1">
      <alignment horizontal="center" vertical="center"/>
    </xf>
    <xf numFmtId="166" fontId="0" fillId="37" borderId="17" xfId="0" applyNumberFormat="1" applyFill="1" applyBorder="1" applyAlignment="1">
      <alignment horizontal="center" vertical="center"/>
    </xf>
    <xf numFmtId="166" fontId="0" fillId="37" borderId="18" xfId="0" applyNumberFormat="1" applyFill="1" applyBorder="1" applyAlignment="1">
      <alignment horizontal="center" vertical="center"/>
    </xf>
    <xf numFmtId="166" fontId="0" fillId="37" borderId="19" xfId="0" applyNumberFormat="1" applyFill="1" applyBorder="1" applyAlignment="1">
      <alignment horizontal="center" vertical="center"/>
    </xf>
    <xf numFmtId="165" fontId="0" fillId="37" borderId="10" xfId="0" applyNumberForma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166" fontId="0" fillId="36" borderId="29" xfId="0" applyNumberFormat="1" applyFill="1" applyBorder="1" applyAlignment="1">
      <alignment horizontal="center" vertical="center"/>
    </xf>
    <xf numFmtId="166" fontId="0" fillId="36" borderId="27" xfId="0" applyNumberFormat="1" applyFill="1" applyBorder="1" applyAlignment="1">
      <alignment horizontal="center" vertical="center"/>
    </xf>
    <xf numFmtId="167" fontId="0" fillId="37" borderId="28" xfId="0" applyNumberFormat="1" applyFill="1" applyBorder="1" applyAlignment="1">
      <alignment horizontal="center" vertical="center"/>
    </xf>
    <xf numFmtId="166" fontId="0" fillId="39" borderId="31" xfId="0" applyNumberFormat="1" applyFill="1" applyBorder="1" applyAlignment="1">
      <alignment horizontal="center" vertical="center"/>
    </xf>
    <xf numFmtId="166" fontId="0" fillId="39" borderId="14" xfId="0" applyNumberFormat="1" applyFill="1" applyBorder="1" applyAlignment="1">
      <alignment horizontal="center" vertical="center"/>
    </xf>
    <xf numFmtId="166" fontId="0" fillId="39" borderId="15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Expected</a:t>
            </a:r>
            <a:r>
              <a:rPr lang="en-US" b="1" baseline="0"/>
              <a:t> l</a:t>
            </a:r>
            <a:r>
              <a:rPr lang="en-US" b="1"/>
              <a:t>osses for given RW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0000CC"/>
              </a:solidFill>
              <a:round/>
            </a:ln>
            <a:effectLst/>
          </c:spPr>
          <c:marker>
            <c:symbol val="none"/>
          </c:marker>
          <c:xVal>
            <c:numRef>
              <c:f>'RW expected loss'!$B$23:$B$103</c:f>
              <c:numCache>
                <c:formatCode>0.000</c:formatCode>
                <c:ptCount val="8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</c:numCache>
            </c:numRef>
          </c:xVal>
          <c:yVal>
            <c:numRef>
              <c:f>'RW expected loss'!$I$23:$I$103</c:f>
              <c:numCache>
                <c:formatCode>0.00000</c:formatCode>
                <c:ptCount val="81"/>
                <c:pt idx="0">
                  <c:v>8.3333333333333315E-2</c:v>
                </c:pt>
                <c:pt idx="1">
                  <c:v>7.5424051935886166E-2</c:v>
                </c:pt>
                <c:pt idx="2">
                  <c:v>6.8311418218866993E-2</c:v>
                </c:pt>
                <c:pt idx="3">
                  <c:v>6.1923246313752428E-2</c:v>
                </c:pt>
                <c:pt idx="4">
                  <c:v>5.6193580185390668E-2</c:v>
                </c:pt>
                <c:pt idx="5">
                  <c:v>5.1062184996699012E-2</c:v>
                </c:pt>
                <c:pt idx="6">
                  <c:v>4.6474077622254112E-2</c:v>
                </c:pt>
                <c:pt idx="7">
                  <c:v>4.2379093482584618E-2</c:v>
                </c:pt>
                <c:pt idx="8">
                  <c:v>3.8731487061789388E-2</c:v>
                </c:pt>
                <c:pt idx="9">
                  <c:v>3.5489563649959421E-2</c:v>
                </c:pt>
                <c:pt idx="10">
                  <c:v>3.2615340019478828E-2</c:v>
                </c:pt>
                <c:pt idx="11">
                  <c:v>3.0074231901267234E-2</c:v>
                </c:pt>
                <c:pt idx="12">
                  <c:v>2.7834766274023232E-2</c:v>
                </c:pt>
                <c:pt idx="13">
                  <c:v>2.5868316617121162E-2</c:v>
                </c:pt>
                <c:pt idx="14">
                  <c:v>2.4148859406564777E-2</c:v>
                </c:pt>
                <c:pt idx="15">
                  <c:v>2.2652750253818354E-2</c:v>
                </c:pt>
                <c:pt idx="16">
                  <c:v>2.1358518199935866E-2</c:v>
                </c:pt>
                <c:pt idx="17">
                  <c:v>2.024667678264333E-2</c:v>
                </c:pt>
                <c:pt idx="18">
                  <c:v>1.9299550592356135E-2</c:v>
                </c:pt>
                <c:pt idx="19">
                  <c:v>1.8501116124937655E-2</c:v>
                </c:pt>
                <c:pt idx="20">
                  <c:v>1.7836855824735459E-2</c:v>
                </c:pt>
                <c:pt idx="21">
                  <c:v>1.729362429143555E-2</c:v>
                </c:pt>
                <c:pt idx="22">
                  <c:v>1.6859525698900812E-2</c:v>
                </c:pt>
                <c:pt idx="23">
                  <c:v>1.6523801543753741E-2</c:v>
                </c:pt>
                <c:pt idx="24">
                  <c:v>1.62767279063223E-2</c:v>
                </c:pt>
                <c:pt idx="25">
                  <c:v>1.6109521467006116E-2</c:v>
                </c:pt>
                <c:pt idx="26">
                  <c:v>1.6014253577398954E-2</c:v>
                </c:pt>
                <c:pt idx="27">
                  <c:v>1.5983771737900124E-2</c:v>
                </c:pt>
                <c:pt idx="28">
                  <c:v>1.6011627882301496E-2</c:v>
                </c:pt>
                <c:pt idx="29">
                  <c:v>1.6092012915186082E-2</c:v>
                </c:pt>
                <c:pt idx="30">
                  <c:v>1.6219696990134994E-2</c:v>
                </c:pt>
                <c:pt idx="31">
                  <c:v>1.6389975055919215E-2</c:v>
                </c:pt>
                <c:pt idx="32">
                  <c:v>1.6598617234250615E-2</c:v>
                </c:pt>
                <c:pt idx="33">
                  <c:v>1.6841823626454616E-2</c:v>
                </c:pt>
                <c:pt idx="34">
                  <c:v>1.7116183177793093E-2</c:v>
                </c:pt>
                <c:pt idx="35">
                  <c:v>1.7418636257249057E-2</c:v>
                </c:pt>
                <c:pt idx="36">
                  <c:v>1.7746440637567348E-2</c:v>
                </c:pt>
                <c:pt idx="37">
                  <c:v>1.8097140585332287E-2</c:v>
                </c:pt>
                <c:pt idx="38">
                  <c:v>1.8468538794026254E-2</c:v>
                </c:pt>
                <c:pt idx="39">
                  <c:v>1.8858670914445604E-2</c:v>
                </c:pt>
                <c:pt idx="40">
                  <c:v>1.9265782456689556E-2</c:v>
                </c:pt>
                <c:pt idx="41">
                  <c:v>1.9688307856289451E-2</c:v>
                </c:pt>
                <c:pt idx="42">
                  <c:v>2.0124851514005039E-2</c:v>
                </c:pt>
                <c:pt idx="43">
                  <c:v>2.0574170634490886E-2</c:v>
                </c:pt>
                <c:pt idx="44">
                  <c:v>2.1035159703509172E-2</c:v>
                </c:pt>
                <c:pt idx="45">
                  <c:v>2.1506836456726401E-2</c:v>
                </c:pt>
                <c:pt idx="46">
                  <c:v>2.1988329205456986E-2</c:v>
                </c:pt>
                <c:pt idx="47">
                  <c:v>2.2478865396079649E-2</c:v>
                </c:pt>
                <c:pt idx="48">
                  <c:v>2.2977761290329496E-2</c:v>
                </c:pt>
                <c:pt idx="49">
                  <c:v>2.3484412663307929E-2</c:v>
                </c:pt>
                <c:pt idx="50">
                  <c:v>2.3998286424936448E-2</c:v>
                </c:pt>
                <c:pt idx="51">
                  <c:v>2.4518913078747113E-2</c:v>
                </c:pt>
                <c:pt idx="52">
                  <c:v>2.5045879939408936E-2</c:v>
                </c:pt>
                <c:pt idx="53">
                  <c:v>2.5578825037296842E-2</c:v>
                </c:pt>
                <c:pt idx="54">
                  <c:v>2.611743164474389E-2</c:v>
                </c:pt>
                <c:pt idx="55">
                  <c:v>2.6661423364430344E-2</c:v>
                </c:pt>
                <c:pt idx="56">
                  <c:v>2.7210559725708149E-2</c:v>
                </c:pt>
                <c:pt idx="57">
                  <c:v>2.7764632239537904E-2</c:v>
                </c:pt>
                <c:pt idx="58">
                  <c:v>2.8323460867209223E-2</c:v>
                </c:pt>
                <c:pt idx="59">
                  <c:v>2.8886890862102298E-2</c:v>
                </c:pt>
                <c:pt idx="60">
                  <c:v>2.9454789947513531E-2</c:v>
                </c:pt>
                <c:pt idx="61">
                  <c:v>3.002704579699364E-2</c:v>
                </c:pt>
                <c:pt idx="62">
                  <c:v>3.0603563786780863E-2</c:v>
                </c:pt>
                <c:pt idx="63">
                  <c:v>3.1184264992777731E-2</c:v>
                </c:pt>
                <c:pt idx="64">
                  <c:v>3.1769084407128695E-2</c:v>
                </c:pt>
                <c:pt idx="65">
                  <c:v>3.2357969351840682E-2</c:v>
                </c:pt>
                <c:pt idx="66">
                  <c:v>3.2950878069053488E-2</c:v>
                </c:pt>
                <c:pt idx="67">
                  <c:v>3.3547778469551495E-2</c:v>
                </c:pt>
                <c:pt idx="68">
                  <c:v>3.4148647022894454E-2</c:v>
                </c:pt>
                <c:pt idx="69">
                  <c:v>3.4753467774190784E-2</c:v>
                </c:pt>
                <c:pt idx="70">
                  <c:v>3.5362231474012372E-2</c:v>
                </c:pt>
                <c:pt idx="71">
                  <c:v>3.5974934809305935E-2</c:v>
                </c:pt>
                <c:pt idx="72">
                  <c:v>3.6591579724370576E-2</c:v>
                </c:pt>
                <c:pt idx="73">
                  <c:v>3.721217282208672E-2</c:v>
                </c:pt>
                <c:pt idx="74">
                  <c:v>3.7836724836580161E-2</c:v>
                </c:pt>
                <c:pt idx="75">
                  <c:v>3.8465250169415349E-2</c:v>
                </c:pt>
                <c:pt idx="76">
                  <c:v>3.9097766482232441E-2</c:v>
                </c:pt>
                <c:pt idx="77">
                  <c:v>3.9734294339485256E-2</c:v>
                </c:pt>
                <c:pt idx="78">
                  <c:v>4.0374856895605556E-2</c:v>
                </c:pt>
                <c:pt idx="79">
                  <c:v>4.101947962152315E-2</c:v>
                </c:pt>
                <c:pt idx="80">
                  <c:v>4.1668190066016755E-2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4-4471-B2C5-5AF21EEF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67535"/>
        <c:axId val="2083299471"/>
      </c:scatterChart>
      <c:valAx>
        <c:axId val="471967535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3299471"/>
        <c:crosses val="autoZero"/>
        <c:crossBetween val="midCat"/>
      </c:valAx>
      <c:valAx>
        <c:axId val="20832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96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16933</xdr:colOff>
          <xdr:row>4</xdr:row>
          <xdr:rowOff>114300</xdr:rowOff>
        </xdr:from>
        <xdr:to>
          <xdr:col>5</xdr:col>
          <xdr:colOff>266700</xdr:colOff>
          <xdr:row>6</xdr:row>
          <xdr:rowOff>55033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29633</xdr:colOff>
          <xdr:row>8</xdr:row>
          <xdr:rowOff>105833</xdr:rowOff>
        </xdr:from>
        <xdr:to>
          <xdr:col>5</xdr:col>
          <xdr:colOff>283633</xdr:colOff>
          <xdr:row>10</xdr:row>
          <xdr:rowOff>46567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46567</xdr:colOff>
          <xdr:row>12</xdr:row>
          <xdr:rowOff>55033</xdr:rowOff>
        </xdr:from>
        <xdr:to>
          <xdr:col>5</xdr:col>
          <xdr:colOff>402167</xdr:colOff>
          <xdr:row>15</xdr:row>
          <xdr:rowOff>152400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AD5-D7A8-45AF-BDB9-5C5C5E51C920}">
  <dimension ref="B2:I287"/>
  <sheetViews>
    <sheetView workbookViewId="0">
      <selection activeCell="K15" sqref="K15"/>
    </sheetView>
  </sheetViews>
  <sheetFormatPr defaultColWidth="8.87890625" defaultRowHeight="14.35" x14ac:dyDescent="0.5"/>
  <cols>
    <col min="1" max="1" width="3.41015625" style="1" customWidth="1"/>
    <col min="2" max="2" width="8.87890625" style="2"/>
    <col min="3" max="3" width="8.87890625" style="3"/>
    <col min="4" max="8" width="8.87890625" style="2"/>
    <col min="9" max="9" width="8.87890625" style="29"/>
    <col min="10" max="16384" width="8.87890625" style="1"/>
  </cols>
  <sheetData>
    <row r="2" spans="2:8" ht="21.35" x14ac:dyDescent="0.5">
      <c r="B2" s="16" t="s">
        <v>4</v>
      </c>
    </row>
    <row r="3" spans="2:8" ht="18" x14ac:dyDescent="0.5">
      <c r="B3" s="16"/>
    </row>
    <row r="5" spans="2:8" x14ac:dyDescent="0.5">
      <c r="E5" s="3"/>
      <c r="F5" s="3"/>
      <c r="G5" s="3"/>
      <c r="H5" s="3"/>
    </row>
    <row r="6" spans="2:8" x14ac:dyDescent="0.5">
      <c r="E6" s="3"/>
      <c r="F6" s="3"/>
      <c r="G6" s="3"/>
      <c r="H6" s="3"/>
    </row>
    <row r="7" spans="2:8" x14ac:dyDescent="0.5">
      <c r="E7" s="3"/>
      <c r="F7" s="3"/>
      <c r="G7" s="3"/>
      <c r="H7" s="3"/>
    </row>
    <row r="8" spans="2:8" x14ac:dyDescent="0.5">
      <c r="E8" s="3"/>
      <c r="F8" s="3"/>
      <c r="G8" s="3"/>
      <c r="H8" s="3"/>
    </row>
    <row r="9" spans="2:8" x14ac:dyDescent="0.5">
      <c r="E9" s="3"/>
      <c r="F9" s="3"/>
      <c r="G9" s="3"/>
      <c r="H9" s="3"/>
    </row>
    <row r="10" spans="2:8" x14ac:dyDescent="0.5">
      <c r="E10" s="3"/>
      <c r="F10" s="3"/>
      <c r="G10" s="3"/>
      <c r="H10" s="3"/>
    </row>
    <row r="11" spans="2:8" x14ac:dyDescent="0.5">
      <c r="E11" s="3"/>
      <c r="F11" s="3"/>
      <c r="G11" s="3"/>
      <c r="H11" s="3"/>
    </row>
    <row r="12" spans="2:8" x14ac:dyDescent="0.5">
      <c r="E12" s="3"/>
      <c r="F12" s="3"/>
      <c r="G12" s="3"/>
      <c r="H12" s="3"/>
    </row>
    <row r="13" spans="2:8" x14ac:dyDescent="0.5">
      <c r="E13" s="3"/>
      <c r="F13" s="3"/>
      <c r="G13" s="3"/>
      <c r="H13" s="3"/>
    </row>
    <row r="14" spans="2:8" x14ac:dyDescent="0.5">
      <c r="E14" s="3"/>
      <c r="F14" s="3"/>
      <c r="G14" s="3"/>
      <c r="H14" s="3"/>
    </row>
    <row r="15" spans="2:8" x14ac:dyDescent="0.5">
      <c r="E15" s="5"/>
      <c r="F15" s="5"/>
      <c r="G15" s="5"/>
      <c r="H15" s="5"/>
    </row>
    <row r="19" spans="2:9" ht="14.7" thickBot="1" x14ac:dyDescent="0.55000000000000004"/>
    <row r="20" spans="2:9" ht="14.7" thickBot="1" x14ac:dyDescent="0.55000000000000004">
      <c r="B20" s="21" t="s">
        <v>1</v>
      </c>
      <c r="C20" s="22">
        <v>10</v>
      </c>
      <c r="E20" s="15" t="s">
        <v>10</v>
      </c>
    </row>
    <row r="21" spans="2:9" ht="14.7" thickBot="1" x14ac:dyDescent="0.55000000000000004"/>
    <row r="22" spans="2:9" ht="16.7" thickBot="1" x14ac:dyDescent="0.55000000000000004">
      <c r="B22" s="17" t="s">
        <v>5</v>
      </c>
      <c r="C22" s="18" t="s">
        <v>6</v>
      </c>
      <c r="D22" s="19" t="s">
        <v>0</v>
      </c>
      <c r="E22" s="20" t="s">
        <v>7</v>
      </c>
      <c r="F22" s="17" t="s">
        <v>8</v>
      </c>
      <c r="G22" s="19" t="s">
        <v>9</v>
      </c>
      <c r="H22" s="20" t="s">
        <v>2</v>
      </c>
      <c r="I22" s="30" t="s">
        <v>3</v>
      </c>
    </row>
    <row r="23" spans="2:9" x14ac:dyDescent="0.5">
      <c r="B23" s="6">
        <v>0</v>
      </c>
      <c r="C23" s="7">
        <f>1-B23</f>
        <v>1</v>
      </c>
      <c r="D23" s="7">
        <v>0</v>
      </c>
      <c r="E23" s="8">
        <v>0.5</v>
      </c>
      <c r="F23" s="6">
        <f t="shared" ref="F23:F54" si="0">IF($C23=1,$C$20,(1-$C23^$C$20)/(1-$C23))</f>
        <v>10</v>
      </c>
      <c r="G23" s="7">
        <f t="shared" ref="G23:G54" si="1">IF($C23=1,$C$20,(1-$C23^(2*$C$20))/(1-$C23^2))</f>
        <v>10</v>
      </c>
      <c r="H23" s="8">
        <f t="shared" ref="H23:H54" si="2">$E23*$C23^$C$20+$D23*$F23</f>
        <v>0.5</v>
      </c>
      <c r="I23" s="31">
        <f>(1/3)*$B23^2*($F23^2+0.5*$G23)-(2/3)*$F23*$B23+$H23*$F23*$B23+(1/3)-$H23*(1-$H23)</f>
        <v>8.3333333333333315E-2</v>
      </c>
    </row>
    <row r="24" spans="2:9" x14ac:dyDescent="0.5">
      <c r="B24" s="9">
        <f>B23+0.005</f>
        <v>5.0000000000000001E-3</v>
      </c>
      <c r="C24" s="10">
        <f t="shared" ref="C24:C87" si="3">1-B24</f>
        <v>0.995</v>
      </c>
      <c r="D24" s="10">
        <v>0</v>
      </c>
      <c r="E24" s="11">
        <v>0.5</v>
      </c>
      <c r="F24" s="9">
        <f t="shared" si="0"/>
        <v>9.7779739068455971</v>
      </c>
      <c r="G24" s="10">
        <f t="shared" si="1"/>
        <v>9.5628591203391125</v>
      </c>
      <c r="H24" s="11">
        <f t="shared" si="2"/>
        <v>0.47555506523288599</v>
      </c>
      <c r="I24" s="32">
        <f t="shared" ref="I24:I87" si="4">(1/3)*$B24^2*($F24^2+0.5*$G24)-(2/3)*$F24*$B24+$H24*$F24*$B24+(1/3)-$H24*(1-$H24)</f>
        <v>7.5424051935886166E-2</v>
      </c>
    </row>
    <row r="25" spans="2:9" x14ac:dyDescent="0.5">
      <c r="B25" s="9">
        <f t="shared" ref="B25:B88" si="5">B24+0.005</f>
        <v>0.01</v>
      </c>
      <c r="C25" s="10">
        <f t="shared" si="3"/>
        <v>0.99</v>
      </c>
      <c r="D25" s="10">
        <v>0</v>
      </c>
      <c r="E25" s="11">
        <v>0.5</v>
      </c>
      <c r="F25" s="9">
        <f t="shared" si="0"/>
        <v>9.5617924991195622</v>
      </c>
      <c r="G25" s="10">
        <f t="shared" si="1"/>
        <v>9.1504051458677935</v>
      </c>
      <c r="H25" s="11">
        <f t="shared" si="2"/>
        <v>0.45219103750440215</v>
      </c>
      <c r="I25" s="32">
        <f t="shared" si="4"/>
        <v>6.8311418218866993E-2</v>
      </c>
    </row>
    <row r="26" spans="2:9" x14ac:dyDescent="0.5">
      <c r="B26" s="9">
        <f t="shared" si="5"/>
        <v>1.4999999999999999E-2</v>
      </c>
      <c r="C26" s="10">
        <f t="shared" si="3"/>
        <v>0.98499999999999999</v>
      </c>
      <c r="D26" s="10">
        <v>0</v>
      </c>
      <c r="E26" s="11">
        <v>0.5</v>
      </c>
      <c r="F26" s="9">
        <f t="shared" si="0"/>
        <v>9.3513038493904528</v>
      </c>
      <c r="G26" s="10">
        <f t="shared" si="1"/>
        <v>8.7611609287287404</v>
      </c>
      <c r="H26" s="11">
        <f t="shared" si="2"/>
        <v>0.42986522112957154</v>
      </c>
      <c r="I26" s="32">
        <f t="shared" si="4"/>
        <v>6.1923246313752428E-2</v>
      </c>
    </row>
    <row r="27" spans="2:9" x14ac:dyDescent="0.5">
      <c r="B27" s="9">
        <f t="shared" si="5"/>
        <v>0.02</v>
      </c>
      <c r="C27" s="10">
        <f t="shared" si="3"/>
        <v>0.98</v>
      </c>
      <c r="D27" s="10">
        <v>0</v>
      </c>
      <c r="E27" s="11">
        <v>0.5</v>
      </c>
      <c r="F27" s="9">
        <f t="shared" si="0"/>
        <v>9.1463596556226623</v>
      </c>
      <c r="G27" s="10">
        <f t="shared" si="1"/>
        <v>8.3937380869925562</v>
      </c>
      <c r="H27" s="11">
        <f t="shared" si="2"/>
        <v>0.40853640344377329</v>
      </c>
      <c r="I27" s="32">
        <f t="shared" si="4"/>
        <v>5.6193580185390668E-2</v>
      </c>
    </row>
    <row r="28" spans="2:9" x14ac:dyDescent="0.5">
      <c r="B28" s="9">
        <f t="shared" si="5"/>
        <v>2.5000000000000001E-2</v>
      </c>
      <c r="C28" s="10">
        <f t="shared" si="3"/>
        <v>0.97499999999999998</v>
      </c>
      <c r="D28" s="10">
        <v>0</v>
      </c>
      <c r="E28" s="11">
        <v>0.5</v>
      </c>
      <c r="F28" s="9">
        <f t="shared" si="0"/>
        <v>8.9468151657424908</v>
      </c>
      <c r="G28" s="10">
        <f t="shared" si="1"/>
        <v>8.0468317930308739</v>
      </c>
      <c r="H28" s="11">
        <f t="shared" si="2"/>
        <v>0.38816481042821877</v>
      </c>
      <c r="I28" s="32">
        <f t="shared" si="4"/>
        <v>5.1062184996699012E-2</v>
      </c>
    </row>
    <row r="29" spans="2:9" x14ac:dyDescent="0.5">
      <c r="B29" s="9">
        <f t="shared" si="5"/>
        <v>3.0000000000000002E-2</v>
      </c>
      <c r="C29" s="10">
        <f t="shared" si="3"/>
        <v>0.97</v>
      </c>
      <c r="D29" s="10">
        <v>0</v>
      </c>
      <c r="E29" s="11">
        <v>0.5</v>
      </c>
      <c r="F29" s="9">
        <f t="shared" si="0"/>
        <v>8.7525291035023862</v>
      </c>
      <c r="G29" s="10">
        <f t="shared" si="1"/>
        <v>7.7192158557233936</v>
      </c>
      <c r="H29" s="11">
        <f t="shared" si="2"/>
        <v>0.3687120634474641</v>
      </c>
      <c r="I29" s="32">
        <f t="shared" si="4"/>
        <v>4.6474077622254112E-2</v>
      </c>
    </row>
    <row r="30" spans="2:9" x14ac:dyDescent="0.5">
      <c r="B30" s="9">
        <f t="shared" si="5"/>
        <v>3.5000000000000003E-2</v>
      </c>
      <c r="C30" s="10">
        <f t="shared" si="3"/>
        <v>0.96499999999999997</v>
      </c>
      <c r="D30" s="10">
        <v>0</v>
      </c>
      <c r="E30" s="11">
        <v>0.5</v>
      </c>
      <c r="F30" s="9">
        <f t="shared" si="0"/>
        <v>8.5633635956252956</v>
      </c>
      <c r="G30" s="10">
        <f t="shared" si="1"/>
        <v>7.409738080798868</v>
      </c>
      <c r="H30" s="11">
        <f t="shared" si="2"/>
        <v>0.3501411370765572</v>
      </c>
      <c r="I30" s="32">
        <f t="shared" si="4"/>
        <v>4.2379093482584618E-2</v>
      </c>
    </row>
    <row r="31" spans="2:9" x14ac:dyDescent="0.5">
      <c r="B31" s="9">
        <f t="shared" si="5"/>
        <v>0.04</v>
      </c>
      <c r="C31" s="10">
        <f t="shared" si="3"/>
        <v>0.96</v>
      </c>
      <c r="D31" s="10">
        <v>0</v>
      </c>
      <c r="E31" s="11">
        <v>0.5</v>
      </c>
      <c r="F31" s="9">
        <f t="shared" si="0"/>
        <v>8.3791841002124681</v>
      </c>
      <c r="G31" s="10">
        <f t="shared" si="1"/>
        <v>7.1173158943953068</v>
      </c>
      <c r="H31" s="11">
        <f t="shared" si="2"/>
        <v>0.3324163179957505</v>
      </c>
      <c r="I31" s="32">
        <f t="shared" si="4"/>
        <v>3.8731487061789388E-2</v>
      </c>
    </row>
    <row r="32" spans="2:9" x14ac:dyDescent="0.5">
      <c r="B32" s="9">
        <f t="shared" si="5"/>
        <v>4.4999999999999998E-2</v>
      </c>
      <c r="C32" s="10">
        <f t="shared" si="3"/>
        <v>0.95499999999999996</v>
      </c>
      <c r="D32" s="10">
        <v>0</v>
      </c>
      <c r="E32" s="11">
        <v>0.5</v>
      </c>
      <c r="F32" s="9">
        <f t="shared" si="0"/>
        <v>8.1998593363978873</v>
      </c>
      <c r="G32" s="10">
        <f t="shared" si="1"/>
        <v>6.8409322156745569</v>
      </c>
      <c r="H32" s="11">
        <f t="shared" si="2"/>
        <v>0.31550316493104735</v>
      </c>
      <c r="I32" s="32">
        <f t="shared" si="4"/>
        <v>3.5489563649959421E-2</v>
      </c>
    </row>
    <row r="33" spans="2:9" x14ac:dyDescent="0.5">
      <c r="B33" s="9">
        <f t="shared" si="5"/>
        <v>4.9999999999999996E-2</v>
      </c>
      <c r="C33" s="10">
        <f t="shared" si="3"/>
        <v>0.95</v>
      </c>
      <c r="D33" s="10">
        <v>0</v>
      </c>
      <c r="E33" s="11">
        <v>0.5</v>
      </c>
      <c r="F33" s="9">
        <f t="shared" si="0"/>
        <v>8.0252612152324154</v>
      </c>
      <c r="G33" s="10">
        <f t="shared" si="1"/>
        <v>6.5796315650405912</v>
      </c>
      <c r="H33" s="11">
        <f t="shared" si="2"/>
        <v>0.29936846961918945</v>
      </c>
      <c r="I33" s="32">
        <f t="shared" si="4"/>
        <v>3.2615340019478828E-2</v>
      </c>
    </row>
    <row r="34" spans="2:9" x14ac:dyDescent="0.5">
      <c r="B34" s="9">
        <f t="shared" si="5"/>
        <v>5.4999999999999993E-2</v>
      </c>
      <c r="C34" s="10">
        <f t="shared" si="3"/>
        <v>0.94500000000000006</v>
      </c>
      <c r="D34" s="10">
        <v>0</v>
      </c>
      <c r="E34" s="11">
        <v>0.5</v>
      </c>
      <c r="F34" s="9">
        <f t="shared" si="0"/>
        <v>7.855264771781278</v>
      </c>
      <c r="G34" s="10">
        <f t="shared" si="1"/>
        <v>6.3325163951923988</v>
      </c>
      <c r="H34" s="11">
        <f t="shared" si="2"/>
        <v>0.28398021877601509</v>
      </c>
      <c r="I34" s="32">
        <f t="shared" si="4"/>
        <v>3.0074231901267234E-2</v>
      </c>
    </row>
    <row r="35" spans="2:9" x14ac:dyDescent="0.5">
      <c r="B35" s="9">
        <f t="shared" si="5"/>
        <v>5.9999999999999991E-2</v>
      </c>
      <c r="C35" s="10">
        <f t="shared" si="3"/>
        <v>0.94000000000000006</v>
      </c>
      <c r="D35" s="10">
        <v>0</v>
      </c>
      <c r="E35" s="11">
        <v>0.5</v>
      </c>
      <c r="F35" s="9">
        <f t="shared" si="0"/>
        <v>7.6897480984183364</v>
      </c>
      <c r="G35" s="10">
        <f t="shared" si="1"/>
        <v>6.0987436328912255</v>
      </c>
      <c r="H35" s="11">
        <f t="shared" si="2"/>
        <v>0.26930755704745013</v>
      </c>
      <c r="I35" s="32">
        <f t="shared" si="4"/>
        <v>2.7834766274023232E-2</v>
      </c>
    </row>
    <row r="36" spans="2:9" x14ac:dyDescent="0.5">
      <c r="B36" s="9">
        <f t="shared" si="5"/>
        <v>6.4999999999999988E-2</v>
      </c>
      <c r="C36" s="10">
        <f t="shared" si="3"/>
        <v>0.93500000000000005</v>
      </c>
      <c r="D36" s="10">
        <v>0</v>
      </c>
      <c r="E36" s="11">
        <v>0.5</v>
      </c>
      <c r="F36" s="9">
        <f t="shared" si="0"/>
        <v>7.5285922793011055</v>
      </c>
      <c r="G36" s="10">
        <f t="shared" si="1"/>
        <v>5.8775214199407353</v>
      </c>
      <c r="H36" s="11">
        <f t="shared" si="2"/>
        <v>0.25532075092271428</v>
      </c>
      <c r="I36" s="32">
        <f t="shared" si="4"/>
        <v>2.5868316617121162E-2</v>
      </c>
    </row>
    <row r="37" spans="2:9" x14ac:dyDescent="0.5">
      <c r="B37" s="9">
        <f t="shared" si="5"/>
        <v>6.9999999999999993E-2</v>
      </c>
      <c r="C37" s="10">
        <f t="shared" si="3"/>
        <v>0.93</v>
      </c>
      <c r="D37" s="10">
        <v>0</v>
      </c>
      <c r="E37" s="11">
        <v>0.5</v>
      </c>
      <c r="F37" s="9">
        <f t="shared" si="0"/>
        <v>7.3716813260100986</v>
      </c>
      <c r="G37" s="10">
        <f t="shared" si="1"/>
        <v>5.6681060424678655</v>
      </c>
      <c r="H37" s="11">
        <f t="shared" si="2"/>
        <v>0.24199115358964676</v>
      </c>
      <c r="I37" s="32">
        <f t="shared" si="4"/>
        <v>2.4148859406564777E-2</v>
      </c>
    </row>
    <row r="38" spans="2:9" x14ac:dyDescent="0.5">
      <c r="B38" s="9">
        <f t="shared" si="5"/>
        <v>7.4999999999999997E-2</v>
      </c>
      <c r="C38" s="10">
        <f t="shared" si="3"/>
        <v>0.92500000000000004</v>
      </c>
      <c r="D38" s="10">
        <v>0</v>
      </c>
      <c r="E38" s="11">
        <v>0.5</v>
      </c>
      <c r="F38" s="9">
        <f t="shared" si="0"/>
        <v>7.2189021143368448</v>
      </c>
      <c r="G38" s="10">
        <f t="shared" si="1"/>
        <v>5.4697990381534645</v>
      </c>
      <c r="H38" s="11">
        <f t="shared" si="2"/>
        <v>0.22929117071236851</v>
      </c>
      <c r="I38" s="32">
        <f t="shared" si="4"/>
        <v>2.2652750253818354E-2</v>
      </c>
    </row>
    <row r="39" spans="2:9" x14ac:dyDescent="0.5">
      <c r="B39" s="9">
        <f t="shared" si="5"/>
        <v>0.08</v>
      </c>
      <c r="C39" s="10">
        <f t="shared" si="3"/>
        <v>0.92</v>
      </c>
      <c r="D39" s="10">
        <v>0</v>
      </c>
      <c r="E39" s="11">
        <v>0.5</v>
      </c>
      <c r="F39" s="9">
        <f t="shared" si="0"/>
        <v>7.0701443222045999</v>
      </c>
      <c r="G39" s="10">
        <f t="shared" si="1"/>
        <v>5.2819444715963773</v>
      </c>
      <c r="H39" s="11">
        <f t="shared" si="2"/>
        <v>0.21719422711181616</v>
      </c>
      <c r="I39" s="32">
        <f t="shared" si="4"/>
        <v>2.1358518199935866E-2</v>
      </c>
    </row>
    <row r="40" spans="2:9" x14ac:dyDescent="0.5">
      <c r="B40" s="9">
        <f t="shared" si="5"/>
        <v>8.5000000000000006E-2</v>
      </c>
      <c r="C40" s="10">
        <f t="shared" si="3"/>
        <v>0.91500000000000004</v>
      </c>
      <c r="D40" s="10">
        <v>0</v>
      </c>
      <c r="E40" s="11">
        <v>0.5</v>
      </c>
      <c r="F40" s="9">
        <f t="shared" si="0"/>
        <v>6.9253003687061634</v>
      </c>
      <c r="G40" s="10">
        <f t="shared" si="1"/>
        <v>5.1039263685034904</v>
      </c>
      <c r="H40" s="11">
        <f t="shared" si="2"/>
        <v>0.2056747343299882</v>
      </c>
      <c r="I40" s="32">
        <f t="shared" si="4"/>
        <v>2.024667678264333E-2</v>
      </c>
    </row>
    <row r="41" spans="2:9" x14ac:dyDescent="0.5">
      <c r="B41" s="9">
        <f t="shared" si="5"/>
        <v>9.0000000000000011E-2</v>
      </c>
      <c r="C41" s="10">
        <f t="shared" si="3"/>
        <v>0.91</v>
      </c>
      <c r="D41" s="10">
        <v>0</v>
      </c>
      <c r="E41" s="11">
        <v>0.5</v>
      </c>
      <c r="F41" s="9">
        <f t="shared" si="0"/>
        <v>6.7842653542432512</v>
      </c>
      <c r="G41" s="10">
        <f t="shared" si="1"/>
        <v>4.9351662998826313</v>
      </c>
      <c r="H41" s="11">
        <f t="shared" si="2"/>
        <v>0.19470805905905381</v>
      </c>
      <c r="I41" s="32">
        <f t="shared" si="4"/>
        <v>1.9299550592356135E-2</v>
      </c>
    </row>
    <row r="42" spans="2:9" x14ac:dyDescent="0.5">
      <c r="B42" s="9">
        <f t="shared" si="5"/>
        <v>9.5000000000000015E-2</v>
      </c>
      <c r="C42" s="10">
        <f t="shared" si="3"/>
        <v>0.90500000000000003</v>
      </c>
      <c r="D42" s="10">
        <v>0</v>
      </c>
      <c r="E42" s="11">
        <v>0.5</v>
      </c>
      <c r="F42" s="9">
        <f t="shared" si="0"/>
        <v>6.6469370017520868</v>
      </c>
      <c r="G42" s="10">
        <f t="shared" si="1"/>
        <v>4.7751211078763127</v>
      </c>
      <c r="H42" s="11">
        <f t="shared" si="2"/>
        <v>0.18427049241677593</v>
      </c>
      <c r="I42" s="32">
        <f t="shared" si="4"/>
        <v>1.8501116124937655E-2</v>
      </c>
    </row>
    <row r="43" spans="2:9" x14ac:dyDescent="0.5">
      <c r="B43" s="9">
        <f t="shared" si="5"/>
        <v>0.10000000000000002</v>
      </c>
      <c r="C43" s="10">
        <f t="shared" si="3"/>
        <v>0.9</v>
      </c>
      <c r="D43" s="10">
        <v>0</v>
      </c>
      <c r="E43" s="11">
        <v>0.5</v>
      </c>
      <c r="F43" s="9">
        <f t="shared" si="0"/>
        <v>6.5132155989999996</v>
      </c>
      <c r="G43" s="10">
        <f t="shared" si="1"/>
        <v>4.6232807653127939</v>
      </c>
      <c r="H43" s="11">
        <f t="shared" si="2"/>
        <v>0.17433922005000008</v>
      </c>
      <c r="I43" s="32">
        <f t="shared" si="4"/>
        <v>1.7836855824735459E-2</v>
      </c>
    </row>
    <row r="44" spans="2:9" x14ac:dyDescent="0.5">
      <c r="B44" s="9">
        <f t="shared" si="5"/>
        <v>0.10500000000000002</v>
      </c>
      <c r="C44" s="10">
        <f t="shared" si="3"/>
        <v>0.89500000000000002</v>
      </c>
      <c r="D44" s="10">
        <v>0</v>
      </c>
      <c r="E44" s="11">
        <v>0.5</v>
      </c>
      <c r="F44" s="9">
        <f t="shared" si="0"/>
        <v>6.3830039419379414</v>
      </c>
      <c r="G44" s="10">
        <f t="shared" si="1"/>
        <v>4.4791663614682715</v>
      </c>
      <c r="H44" s="11">
        <f t="shared" si="2"/>
        <v>0.16489229304825817</v>
      </c>
      <c r="I44" s="32">
        <f t="shared" si="4"/>
        <v>1.729362429143555E-2</v>
      </c>
    </row>
    <row r="45" spans="2:9" x14ac:dyDescent="0.5">
      <c r="B45" s="9">
        <f t="shared" si="5"/>
        <v>0.11000000000000003</v>
      </c>
      <c r="C45" s="10">
        <f t="shared" si="3"/>
        <v>0.89</v>
      </c>
      <c r="D45" s="10">
        <v>0</v>
      </c>
      <c r="E45" s="11">
        <v>0.5</v>
      </c>
      <c r="F45" s="9">
        <f t="shared" si="0"/>
        <v>6.2562072790939833</v>
      </c>
      <c r="G45" s="10">
        <f t="shared" si="1"/>
        <v>4.3423282069308087</v>
      </c>
      <c r="H45" s="11">
        <f t="shared" si="2"/>
        <v>0.15590859964983098</v>
      </c>
      <c r="I45" s="32">
        <f t="shared" si="4"/>
        <v>1.6859525698900812E-2</v>
      </c>
    </row>
    <row r="46" spans="2:9" x14ac:dyDescent="0.5">
      <c r="B46" s="9">
        <f t="shared" si="5"/>
        <v>0.11500000000000003</v>
      </c>
      <c r="C46" s="10">
        <f t="shared" si="3"/>
        <v>0.88500000000000001</v>
      </c>
      <c r="D46" s="10">
        <v>0</v>
      </c>
      <c r="E46" s="11">
        <v>0.5</v>
      </c>
      <c r="F46" s="9">
        <f t="shared" si="0"/>
        <v>6.1327332569930721</v>
      </c>
      <c r="G46" s="10">
        <f t="shared" si="1"/>
        <v>4.2123440508338605</v>
      </c>
      <c r="H46" s="11">
        <f t="shared" si="2"/>
        <v>0.14736783772289835</v>
      </c>
      <c r="I46" s="32">
        <f t="shared" si="4"/>
        <v>1.6523801543753741E-2</v>
      </c>
    </row>
    <row r="47" spans="2:9" x14ac:dyDescent="0.5">
      <c r="B47" s="9">
        <f t="shared" si="5"/>
        <v>0.12000000000000004</v>
      </c>
      <c r="C47" s="10">
        <f t="shared" si="3"/>
        <v>0.88</v>
      </c>
      <c r="D47" s="10">
        <v>0</v>
      </c>
      <c r="E47" s="11">
        <v>0.5</v>
      </c>
      <c r="F47" s="9">
        <f t="shared" si="0"/>
        <v>6.0124918665883156</v>
      </c>
      <c r="G47" s="10">
        <f t="shared" si="1"/>
        <v>4.088817404086039</v>
      </c>
      <c r="H47" s="11">
        <f t="shared" si="2"/>
        <v>0.13925048800470105</v>
      </c>
      <c r="I47" s="32">
        <f t="shared" si="4"/>
        <v>1.62767279063223E-2</v>
      </c>
    </row>
    <row r="48" spans="2:9" x14ac:dyDescent="0.5">
      <c r="B48" s="9">
        <f t="shared" si="5"/>
        <v>0.12500000000000003</v>
      </c>
      <c r="C48" s="10">
        <f t="shared" si="3"/>
        <v>0.875</v>
      </c>
      <c r="D48" s="10">
        <v>0</v>
      </c>
      <c r="E48" s="11">
        <v>0.5</v>
      </c>
      <c r="F48" s="9">
        <f t="shared" si="0"/>
        <v>5.895395390689373</v>
      </c>
      <c r="G48" s="10">
        <f t="shared" si="1"/>
        <v>3.9713759625645642</v>
      </c>
      <c r="H48" s="11">
        <f t="shared" si="2"/>
        <v>0.13153778808191419</v>
      </c>
      <c r="I48" s="32">
        <f t="shared" si="4"/>
        <v>1.6109521467006116E-2</v>
      </c>
    </row>
    <row r="49" spans="2:9" x14ac:dyDescent="0.5">
      <c r="B49" s="9">
        <f t="shared" si="5"/>
        <v>0.13000000000000003</v>
      </c>
      <c r="C49" s="10">
        <f t="shared" si="3"/>
        <v>0.87</v>
      </c>
      <c r="D49" s="10">
        <v>0</v>
      </c>
      <c r="E49" s="11">
        <v>0.5</v>
      </c>
      <c r="F49" s="9">
        <f t="shared" si="0"/>
        <v>5.7813583523735712</v>
      </c>
      <c r="G49" s="10">
        <f t="shared" si="1"/>
        <v>3.8596701245638441</v>
      </c>
      <c r="H49" s="11">
        <f t="shared" si="2"/>
        <v>0.12421170709571787</v>
      </c>
      <c r="I49" s="32">
        <f t="shared" si="4"/>
        <v>1.6014253577398954E-2</v>
      </c>
    </row>
    <row r="50" spans="2:9" x14ac:dyDescent="0.5">
      <c r="B50" s="26">
        <f t="shared" si="5"/>
        <v>0.13500000000000004</v>
      </c>
      <c r="C50" s="27">
        <f t="shared" si="3"/>
        <v>0.86499999999999999</v>
      </c>
      <c r="D50" s="27">
        <v>0</v>
      </c>
      <c r="E50" s="28">
        <v>0.5</v>
      </c>
      <c r="F50" s="26">
        <f t="shared" si="0"/>
        <v>5.6702974643655271</v>
      </c>
      <c r="G50" s="27">
        <f t="shared" si="1"/>
        <v>3.7533715970983317</v>
      </c>
      <c r="H50" s="28">
        <f t="shared" si="2"/>
        <v>0.11725492115532689</v>
      </c>
      <c r="I50" s="33">
        <f t="shared" si="4"/>
        <v>1.5983771737900124E-2</v>
      </c>
    </row>
    <row r="51" spans="2:9" x14ac:dyDescent="0.5">
      <c r="B51" s="9">
        <f t="shared" si="5"/>
        <v>0.14000000000000004</v>
      </c>
      <c r="C51" s="10">
        <f t="shared" si="3"/>
        <v>0.86</v>
      </c>
      <c r="D51" s="10">
        <v>0</v>
      </c>
      <c r="E51" s="11">
        <v>0.5</v>
      </c>
      <c r="F51" s="9">
        <f t="shared" si="0"/>
        <v>5.5621315793712096</v>
      </c>
      <c r="G51" s="10">
        <f t="shared" si="1"/>
        <v>3.6521720859510922</v>
      </c>
      <c r="H51" s="11">
        <f t="shared" si="2"/>
        <v>0.1106507894440153</v>
      </c>
      <c r="I51" s="32">
        <f t="shared" si="4"/>
        <v>1.6011627882301496E-2</v>
      </c>
    </row>
    <row r="52" spans="2:9" x14ac:dyDescent="0.5">
      <c r="B52" s="9">
        <f t="shared" si="5"/>
        <v>0.14500000000000005</v>
      </c>
      <c r="C52" s="10">
        <f t="shared" si="3"/>
        <v>0.85499999999999998</v>
      </c>
      <c r="D52" s="10">
        <v>0</v>
      </c>
      <c r="E52" s="11">
        <v>0.5</v>
      </c>
      <c r="F52" s="9">
        <f t="shared" si="0"/>
        <v>5.4567816413525074</v>
      </c>
      <c r="G52" s="10">
        <f t="shared" si="1"/>
        <v>3.5557820646370657</v>
      </c>
      <c r="H52" s="11">
        <f t="shared" si="2"/>
        <v>0.10438333100194318</v>
      </c>
      <c r="I52" s="32">
        <f t="shared" si="4"/>
        <v>1.6092012915186082E-2</v>
      </c>
    </row>
    <row r="53" spans="2:9" x14ac:dyDescent="0.5">
      <c r="B53" s="9">
        <f t="shared" si="5"/>
        <v>0.15000000000000005</v>
      </c>
      <c r="C53" s="10">
        <f t="shared" si="3"/>
        <v>0.85</v>
      </c>
      <c r="D53" s="10">
        <v>0</v>
      </c>
      <c r="E53" s="11">
        <v>0.5</v>
      </c>
      <c r="F53" s="9">
        <f t="shared" si="0"/>
        <v>5.3541706377285152</v>
      </c>
      <c r="G53" s="10">
        <f t="shared" si="1"/>
        <v>3.4639296177134606</v>
      </c>
      <c r="H53" s="11">
        <f t="shared" si="2"/>
        <v>9.8437202170361282E-2</v>
      </c>
      <c r="I53" s="32">
        <f t="shared" si="4"/>
        <v>1.6219696990134994E-2</v>
      </c>
    </row>
    <row r="54" spans="2:9" x14ac:dyDescent="0.5">
      <c r="B54" s="9">
        <f t="shared" si="5"/>
        <v>0.15500000000000005</v>
      </c>
      <c r="C54" s="10">
        <f t="shared" si="3"/>
        <v>0.84499999999999997</v>
      </c>
      <c r="D54" s="10">
        <v>0</v>
      </c>
      <c r="E54" s="11">
        <v>0.5</v>
      </c>
      <c r="F54" s="9">
        <f t="shared" si="0"/>
        <v>5.2542235524898686</v>
      </c>
      <c r="G54" s="10">
        <f t="shared" si="1"/>
        <v>3.3763593541198649</v>
      </c>
      <c r="H54" s="11">
        <f t="shared" si="2"/>
        <v>9.2797674682035092E-2</v>
      </c>
      <c r="I54" s="32">
        <f t="shared" si="4"/>
        <v>1.6389975055919215E-2</v>
      </c>
    </row>
    <row r="55" spans="2:9" x14ac:dyDescent="0.5">
      <c r="B55" s="9">
        <f t="shared" si="5"/>
        <v>0.16000000000000006</v>
      </c>
      <c r="C55" s="10">
        <f t="shared" si="3"/>
        <v>0.84</v>
      </c>
      <c r="D55" s="10">
        <v>0</v>
      </c>
      <c r="E55" s="11">
        <v>0.5</v>
      </c>
      <c r="F55" s="9">
        <f t="shared" ref="F55:F86" si="6">IF($C55=1,$C$20,(1-$C55^$C$20)/(1-$C55))</f>
        <v>5.1568673202126192</v>
      </c>
      <c r="G55" s="10">
        <f t="shared" ref="G55:G86" si="7">IF($C55=1,$C$20,(1-$C55^(2*$C$20))/(1-$C55^2))</f>
        <v>3.2928313864679</v>
      </c>
      <c r="H55" s="11">
        <f t="shared" ref="H55:H86" si="8">$E55*$C55^$C$20+$D55*$F55</f>
        <v>8.7450614382990399E-2</v>
      </c>
      <c r="I55" s="32">
        <f t="shared" si="4"/>
        <v>1.6598617234250615E-2</v>
      </c>
    </row>
    <row r="56" spans="2:9" x14ac:dyDescent="0.5">
      <c r="B56" s="9">
        <f t="shared" si="5"/>
        <v>0.16500000000000006</v>
      </c>
      <c r="C56" s="10">
        <f t="shared" si="3"/>
        <v>0.83499999999999996</v>
      </c>
      <c r="D56" s="10">
        <v>0</v>
      </c>
      <c r="E56" s="11">
        <v>0.5</v>
      </c>
      <c r="F56" s="9">
        <f t="shared" si="6"/>
        <v>5.0620307809582679</v>
      </c>
      <c r="G56" s="10">
        <f t="shared" si="7"/>
        <v>3.2131203724254251</v>
      </c>
      <c r="H56" s="11">
        <f t="shared" si="8"/>
        <v>8.2382460570942825E-2</v>
      </c>
      <c r="I56" s="32">
        <f t="shared" si="4"/>
        <v>1.6841823626454616E-2</v>
      </c>
    </row>
    <row r="57" spans="2:9" x14ac:dyDescent="0.5">
      <c r="B57" s="9">
        <f t="shared" si="5"/>
        <v>0.17000000000000007</v>
      </c>
      <c r="C57" s="10">
        <f t="shared" si="3"/>
        <v>0.83</v>
      </c>
      <c r="D57" s="10">
        <v>0</v>
      </c>
      <c r="E57" s="11">
        <v>0.5</v>
      </c>
      <c r="F57" s="9">
        <f t="shared" si="6"/>
        <v>4.9696446360467137</v>
      </c>
      <c r="G57" s="10">
        <f t="shared" si="7"/>
        <v>3.1370146145538187</v>
      </c>
      <c r="H57" s="11">
        <f t="shared" si="8"/>
        <v>7.758020593602924E-2</v>
      </c>
      <c r="I57" s="32">
        <f t="shared" si="4"/>
        <v>1.7116183177793093E-2</v>
      </c>
    </row>
    <row r="58" spans="2:9" x14ac:dyDescent="0.5">
      <c r="B58" s="9">
        <f t="shared" si="5"/>
        <v>0.17500000000000007</v>
      </c>
      <c r="C58" s="10">
        <f t="shared" si="3"/>
        <v>0.82499999999999996</v>
      </c>
      <c r="D58" s="10">
        <v>0</v>
      </c>
      <c r="E58" s="11">
        <v>0.5</v>
      </c>
      <c r="F58" s="9">
        <f t="shared" si="6"/>
        <v>4.8796414046889982</v>
      </c>
      <c r="G58" s="10">
        <f t="shared" si="7"/>
        <v>3.0643152151593602</v>
      </c>
      <c r="H58" s="11">
        <f t="shared" si="8"/>
        <v>7.3031377089712537E-2</v>
      </c>
      <c r="I58" s="32">
        <f t="shared" si="4"/>
        <v>1.7418636257249057E-2</v>
      </c>
    </row>
    <row r="59" spans="2:9" x14ac:dyDescent="0.5">
      <c r="B59" s="9">
        <f t="shared" si="5"/>
        <v>0.18000000000000008</v>
      </c>
      <c r="C59" s="10">
        <f t="shared" si="3"/>
        <v>0.82</v>
      </c>
      <c r="D59" s="10">
        <v>0</v>
      </c>
      <c r="E59" s="11">
        <v>0.5</v>
      </c>
      <c r="F59" s="9">
        <f t="shared" si="6"/>
        <v>4.7919553814668845</v>
      </c>
      <c r="G59" s="10">
        <f t="shared" si="7"/>
        <v>2.9948352829116862</v>
      </c>
      <c r="H59" s="11">
        <f t="shared" si="8"/>
        <v>6.872401566798024E-2</v>
      </c>
      <c r="I59" s="32">
        <f t="shared" si="4"/>
        <v>1.7746440637567348E-2</v>
      </c>
    </row>
    <row r="60" spans="2:9" x14ac:dyDescent="0.5">
      <c r="B60" s="9">
        <f t="shared" si="5"/>
        <v>0.18500000000000008</v>
      </c>
      <c r="C60" s="10">
        <f t="shared" si="3"/>
        <v>0.81499999999999995</v>
      </c>
      <c r="D60" s="10">
        <v>0</v>
      </c>
      <c r="E60" s="11">
        <v>0.5</v>
      </c>
      <c r="F60" s="9">
        <f t="shared" si="6"/>
        <v>4.7065225946464224</v>
      </c>
      <c r="G60" s="10">
        <f t="shared" si="7"/>
        <v>2.9283991881642675</v>
      </c>
      <c r="H60" s="11">
        <f t="shared" si="8"/>
        <v>6.464665999520583E-2</v>
      </c>
      <c r="I60" s="32">
        <f t="shared" si="4"/>
        <v>1.8097140585332287E-2</v>
      </c>
    </row>
    <row r="61" spans="2:9" x14ac:dyDescent="0.5">
      <c r="B61" s="9">
        <f t="shared" si="5"/>
        <v>0.19000000000000009</v>
      </c>
      <c r="C61" s="10">
        <f t="shared" si="3"/>
        <v>0.80999999999999994</v>
      </c>
      <c r="D61" s="10">
        <v>0</v>
      </c>
      <c r="E61" s="11">
        <v>0.5</v>
      </c>
      <c r="F61" s="9">
        <f t="shared" si="6"/>
        <v>4.6232807653127921</v>
      </c>
      <c r="G61" s="10">
        <f t="shared" si="7"/>
        <v>2.8648418640842257</v>
      </c>
      <c r="H61" s="11">
        <f t="shared" si="8"/>
        <v>6.0788327295284598E-2</v>
      </c>
      <c r="I61" s="32">
        <f t="shared" si="4"/>
        <v>1.8468538794026254E-2</v>
      </c>
    </row>
    <row r="62" spans="2:9" x14ac:dyDescent="0.5">
      <c r="B62" s="9">
        <f t="shared" si="5"/>
        <v>0.19500000000000009</v>
      </c>
      <c r="C62" s="10">
        <f t="shared" si="3"/>
        <v>0.80499999999999994</v>
      </c>
      <c r="D62" s="10">
        <v>0</v>
      </c>
      <c r="E62" s="11">
        <v>0.5</v>
      </c>
      <c r="F62" s="9">
        <f t="shared" si="6"/>
        <v>4.5421692673138621</v>
      </c>
      <c r="G62" s="10">
        <f t="shared" si="7"/>
        <v>2.804008150862197</v>
      </c>
      <c r="H62" s="11">
        <f t="shared" si="8"/>
        <v>5.7138496436898341E-2</v>
      </c>
      <c r="I62" s="32">
        <f t="shared" si="4"/>
        <v>1.8858670914445604E-2</v>
      </c>
    </row>
    <row r="63" spans="2:9" x14ac:dyDescent="0.5">
      <c r="B63" s="9">
        <f t="shared" si="5"/>
        <v>0.20000000000000009</v>
      </c>
      <c r="C63" s="10">
        <f t="shared" si="3"/>
        <v>0.79999999999999993</v>
      </c>
      <c r="D63" s="10">
        <v>0</v>
      </c>
      <c r="E63" s="11">
        <v>0.5</v>
      </c>
      <c r="F63" s="9">
        <f t="shared" si="6"/>
        <v>4.4631290879999987</v>
      </c>
      <c r="G63" s="10">
        <f t="shared" si="7"/>
        <v>2.7457521804275871</v>
      </c>
      <c r="H63" s="11">
        <f t="shared" si="8"/>
        <v>5.368709119999996E-2</v>
      </c>
      <c r="I63" s="32">
        <f t="shared" si="4"/>
        <v>1.9265782456689556E-2</v>
      </c>
    </row>
    <row r="64" spans="2:9" x14ac:dyDescent="0.5">
      <c r="B64" s="9">
        <f t="shared" si="5"/>
        <v>0.2050000000000001</v>
      </c>
      <c r="C64" s="10">
        <f t="shared" si="3"/>
        <v>0.79499999999999993</v>
      </c>
      <c r="D64" s="10">
        <v>0</v>
      </c>
      <c r="E64" s="11">
        <v>0.5</v>
      </c>
      <c r="F64" s="9">
        <f t="shared" si="6"/>
        <v>4.3861027897478468</v>
      </c>
      <c r="G64" s="10">
        <f t="shared" si="7"/>
        <v>2.6899367992410883</v>
      </c>
      <c r="H64" s="11">
        <f t="shared" si="8"/>
        <v>5.0424464050845538E-2</v>
      </c>
      <c r="I64" s="32">
        <f t="shared" si="4"/>
        <v>1.9688307856289451E-2</v>
      </c>
    </row>
    <row r="65" spans="2:9" x14ac:dyDescent="0.5">
      <c r="B65" s="9">
        <f t="shared" si="5"/>
        <v>0.2100000000000001</v>
      </c>
      <c r="C65" s="10">
        <f t="shared" si="3"/>
        <v>0.78999999999999992</v>
      </c>
      <c r="D65" s="10">
        <v>0</v>
      </c>
      <c r="E65" s="11">
        <v>0.5</v>
      </c>
      <c r="F65" s="9">
        <f t="shared" si="6"/>
        <v>4.3110344722558631</v>
      </c>
      <c r="G65" s="10">
        <f t="shared" si="7"/>
        <v>2.6364330268750074</v>
      </c>
      <c r="H65" s="11">
        <f t="shared" si="8"/>
        <v>4.7341380413134196E-2</v>
      </c>
      <c r="I65" s="32">
        <f t="shared" si="4"/>
        <v>2.0124851514005039E-2</v>
      </c>
    </row>
    <row r="66" spans="2:9" x14ac:dyDescent="0.5">
      <c r="B66" s="9">
        <f t="shared" si="5"/>
        <v>0.21500000000000011</v>
      </c>
      <c r="C66" s="10">
        <f t="shared" si="3"/>
        <v>0.78499999999999992</v>
      </c>
      <c r="D66" s="10">
        <v>0</v>
      </c>
      <c r="E66" s="11">
        <v>0.5</v>
      </c>
      <c r="F66" s="9">
        <f t="shared" si="6"/>
        <v>4.23786973559959</v>
      </c>
      <c r="G66" s="10">
        <f t="shared" si="7"/>
        <v>2.5851195482231524</v>
      </c>
      <c r="H66" s="11">
        <f t="shared" si="8"/>
        <v>4.4429003423043921E-2</v>
      </c>
      <c r="I66" s="32">
        <f t="shared" si="4"/>
        <v>2.0574170634490886E-2</v>
      </c>
    </row>
    <row r="67" spans="2:9" x14ac:dyDescent="0.5">
      <c r="B67" s="9">
        <f t="shared" si="5"/>
        <v>0.22000000000000011</v>
      </c>
      <c r="C67" s="10">
        <f t="shared" si="3"/>
        <v>0.77999999999999992</v>
      </c>
      <c r="D67" s="10">
        <v>0</v>
      </c>
      <c r="E67" s="11">
        <v>0.5</v>
      </c>
      <c r="F67" s="9">
        <f t="shared" si="6"/>
        <v>4.1665556440347169</v>
      </c>
      <c r="G67" s="10">
        <f t="shared" si="7"/>
        <v>2.5358822373062755</v>
      </c>
      <c r="H67" s="11">
        <f t="shared" si="8"/>
        <v>4.1678879156180938E-2</v>
      </c>
      <c r="I67" s="32">
        <f t="shared" si="4"/>
        <v>2.1035159703509172E-2</v>
      </c>
    </row>
    <row r="68" spans="2:9" x14ac:dyDescent="0.5">
      <c r="B68" s="9">
        <f t="shared" si="5"/>
        <v>0.22500000000000012</v>
      </c>
      <c r="C68" s="10">
        <f t="shared" si="3"/>
        <v>0.77499999999999991</v>
      </c>
      <c r="D68" s="10">
        <v>0</v>
      </c>
      <c r="E68" s="11">
        <v>0.5</v>
      </c>
      <c r="F68" s="9">
        <f t="shared" si="6"/>
        <v>4.0970406905361578</v>
      </c>
      <c r="G68" s="10">
        <f t="shared" si="7"/>
        <v>2.4886137107565016</v>
      </c>
      <c r="H68" s="11">
        <f t="shared" si="8"/>
        <v>3.9082922314682002E-2</v>
      </c>
      <c r="I68" s="32">
        <f t="shared" si="4"/>
        <v>2.1506836456726401E-2</v>
      </c>
    </row>
    <row r="69" spans="2:9" x14ac:dyDescent="0.5">
      <c r="B69" s="9">
        <f t="shared" si="5"/>
        <v>0.23000000000000012</v>
      </c>
      <c r="C69" s="10">
        <f t="shared" si="3"/>
        <v>0.76999999999999991</v>
      </c>
      <c r="D69" s="10">
        <v>0</v>
      </c>
      <c r="E69" s="11">
        <v>0.5</v>
      </c>
      <c r="F69" s="9">
        <f t="shared" si="6"/>
        <v>4.0292747620614682</v>
      </c>
      <c r="G69" s="10">
        <f t="shared" si="7"/>
        <v>2.4432129091752937</v>
      </c>
      <c r="H69" s="11">
        <f t="shared" si="8"/>
        <v>3.6633402362930965E-2</v>
      </c>
      <c r="I69" s="32">
        <f t="shared" si="4"/>
        <v>2.1988329205456986E-2</v>
      </c>
    </row>
    <row r="70" spans="2:9" x14ac:dyDescent="0.5">
      <c r="B70" s="9">
        <f t="shared" si="5"/>
        <v>0.23500000000000013</v>
      </c>
      <c r="C70" s="10">
        <f t="shared" si="3"/>
        <v>0.7649999999999999</v>
      </c>
      <c r="D70" s="10">
        <v>0</v>
      </c>
      <c r="E70" s="11">
        <v>0.5</v>
      </c>
      <c r="F70" s="9">
        <f t="shared" si="6"/>
        <v>3.9632091055270635</v>
      </c>
      <c r="G70" s="10">
        <f t="shared" si="7"/>
        <v>2.3995847046645657</v>
      </c>
      <c r="H70" s="11">
        <f t="shared" si="8"/>
        <v>3.4322930100569887E-2</v>
      </c>
      <c r="I70" s="32">
        <f t="shared" si="4"/>
        <v>2.2478865396079649E-2</v>
      </c>
    </row>
    <row r="71" spans="2:9" x14ac:dyDescent="0.5">
      <c r="B71" s="9">
        <f t="shared" si="5"/>
        <v>0.24000000000000013</v>
      </c>
      <c r="C71" s="10">
        <f t="shared" si="3"/>
        <v>0.7599999999999999</v>
      </c>
      <c r="D71" s="10">
        <v>0</v>
      </c>
      <c r="E71" s="11">
        <v>0.5</v>
      </c>
      <c r="F71" s="9">
        <f t="shared" si="6"/>
        <v>3.8987962944858343</v>
      </c>
      <c r="G71" s="10">
        <f t="shared" si="7"/>
        <v>2.3576395329298374</v>
      </c>
      <c r="H71" s="11">
        <f t="shared" si="8"/>
        <v>3.2144444661699675E-2</v>
      </c>
      <c r="I71" s="32">
        <f t="shared" si="4"/>
        <v>2.2977761290329496E-2</v>
      </c>
    </row>
    <row r="72" spans="2:9" x14ac:dyDescent="0.5">
      <c r="B72" s="9">
        <f t="shared" si="5"/>
        <v>0.24500000000000013</v>
      </c>
      <c r="C72" s="10">
        <f t="shared" si="3"/>
        <v>0.75499999999999989</v>
      </c>
      <c r="D72" s="10">
        <v>0</v>
      </c>
      <c r="E72" s="11">
        <v>0.5</v>
      </c>
      <c r="F72" s="9">
        <f t="shared" si="6"/>
        <v>3.8359901964948677</v>
      </c>
      <c r="G72" s="10">
        <f t="shared" si="7"/>
        <v>2.3172930484481906</v>
      </c>
      <c r="H72" s="11">
        <f t="shared" si="8"/>
        <v>3.0091200929378482E-2</v>
      </c>
      <c r="I72" s="32">
        <f t="shared" si="4"/>
        <v>2.3484412663307929E-2</v>
      </c>
    </row>
    <row r="73" spans="2:9" x14ac:dyDescent="0.5">
      <c r="B73" s="9">
        <f t="shared" si="5"/>
        <v>0.25000000000000011</v>
      </c>
      <c r="C73" s="10">
        <f t="shared" si="3"/>
        <v>0.74999999999999989</v>
      </c>
      <c r="D73" s="10">
        <v>0</v>
      </c>
      <c r="E73" s="11">
        <v>0.5</v>
      </c>
      <c r="F73" s="9">
        <f t="shared" si="6"/>
        <v>3.774745941162108</v>
      </c>
      <c r="G73" s="10">
        <f t="shared" si="7"/>
        <v>2.2784658012824353</v>
      </c>
      <c r="H73" s="11">
        <f t="shared" si="8"/>
        <v>2.815675735473628E-2</v>
      </c>
      <c r="I73" s="32">
        <f t="shared" si="4"/>
        <v>2.3998286424936448E-2</v>
      </c>
    </row>
    <row r="74" spans="2:9" x14ac:dyDescent="0.5">
      <c r="B74" s="9">
        <f t="shared" si="5"/>
        <v>0.25500000000000012</v>
      </c>
      <c r="C74" s="10">
        <f t="shared" si="3"/>
        <v>0.74499999999999988</v>
      </c>
      <c r="D74" s="10">
        <v>0</v>
      </c>
      <c r="E74" s="11">
        <v>0.5</v>
      </c>
      <c r="F74" s="9">
        <f t="shared" si="6"/>
        <v>3.7150198888609283</v>
      </c>
      <c r="G74" s="10">
        <f t="shared" si="7"/>
        <v>2.2410829342066636</v>
      </c>
      <c r="H74" s="11">
        <f t="shared" si="8"/>
        <v>2.6334964170231456E-2</v>
      </c>
      <c r="I74" s="32">
        <f t="shared" si="4"/>
        <v>2.4518913078747113E-2</v>
      </c>
    </row>
    <row r="75" spans="2:9" x14ac:dyDescent="0.5">
      <c r="B75" s="9">
        <f t="shared" si="5"/>
        <v>0.26000000000000012</v>
      </c>
      <c r="C75" s="10">
        <f t="shared" si="3"/>
        <v>0.73999999999999988</v>
      </c>
      <c r="D75" s="10">
        <v>0</v>
      </c>
      <c r="E75" s="11">
        <v>0.5</v>
      </c>
      <c r="F75" s="9">
        <f t="shared" si="6"/>
        <v>3.6567696001016956</v>
      </c>
      <c r="G75" s="10">
        <f t="shared" si="7"/>
        <v>2.2050738988874325</v>
      </c>
      <c r="H75" s="11">
        <f t="shared" si="8"/>
        <v>2.4619951986779357E-2</v>
      </c>
      <c r="I75" s="32">
        <f t="shared" si="4"/>
        <v>2.5045879939408936E-2</v>
      </c>
    </row>
    <row r="76" spans="2:9" x14ac:dyDescent="0.5">
      <c r="B76" s="9">
        <f t="shared" si="5"/>
        <v>0.26500000000000012</v>
      </c>
      <c r="C76" s="10">
        <f t="shared" si="3"/>
        <v>0.73499999999999988</v>
      </c>
      <c r="D76" s="10">
        <v>0</v>
      </c>
      <c r="E76" s="11">
        <v>0.5</v>
      </c>
      <c r="F76" s="9">
        <f t="shared" si="6"/>
        <v>3.5999538055495384</v>
      </c>
      <c r="G76" s="10">
        <f t="shared" si="7"/>
        <v>2.1703721899395192</v>
      </c>
      <c r="H76" s="11">
        <f t="shared" si="8"/>
        <v>2.3006120764685958E-2</v>
      </c>
      <c r="I76" s="32">
        <f t="shared" si="4"/>
        <v>2.5578825037296842E-2</v>
      </c>
    </row>
    <row r="77" spans="2:9" x14ac:dyDescent="0.5">
      <c r="B77" s="9">
        <f t="shared" si="5"/>
        <v>0.27000000000000013</v>
      </c>
      <c r="C77" s="10">
        <f t="shared" si="3"/>
        <v>0.72999999999999987</v>
      </c>
      <c r="D77" s="10">
        <v>0</v>
      </c>
      <c r="E77" s="11">
        <v>0.5</v>
      </c>
      <c r="F77" s="9">
        <f t="shared" si="6"/>
        <v>3.5445323766776449</v>
      </c>
      <c r="G77" s="10">
        <f t="shared" si="7"/>
        <v>2.1369150957456351</v>
      </c>
      <c r="H77" s="11">
        <f t="shared" si="8"/>
        <v>2.1488129148517748E-2</v>
      </c>
      <c r="I77" s="32">
        <f t="shared" si="4"/>
        <v>2.611743164474389E-2</v>
      </c>
    </row>
    <row r="78" spans="2:9" x14ac:dyDescent="0.5">
      <c r="B78" s="9">
        <f t="shared" si="5"/>
        <v>0.27500000000000013</v>
      </c>
      <c r="C78" s="10">
        <f t="shared" si="3"/>
        <v>0.72499999999999987</v>
      </c>
      <c r="D78" s="10">
        <v>0</v>
      </c>
      <c r="E78" s="11">
        <v>0.5</v>
      </c>
      <c r="F78" s="9">
        <f t="shared" si="6"/>
        <v>3.49046629704555</v>
      </c>
      <c r="G78" s="10">
        <f t="shared" si="7"/>
        <v>2.1046434649960046</v>
      </c>
      <c r="H78" s="11">
        <f t="shared" si="8"/>
        <v>2.0060884156236653E-2</v>
      </c>
      <c r="I78" s="32">
        <f t="shared" si="4"/>
        <v>2.6661423364430344E-2</v>
      </c>
    </row>
    <row r="79" spans="2:9" x14ac:dyDescent="0.5">
      <c r="B79" s="9">
        <f t="shared" si="5"/>
        <v>0.28000000000000014</v>
      </c>
      <c r="C79" s="10">
        <f t="shared" si="3"/>
        <v>0.71999999999999986</v>
      </c>
      <c r="D79" s="10">
        <v>0</v>
      </c>
      <c r="E79" s="11">
        <v>0.5</v>
      </c>
      <c r="F79" s="9">
        <f t="shared" si="6"/>
        <v>3.4377176341919808</v>
      </c>
      <c r="G79" s="10">
        <f t="shared" si="7"/>
        <v>2.073501487966452</v>
      </c>
      <c r="H79" s="11">
        <f t="shared" si="8"/>
        <v>1.8719531213122392E-2</v>
      </c>
      <c r="I79" s="32">
        <f t="shared" si="4"/>
        <v>2.7210559725708149E-2</v>
      </c>
    </row>
    <row r="80" spans="2:9" x14ac:dyDescent="0.5">
      <c r="B80" s="9">
        <f t="shared" si="5"/>
        <v>0.28500000000000014</v>
      </c>
      <c r="C80" s="10">
        <f t="shared" si="3"/>
        <v>0.71499999999999986</v>
      </c>
      <c r="D80" s="10">
        <v>0</v>
      </c>
      <c r="E80" s="11">
        <v>0.5</v>
      </c>
      <c r="F80" s="9">
        <f t="shared" si="6"/>
        <v>3.386249512131954</v>
      </c>
      <c r="G80" s="10">
        <f t="shared" si="7"/>
        <v>2.0434364916127965</v>
      </c>
      <c r="H80" s="11">
        <f t="shared" si="8"/>
        <v>1.7459444521196313E-2</v>
      </c>
      <c r="I80" s="32">
        <f t="shared" si="4"/>
        <v>2.7764632239537904E-2</v>
      </c>
    </row>
    <row r="81" spans="2:9" x14ac:dyDescent="0.5">
      <c r="B81" s="9">
        <f t="shared" si="5"/>
        <v>0.29000000000000015</v>
      </c>
      <c r="C81" s="10">
        <f t="shared" si="3"/>
        <v>0.70999999999999985</v>
      </c>
      <c r="D81" s="10">
        <v>0</v>
      </c>
      <c r="E81" s="11">
        <v>0.5</v>
      </c>
      <c r="F81" s="9">
        <f t="shared" si="6"/>
        <v>3.3360260844479335</v>
      </c>
      <c r="G81" s="10">
        <f t="shared" si="7"/>
        <v>2.0143987476151652</v>
      </c>
      <c r="H81" s="11">
        <f t="shared" si="8"/>
        <v>1.6276217755049366E-2</v>
      </c>
      <c r="I81" s="32">
        <f t="shared" si="4"/>
        <v>2.8323460867209223E-2</v>
      </c>
    </row>
    <row r="82" spans="2:9" x14ac:dyDescent="0.5">
      <c r="B82" s="9">
        <f t="shared" si="5"/>
        <v>0.29500000000000015</v>
      </c>
      <c r="C82" s="10">
        <f t="shared" si="3"/>
        <v>0.70499999999999985</v>
      </c>
      <c r="D82" s="10">
        <v>0</v>
      </c>
      <c r="E82" s="11">
        <v>0.5</v>
      </c>
      <c r="F82" s="9">
        <f t="shared" si="6"/>
        <v>3.2870125079649903</v>
      </c>
      <c r="G82" s="10">
        <f t="shared" si="7"/>
        <v>1.9863412925584061</v>
      </c>
      <c r="H82" s="11">
        <f t="shared" si="8"/>
        <v>1.5165655075163679E-2</v>
      </c>
      <c r="I82" s="32">
        <f t="shared" si="4"/>
        <v>2.8886890862102298E-2</v>
      </c>
    </row>
    <row r="83" spans="2:9" x14ac:dyDescent="0.5">
      <c r="B83" s="9">
        <f t="shared" si="5"/>
        <v>0.30000000000000016</v>
      </c>
      <c r="C83" s="10">
        <f t="shared" si="3"/>
        <v>0.69999999999999984</v>
      </c>
      <c r="D83" s="10">
        <v>0</v>
      </c>
      <c r="E83" s="11">
        <v>0.5</v>
      </c>
      <c r="F83" s="9">
        <f t="shared" si="6"/>
        <v>3.2391749169999984</v>
      </c>
      <c r="G83" s="10">
        <f t="shared" si="7"/>
        <v>1.9592197594843597</v>
      </c>
      <c r="H83" s="11">
        <f t="shared" si="8"/>
        <v>1.4123762449999968E-2</v>
      </c>
      <c r="I83" s="32">
        <f t="shared" si="4"/>
        <v>2.9454789947513531E-2</v>
      </c>
    </row>
    <row r="84" spans="2:9" x14ac:dyDescent="0.5">
      <c r="B84" s="9">
        <f t="shared" si="5"/>
        <v>0.30500000000000016</v>
      </c>
      <c r="C84" s="10">
        <f t="shared" si="3"/>
        <v>0.69499999999999984</v>
      </c>
      <c r="D84" s="10">
        <v>0</v>
      </c>
      <c r="E84" s="11">
        <v>0.5</v>
      </c>
      <c r="F84" s="9">
        <f t="shared" si="6"/>
        <v>3.1924803981750451</v>
      </c>
      <c r="G84" s="10">
        <f t="shared" si="7"/>
        <v>1.9329922200984433</v>
      </c>
      <c r="H84" s="11">
        <f t="shared" si="8"/>
        <v>1.3146739278305342E-2</v>
      </c>
      <c r="I84" s="32">
        <f t="shared" si="4"/>
        <v>3.002704579699364E-2</v>
      </c>
    </row>
    <row r="85" spans="2:9" x14ac:dyDescent="0.5">
      <c r="B85" s="9">
        <f t="shared" si="5"/>
        <v>0.31000000000000016</v>
      </c>
      <c r="C85" s="10">
        <f t="shared" si="3"/>
        <v>0.68999999999999984</v>
      </c>
      <c r="D85" s="10">
        <v>0</v>
      </c>
      <c r="E85" s="11">
        <v>0.5</v>
      </c>
      <c r="F85" s="9">
        <f t="shared" si="6"/>
        <v>3.146896965785329</v>
      </c>
      <c r="G85" s="10">
        <f t="shared" si="7"/>
        <v>1.9076190369569788</v>
      </c>
      <c r="H85" s="11">
        <f t="shared" si="8"/>
        <v>1.2230970303273766E-2</v>
      </c>
      <c r="I85" s="32">
        <f t="shared" si="4"/>
        <v>3.0603563786780863E-2</v>
      </c>
    </row>
    <row r="86" spans="2:9" x14ac:dyDescent="0.5">
      <c r="B86" s="9">
        <f t="shared" si="5"/>
        <v>0.31500000000000017</v>
      </c>
      <c r="C86" s="10">
        <f t="shared" si="3"/>
        <v>0.68499999999999983</v>
      </c>
      <c r="D86" s="10">
        <v>0</v>
      </c>
      <c r="E86" s="11">
        <v>0.5</v>
      </c>
      <c r="F86" s="9">
        <f t="shared" si="6"/>
        <v>3.1023935377119471</v>
      </c>
      <c r="G86" s="10">
        <f t="shared" si="7"/>
        <v>1.8830627250031364</v>
      </c>
      <c r="H86" s="11">
        <f t="shared" si="8"/>
        <v>1.1373017810368098E-2</v>
      </c>
      <c r="I86" s="32">
        <f t="shared" si="4"/>
        <v>3.1184264992777731E-2</v>
      </c>
    </row>
    <row r="87" spans="2:9" x14ac:dyDescent="0.5">
      <c r="B87" s="9">
        <f t="shared" si="5"/>
        <v>0.32000000000000017</v>
      </c>
      <c r="C87" s="10">
        <f t="shared" si="3"/>
        <v>0.67999999999999983</v>
      </c>
      <c r="D87" s="10">
        <v>0</v>
      </c>
      <c r="E87" s="11">
        <v>0.5</v>
      </c>
      <c r="F87" s="9">
        <f t="shared" ref="F87:F103" si="9">IF($C87=1,$C$20,(1-$C87^$C$20)/(1-$C87))</f>
        <v>3.0589399118700857</v>
      </c>
      <c r="G87" s="10">
        <f t="shared" ref="G87:G103" si="10">IF($C87=1,$C$20,(1-$C87^(2*$C$20))/(1-$C87^2))</f>
        <v>1.8592878218583357</v>
      </c>
      <c r="H87" s="11">
        <f t="shared" ref="H87:H103" si="11">$E87*$C87^$C$20+$D87*$F87</f>
        <v>1.0569614100786025E-2</v>
      </c>
      <c r="I87" s="32">
        <f t="shared" si="4"/>
        <v>3.1769084407128695E-2</v>
      </c>
    </row>
    <row r="88" spans="2:9" x14ac:dyDescent="0.5">
      <c r="B88" s="9">
        <f t="shared" si="5"/>
        <v>0.32500000000000018</v>
      </c>
      <c r="C88" s="10">
        <f t="shared" ref="C88:C102" si="12">1-B88</f>
        <v>0.67499999999999982</v>
      </c>
      <c r="D88" s="10">
        <v>0</v>
      </c>
      <c r="E88" s="11">
        <v>0.5</v>
      </c>
      <c r="F88" s="9">
        <f t="shared" si="9"/>
        <v>3.0165067431832377</v>
      </c>
      <c r="G88" s="10">
        <f t="shared" si="10"/>
        <v>1.836260766312682</v>
      </c>
      <c r="H88" s="11">
        <f t="shared" si="11"/>
        <v>9.8176542327236428E-3</v>
      </c>
      <c r="I88" s="32">
        <f t="shared" ref="I88:I102" si="13">(1/3)*$B88^2*($F88^2+0.5*$G88)-(2/3)*$F88*$B88+$H88*$F88*$B88+(1/3)-$H88*(1-$H88)</f>
        <v>3.2357969351840682E-2</v>
      </c>
    </row>
    <row r="89" spans="2:9" x14ac:dyDescent="0.5">
      <c r="B89" s="9">
        <f t="shared" ref="B89:B102" si="14">B88+0.005</f>
        <v>0.33000000000000018</v>
      </c>
      <c r="C89" s="10">
        <f t="shared" si="12"/>
        <v>0.66999999999999982</v>
      </c>
      <c r="D89" s="10">
        <v>0</v>
      </c>
      <c r="E89" s="11">
        <v>0.5</v>
      </c>
      <c r="F89" s="9">
        <f t="shared" si="9"/>
        <v>2.9750655210741876</v>
      </c>
      <c r="G89" s="10">
        <f t="shared" si="10"/>
        <v>1.8139497844925228</v>
      </c>
      <c r="H89" s="11">
        <f t="shared" si="11"/>
        <v>9.1141890227587809E-3</v>
      </c>
      <c r="I89" s="32">
        <f t="shared" si="13"/>
        <v>3.2950878069053488E-2</v>
      </c>
    </row>
    <row r="90" spans="2:9" x14ac:dyDescent="0.5">
      <c r="B90" s="9">
        <f t="shared" si="14"/>
        <v>0.33500000000000019</v>
      </c>
      <c r="C90" s="10">
        <f t="shared" si="12"/>
        <v>0.66499999999999981</v>
      </c>
      <c r="D90" s="10">
        <v>0</v>
      </c>
      <c r="E90" s="11">
        <v>0.5</v>
      </c>
      <c r="F90" s="9">
        <f t="shared" si="9"/>
        <v>2.9345885474636226</v>
      </c>
      <c r="G90" s="10">
        <f t="shared" si="10"/>
        <v>1.7923247832157267</v>
      </c>
      <c r="H90" s="11">
        <f t="shared" si="11"/>
        <v>8.4564182998429233E-3</v>
      </c>
      <c r="I90" s="32">
        <f t="shared" si="13"/>
        <v>3.3547778469551495E-2</v>
      </c>
    </row>
    <row r="91" spans="2:9" x14ac:dyDescent="0.5">
      <c r="B91" s="9">
        <f t="shared" si="14"/>
        <v>0.34000000000000019</v>
      </c>
      <c r="C91" s="10">
        <f t="shared" si="12"/>
        <v>0.65999999999999981</v>
      </c>
      <c r="D91" s="10">
        <v>0</v>
      </c>
      <c r="E91" s="11">
        <v>0.5</v>
      </c>
      <c r="F91" s="9">
        <f t="shared" si="9"/>
        <v>2.8950489152673282</v>
      </c>
      <c r="G91" s="10">
        <f t="shared" si="10"/>
        <v>1.7713572500758277</v>
      </c>
      <c r="H91" s="11">
        <f t="shared" si="11"/>
        <v>7.8416844045539561E-3</v>
      </c>
      <c r="I91" s="32">
        <f t="shared" si="13"/>
        <v>3.4148647022894454E-2</v>
      </c>
    </row>
    <row r="92" spans="2:9" x14ac:dyDescent="0.5">
      <c r="B92" s="9">
        <f t="shared" si="14"/>
        <v>0.3450000000000002</v>
      </c>
      <c r="C92" s="10">
        <f t="shared" si="12"/>
        <v>0.6549999999999998</v>
      </c>
      <c r="D92" s="10">
        <v>0</v>
      </c>
      <c r="E92" s="11">
        <v>0.5</v>
      </c>
      <c r="F92" s="9">
        <f t="shared" si="9"/>
        <v>2.8564204873830481</v>
      </c>
      <c r="G92" s="10">
        <f t="shared" si="10"/>
        <v>1.7510201598249182</v>
      </c>
      <c r="H92" s="11">
        <f t="shared" si="11"/>
        <v>7.2674659264238854E-3</v>
      </c>
      <c r="I92" s="32">
        <f t="shared" si="13"/>
        <v>3.4753467774190784E-2</v>
      </c>
    </row>
    <row r="93" spans="2:9" x14ac:dyDescent="0.5">
      <c r="B93" s="9">
        <f t="shared" si="14"/>
        <v>0.3500000000000002</v>
      </c>
      <c r="C93" s="10">
        <f t="shared" si="12"/>
        <v>0.6499999999999998</v>
      </c>
      <c r="D93" s="10">
        <v>0</v>
      </c>
      <c r="E93" s="11">
        <v>0.5</v>
      </c>
      <c r="F93" s="9">
        <f t="shared" si="9"/>
        <v>2.8186778761582016</v>
      </c>
      <c r="G93" s="10">
        <f t="shared" si="10"/>
        <v>1.7312878866521839</v>
      </c>
      <c r="H93" s="11">
        <f t="shared" si="11"/>
        <v>6.7313716723144358E-3</v>
      </c>
      <c r="I93" s="32">
        <f t="shared" si="13"/>
        <v>3.5362231474012372E-2</v>
      </c>
    </row>
    <row r="94" spans="2:9" x14ac:dyDescent="0.5">
      <c r="B94" s="9">
        <f t="shared" si="14"/>
        <v>0.3550000000000002</v>
      </c>
      <c r="C94" s="10">
        <f t="shared" si="12"/>
        <v>0.6449999999999998</v>
      </c>
      <c r="D94" s="10">
        <v>0</v>
      </c>
      <c r="E94" s="11">
        <v>0.5</v>
      </c>
      <c r="F94" s="9">
        <f t="shared" si="9"/>
        <v>2.7817964233297432</v>
      </c>
      <c r="G94" s="10">
        <f t="shared" si="10"/>
        <v>1.7121361219803535</v>
      </c>
      <c r="H94" s="11">
        <f t="shared" si="11"/>
        <v>6.2311348589703022E-3</v>
      </c>
      <c r="I94" s="32">
        <f t="shared" si="13"/>
        <v>3.5974934809305935E-2</v>
      </c>
    </row>
    <row r="95" spans="2:9" x14ac:dyDescent="0.5">
      <c r="B95" s="9">
        <f t="shared" si="14"/>
        <v>0.36000000000000021</v>
      </c>
      <c r="C95" s="10">
        <f t="shared" si="12"/>
        <v>0.63999999999999979</v>
      </c>
      <c r="D95" s="10">
        <v>0</v>
      </c>
      <c r="E95" s="11">
        <v>0.5</v>
      </c>
      <c r="F95" s="9">
        <f t="shared" si="9"/>
        <v>2.7457521804275862</v>
      </c>
      <c r="G95" s="10">
        <f t="shared" si="10"/>
        <v>1.6935417974261875</v>
      </c>
      <c r="H95" s="11">
        <f t="shared" si="11"/>
        <v>5.7646075230342163E-3</v>
      </c>
      <c r="I95" s="32">
        <f t="shared" si="13"/>
        <v>3.6591579724370576E-2</v>
      </c>
    </row>
    <row r="96" spans="2:9" x14ac:dyDescent="0.5">
      <c r="B96" s="9">
        <f t="shared" si="14"/>
        <v>0.36500000000000021</v>
      </c>
      <c r="C96" s="10">
        <f t="shared" si="12"/>
        <v>0.63499999999999979</v>
      </c>
      <c r="D96" s="10">
        <v>0</v>
      </c>
      <c r="E96" s="11">
        <v>0.5</v>
      </c>
      <c r="F96" s="9">
        <f t="shared" si="9"/>
        <v>2.7105218896330947</v>
      </c>
      <c r="G96" s="10">
        <f t="shared" si="10"/>
        <v>1.6754830125935345</v>
      </c>
      <c r="H96" s="11">
        <f t="shared" si="11"/>
        <v>5.3297551419599102E-3</v>
      </c>
      <c r="I96" s="32">
        <f t="shared" si="13"/>
        <v>3.721217282208672E-2</v>
      </c>
    </row>
    <row r="97" spans="2:9" x14ac:dyDescent="0.5">
      <c r="B97" s="9">
        <f t="shared" si="14"/>
        <v>0.37000000000000022</v>
      </c>
      <c r="C97" s="10">
        <f t="shared" si="12"/>
        <v>0.62999999999999978</v>
      </c>
      <c r="D97" s="10">
        <v>0</v>
      </c>
      <c r="E97" s="11">
        <v>0.5</v>
      </c>
      <c r="F97" s="9">
        <f t="shared" si="9"/>
        <v>2.6760829650842743</v>
      </c>
      <c r="G97" s="10">
        <f t="shared" si="10"/>
        <v>1.6579389673885143</v>
      </c>
      <c r="H97" s="11">
        <f t="shared" si="11"/>
        <v>4.9246514594089384E-3</v>
      </c>
      <c r="I97" s="32">
        <f t="shared" si="13"/>
        <v>3.7836724836580161E-2</v>
      </c>
    </row>
    <row r="98" spans="2:9" x14ac:dyDescent="0.5">
      <c r="B98" s="9">
        <f t="shared" si="14"/>
        <v>0.37500000000000022</v>
      </c>
      <c r="C98" s="10">
        <f t="shared" si="12"/>
        <v>0.62499999999999978</v>
      </c>
      <c r="D98" s="10">
        <v>0</v>
      </c>
      <c r="E98" s="11">
        <v>0.5</v>
      </c>
      <c r="F98" s="9">
        <f t="shared" si="9"/>
        <v>2.6424134746193868</v>
      </c>
      <c r="G98" s="10">
        <f t="shared" si="10"/>
        <v>1.6408898985661446</v>
      </c>
      <c r="H98" s="11">
        <f t="shared" si="11"/>
        <v>4.5474735088646247E-3</v>
      </c>
      <c r="I98" s="32">
        <f t="shared" si="13"/>
        <v>3.8465250169415349E-2</v>
      </c>
    </row>
    <row r="99" spans="2:9" x14ac:dyDescent="0.5">
      <c r="B99" s="9">
        <f t="shared" si="14"/>
        <v>0.38000000000000023</v>
      </c>
      <c r="C99" s="10">
        <f t="shared" si="12"/>
        <v>0.61999999999999977</v>
      </c>
      <c r="D99" s="10">
        <v>0</v>
      </c>
      <c r="E99" s="11">
        <v>0.5</v>
      </c>
      <c r="F99" s="9">
        <f t="shared" si="9"/>
        <v>2.6094921219508316</v>
      </c>
      <c r="G99" s="10">
        <f t="shared" si="10"/>
        <v>1.6243170202362651</v>
      </c>
      <c r="H99" s="11">
        <f t="shared" si="11"/>
        <v>4.1964968293416866E-3</v>
      </c>
      <c r="I99" s="32">
        <f t="shared" si="13"/>
        <v>3.9097766482232441E-2</v>
      </c>
    </row>
    <row r="100" spans="2:9" x14ac:dyDescent="0.5">
      <c r="B100" s="9">
        <f t="shared" si="14"/>
        <v>0.38500000000000023</v>
      </c>
      <c r="C100" s="10">
        <f t="shared" si="12"/>
        <v>0.61499999999999977</v>
      </c>
      <c r="D100" s="10">
        <v>0</v>
      </c>
      <c r="E100" s="11">
        <v>0.5</v>
      </c>
      <c r="F100" s="9">
        <f t="shared" si="9"/>
        <v>2.5772982292612308</v>
      </c>
      <c r="G100" s="10">
        <f t="shared" si="10"/>
        <v>1.6082024680740101</v>
      </c>
      <c r="H100" s="11">
        <f t="shared" si="11"/>
        <v>3.870090867212822E-3</v>
      </c>
      <c r="I100" s="32">
        <f t="shared" si="13"/>
        <v>3.9734294339485256E-2</v>
      </c>
    </row>
    <row r="101" spans="2:9" x14ac:dyDescent="0.5">
      <c r="B101" s="9">
        <f t="shared" si="14"/>
        <v>0.39000000000000024</v>
      </c>
      <c r="C101" s="10">
        <f t="shared" si="12"/>
        <v>0.60999999999999976</v>
      </c>
      <c r="D101" s="10">
        <v>0</v>
      </c>
      <c r="E101" s="11">
        <v>0.5</v>
      </c>
      <c r="F101" s="9">
        <f t="shared" si="9"/>
        <v>2.5458117202137704</v>
      </c>
      <c r="G101" s="10">
        <f t="shared" si="10"/>
        <v>1.5925292469963965</v>
      </c>
      <c r="H101" s="11">
        <f t="shared" si="11"/>
        <v>3.5667145583143994E-3</v>
      </c>
      <c r="I101" s="32">
        <f t="shared" si="13"/>
        <v>4.0374856895605556E-2</v>
      </c>
    </row>
    <row r="102" spans="2:9" x14ac:dyDescent="0.5">
      <c r="B102" s="9">
        <f t="shared" si="14"/>
        <v>0.39500000000000024</v>
      </c>
      <c r="C102" s="10">
        <f t="shared" si="12"/>
        <v>0.60499999999999976</v>
      </c>
      <c r="D102" s="10">
        <v>0</v>
      </c>
      <c r="E102" s="11">
        <v>0.5</v>
      </c>
      <c r="F102" s="9">
        <f t="shared" si="9"/>
        <v>2.5150131033689522</v>
      </c>
      <c r="G102" s="10">
        <f t="shared" si="10"/>
        <v>1.5772811820819188</v>
      </c>
      <c r="H102" s="11">
        <f t="shared" si="11"/>
        <v>3.2849120846316277E-3</v>
      </c>
      <c r="I102" s="32">
        <f t="shared" si="13"/>
        <v>4.101947962152315E-2</v>
      </c>
    </row>
    <row r="103" spans="2:9" ht="14.7" thickBot="1" x14ac:dyDescent="0.55000000000000004">
      <c r="B103" s="12">
        <f>B102+0.005</f>
        <v>0.40000000000000024</v>
      </c>
      <c r="C103" s="13">
        <f>1-B103</f>
        <v>0.59999999999999976</v>
      </c>
      <c r="D103" s="13">
        <v>0</v>
      </c>
      <c r="E103" s="14">
        <v>0.5</v>
      </c>
      <c r="F103" s="12">
        <f t="shared" si="9"/>
        <v>2.4848834559999986</v>
      </c>
      <c r="G103" s="13">
        <f t="shared" si="10"/>
        <v>1.5624428725243733</v>
      </c>
      <c r="H103" s="14">
        <f t="shared" si="11"/>
        <v>3.0233087999999883E-3</v>
      </c>
      <c r="I103" s="34">
        <f>(1/3)*$B103^2*($F103^2+0.5*$G103)-(2/3)*$F103*$B103+$H103*$F103*$B103+(1/3)-$H103*(1-$H103)</f>
        <v>4.1668190066016755E-2</v>
      </c>
    </row>
    <row r="104" spans="2:9" x14ac:dyDescent="0.5">
      <c r="B104" s="3"/>
      <c r="D104" s="3"/>
      <c r="E104" s="3"/>
      <c r="F104" s="3"/>
      <c r="G104" s="3"/>
      <c r="H104" s="3"/>
    </row>
    <row r="105" spans="2:9" x14ac:dyDescent="0.5">
      <c r="B105" s="3"/>
      <c r="D105" s="3"/>
      <c r="E105" s="3"/>
      <c r="F105" s="3"/>
      <c r="G105" s="3"/>
      <c r="H105" s="3"/>
    </row>
    <row r="106" spans="2:9" x14ac:dyDescent="0.5">
      <c r="B106" s="3"/>
      <c r="D106" s="3"/>
      <c r="E106" s="3"/>
      <c r="F106" s="3"/>
      <c r="G106" s="3"/>
      <c r="H106" s="3"/>
    </row>
    <row r="107" spans="2:9" x14ac:dyDescent="0.5">
      <c r="B107" s="3"/>
      <c r="D107" s="3"/>
      <c r="E107" s="3"/>
      <c r="F107" s="3"/>
      <c r="G107" s="3"/>
      <c r="H107" s="3"/>
    </row>
    <row r="108" spans="2:9" x14ac:dyDescent="0.5">
      <c r="B108" s="3"/>
      <c r="D108" s="3"/>
      <c r="E108" s="3"/>
      <c r="F108" s="3"/>
      <c r="G108" s="3"/>
      <c r="H108" s="3"/>
    </row>
    <row r="109" spans="2:9" x14ac:dyDescent="0.5">
      <c r="B109" s="3"/>
      <c r="D109" s="3"/>
      <c r="E109" s="3"/>
      <c r="F109" s="3"/>
      <c r="G109" s="3"/>
      <c r="H109" s="3"/>
    </row>
    <row r="110" spans="2:9" x14ac:dyDescent="0.5">
      <c r="B110" s="3"/>
      <c r="D110" s="3"/>
      <c r="E110" s="3"/>
      <c r="F110" s="3"/>
      <c r="G110" s="3"/>
      <c r="H110" s="3"/>
    </row>
    <row r="111" spans="2:9" x14ac:dyDescent="0.5">
      <c r="B111" s="3"/>
      <c r="D111" s="3"/>
      <c r="E111" s="3"/>
      <c r="F111" s="3"/>
      <c r="G111" s="3"/>
      <c r="H111" s="3"/>
    </row>
    <row r="112" spans="2:9" x14ac:dyDescent="0.5">
      <c r="B112" s="3"/>
      <c r="D112" s="3"/>
      <c r="E112" s="3"/>
      <c r="F112" s="3"/>
      <c r="G112" s="3"/>
      <c r="H112" s="3"/>
    </row>
    <row r="113" spans="2:8" x14ac:dyDescent="0.5">
      <c r="B113" s="3"/>
      <c r="D113" s="3"/>
      <c r="E113" s="3"/>
      <c r="F113" s="3"/>
      <c r="G113" s="3"/>
      <c r="H113" s="3"/>
    </row>
    <row r="114" spans="2:8" x14ac:dyDescent="0.5">
      <c r="B114" s="3"/>
      <c r="D114" s="3"/>
      <c r="E114" s="3"/>
      <c r="F114" s="3"/>
      <c r="G114" s="3"/>
      <c r="H114" s="3"/>
    </row>
    <row r="115" spans="2:8" x14ac:dyDescent="0.5">
      <c r="B115" s="3"/>
      <c r="D115" s="3"/>
      <c r="E115" s="3"/>
      <c r="F115" s="3"/>
      <c r="G115" s="3"/>
      <c r="H115" s="3"/>
    </row>
    <row r="116" spans="2:8" x14ac:dyDescent="0.5">
      <c r="B116" s="3"/>
      <c r="D116" s="3"/>
      <c r="E116" s="3"/>
      <c r="F116" s="3"/>
      <c r="G116" s="3"/>
      <c r="H116" s="3"/>
    </row>
    <row r="117" spans="2:8" x14ac:dyDescent="0.5">
      <c r="B117" s="3"/>
      <c r="D117" s="3"/>
      <c r="E117" s="3"/>
      <c r="F117" s="3"/>
      <c r="G117" s="3"/>
      <c r="H117" s="3"/>
    </row>
    <row r="118" spans="2:8" x14ac:dyDescent="0.5">
      <c r="B118" s="3"/>
      <c r="D118" s="3"/>
      <c r="E118" s="3"/>
      <c r="F118" s="3"/>
      <c r="G118" s="3"/>
      <c r="H118" s="3"/>
    </row>
    <row r="119" spans="2:8" x14ac:dyDescent="0.5">
      <c r="B119" s="3"/>
      <c r="D119" s="3"/>
      <c r="E119" s="3"/>
      <c r="F119" s="3"/>
      <c r="G119" s="3"/>
      <c r="H119" s="3"/>
    </row>
    <row r="120" spans="2:8" x14ac:dyDescent="0.5">
      <c r="B120" s="3"/>
      <c r="D120" s="3"/>
      <c r="E120" s="3"/>
      <c r="F120" s="3"/>
      <c r="G120" s="3"/>
      <c r="H120" s="3"/>
    </row>
    <row r="121" spans="2:8" x14ac:dyDescent="0.5">
      <c r="B121" s="3"/>
      <c r="D121" s="3"/>
      <c r="E121" s="3"/>
      <c r="F121" s="3"/>
      <c r="G121" s="3"/>
      <c r="H121" s="3"/>
    </row>
    <row r="122" spans="2:8" x14ac:dyDescent="0.5">
      <c r="B122" s="3"/>
      <c r="D122" s="3"/>
      <c r="E122" s="3"/>
      <c r="F122" s="3"/>
      <c r="G122" s="3"/>
      <c r="H122" s="3"/>
    </row>
    <row r="123" spans="2:8" x14ac:dyDescent="0.5">
      <c r="B123" s="3"/>
      <c r="D123" s="3"/>
      <c r="E123" s="3"/>
      <c r="F123" s="3"/>
      <c r="G123" s="3"/>
      <c r="H123" s="3"/>
    </row>
    <row r="124" spans="2:8" x14ac:dyDescent="0.5">
      <c r="B124" s="3"/>
      <c r="D124" s="3"/>
      <c r="E124" s="3"/>
      <c r="F124" s="3"/>
      <c r="G124" s="3"/>
      <c r="H124" s="3"/>
    </row>
    <row r="125" spans="2:8" x14ac:dyDescent="0.5">
      <c r="B125" s="3"/>
      <c r="D125" s="3"/>
      <c r="E125" s="3"/>
      <c r="F125" s="3"/>
      <c r="G125" s="3"/>
      <c r="H125" s="3"/>
    </row>
    <row r="126" spans="2:8" x14ac:dyDescent="0.5">
      <c r="B126" s="3"/>
      <c r="D126" s="3"/>
      <c r="E126" s="3"/>
      <c r="F126" s="3"/>
      <c r="G126" s="3"/>
      <c r="H126" s="3"/>
    </row>
    <row r="127" spans="2:8" x14ac:dyDescent="0.5">
      <c r="B127" s="3"/>
      <c r="D127" s="3"/>
      <c r="E127" s="3"/>
      <c r="F127" s="3"/>
      <c r="G127" s="3"/>
      <c r="H127" s="3"/>
    </row>
    <row r="128" spans="2:8" x14ac:dyDescent="0.5">
      <c r="B128" s="3"/>
      <c r="D128" s="3"/>
      <c r="E128" s="3"/>
      <c r="F128" s="3"/>
      <c r="G128" s="3"/>
      <c r="H128" s="3"/>
    </row>
    <row r="129" spans="2:8" x14ac:dyDescent="0.5">
      <c r="B129" s="3"/>
      <c r="D129" s="3"/>
      <c r="E129" s="3"/>
      <c r="F129" s="3"/>
      <c r="G129" s="3"/>
      <c r="H129" s="3"/>
    </row>
    <row r="130" spans="2:8" x14ac:dyDescent="0.5">
      <c r="B130" s="3"/>
      <c r="D130" s="3"/>
      <c r="E130" s="3"/>
      <c r="F130" s="3"/>
      <c r="G130" s="3"/>
      <c r="H130" s="3"/>
    </row>
    <row r="131" spans="2:8" x14ac:dyDescent="0.5">
      <c r="B131" s="3"/>
      <c r="D131" s="3"/>
      <c r="E131" s="3"/>
      <c r="F131" s="3"/>
      <c r="G131" s="3"/>
      <c r="H131" s="3"/>
    </row>
    <row r="132" spans="2:8" x14ac:dyDescent="0.5">
      <c r="B132" s="3"/>
      <c r="D132" s="3"/>
      <c r="E132" s="3"/>
      <c r="F132" s="3"/>
      <c r="G132" s="3"/>
      <c r="H132" s="3"/>
    </row>
    <row r="133" spans="2:8" x14ac:dyDescent="0.5">
      <c r="B133" s="3"/>
      <c r="D133" s="3"/>
      <c r="E133" s="3"/>
      <c r="F133" s="3"/>
      <c r="G133" s="3"/>
      <c r="H133" s="3"/>
    </row>
    <row r="134" spans="2:8" x14ac:dyDescent="0.5">
      <c r="B134" s="3"/>
      <c r="D134" s="3"/>
      <c r="E134" s="3"/>
      <c r="F134" s="3"/>
      <c r="G134" s="3"/>
      <c r="H134" s="3"/>
    </row>
    <row r="135" spans="2:8" x14ac:dyDescent="0.5">
      <c r="B135" s="3"/>
      <c r="D135" s="3"/>
      <c r="E135" s="3"/>
      <c r="F135" s="3"/>
      <c r="G135" s="3"/>
      <c r="H135" s="3"/>
    </row>
    <row r="136" spans="2:8" x14ac:dyDescent="0.5">
      <c r="B136" s="3"/>
      <c r="D136" s="3"/>
      <c r="E136" s="3"/>
      <c r="F136" s="3"/>
      <c r="G136" s="3"/>
      <c r="H136" s="3"/>
    </row>
    <row r="137" spans="2:8" x14ac:dyDescent="0.5">
      <c r="B137" s="3"/>
      <c r="D137" s="3"/>
      <c r="E137" s="3"/>
      <c r="F137" s="3"/>
      <c r="G137" s="3"/>
      <c r="H137" s="3"/>
    </row>
    <row r="138" spans="2:8" x14ac:dyDescent="0.5">
      <c r="B138" s="3"/>
      <c r="D138" s="3"/>
      <c r="E138" s="3"/>
      <c r="F138" s="3"/>
      <c r="G138" s="3"/>
      <c r="H138" s="3"/>
    </row>
    <row r="139" spans="2:8" x14ac:dyDescent="0.5">
      <c r="B139" s="3"/>
      <c r="D139" s="3"/>
      <c r="E139" s="3"/>
      <c r="F139" s="3"/>
      <c r="G139" s="3"/>
      <c r="H139" s="3"/>
    </row>
    <row r="140" spans="2:8" x14ac:dyDescent="0.5">
      <c r="B140" s="3"/>
      <c r="D140" s="3"/>
      <c r="E140" s="3"/>
      <c r="F140" s="3"/>
      <c r="G140" s="3"/>
      <c r="H140" s="3"/>
    </row>
    <row r="141" spans="2:8" x14ac:dyDescent="0.5">
      <c r="B141" s="3"/>
      <c r="D141" s="3"/>
      <c r="E141" s="3"/>
      <c r="F141" s="3"/>
      <c r="G141" s="3"/>
      <c r="H141" s="3"/>
    </row>
    <row r="142" spans="2:8" x14ac:dyDescent="0.5">
      <c r="B142" s="3"/>
      <c r="D142" s="3"/>
      <c r="E142" s="3"/>
      <c r="F142" s="3"/>
      <c r="G142" s="3"/>
      <c r="H142" s="3"/>
    </row>
    <row r="143" spans="2:8" x14ac:dyDescent="0.5">
      <c r="B143" s="3"/>
      <c r="D143" s="3"/>
      <c r="E143" s="3"/>
      <c r="F143" s="3"/>
      <c r="G143" s="3"/>
      <c r="H143" s="3"/>
    </row>
    <row r="144" spans="2:8" x14ac:dyDescent="0.5">
      <c r="B144" s="3"/>
      <c r="D144" s="3"/>
      <c r="E144" s="3"/>
      <c r="F144" s="3"/>
      <c r="G144" s="3"/>
      <c r="H144" s="3"/>
    </row>
    <row r="145" spans="2:8" x14ac:dyDescent="0.5">
      <c r="B145" s="3"/>
      <c r="D145" s="3"/>
      <c r="E145" s="3"/>
      <c r="F145" s="3"/>
      <c r="G145" s="3"/>
      <c r="H145" s="3"/>
    </row>
    <row r="146" spans="2:8" x14ac:dyDescent="0.5">
      <c r="B146" s="3"/>
      <c r="D146" s="3"/>
      <c r="E146" s="3"/>
      <c r="F146" s="3"/>
      <c r="G146" s="3"/>
      <c r="H146" s="3"/>
    </row>
    <row r="147" spans="2:8" x14ac:dyDescent="0.5">
      <c r="B147" s="3"/>
      <c r="D147" s="3"/>
      <c r="E147" s="3"/>
      <c r="F147" s="3"/>
      <c r="G147" s="3"/>
      <c r="H147" s="3"/>
    </row>
    <row r="148" spans="2:8" x14ac:dyDescent="0.5">
      <c r="B148" s="3"/>
      <c r="D148" s="3"/>
      <c r="E148" s="3"/>
      <c r="F148" s="3"/>
      <c r="G148" s="3"/>
      <c r="H148" s="3"/>
    </row>
    <row r="149" spans="2:8" x14ac:dyDescent="0.5">
      <c r="B149" s="3"/>
      <c r="D149" s="3"/>
      <c r="E149" s="3"/>
      <c r="F149" s="3"/>
      <c r="G149" s="3"/>
      <c r="H149" s="3"/>
    </row>
    <row r="150" spans="2:8" x14ac:dyDescent="0.5">
      <c r="B150" s="3"/>
      <c r="D150" s="3"/>
      <c r="E150" s="3"/>
      <c r="F150" s="3"/>
      <c r="G150" s="3"/>
      <c r="H150" s="3"/>
    </row>
    <row r="151" spans="2:8" x14ac:dyDescent="0.5">
      <c r="B151" s="3"/>
      <c r="D151" s="3"/>
      <c r="E151" s="3"/>
      <c r="F151" s="3"/>
      <c r="G151" s="3"/>
      <c r="H151" s="3"/>
    </row>
    <row r="152" spans="2:8" x14ac:dyDescent="0.5">
      <c r="B152" s="3"/>
      <c r="D152" s="3"/>
      <c r="E152" s="3"/>
      <c r="F152" s="3"/>
      <c r="G152" s="3"/>
      <c r="H152" s="3"/>
    </row>
    <row r="153" spans="2:8" x14ac:dyDescent="0.5">
      <c r="B153" s="3"/>
      <c r="D153" s="3"/>
      <c r="E153" s="3"/>
      <c r="F153" s="3"/>
      <c r="G153" s="3"/>
      <c r="H153" s="3"/>
    </row>
    <row r="154" spans="2:8" x14ac:dyDescent="0.5">
      <c r="B154" s="3"/>
      <c r="D154" s="3"/>
      <c r="E154" s="3"/>
      <c r="F154" s="3"/>
      <c r="G154" s="3"/>
      <c r="H154" s="3"/>
    </row>
    <row r="155" spans="2:8" x14ac:dyDescent="0.5">
      <c r="B155" s="3"/>
      <c r="D155" s="3"/>
      <c r="E155" s="3"/>
      <c r="F155" s="3"/>
      <c r="G155" s="3"/>
      <c r="H155" s="3"/>
    </row>
    <row r="156" spans="2:8" x14ac:dyDescent="0.5">
      <c r="B156" s="3"/>
      <c r="D156" s="3"/>
      <c r="E156" s="3"/>
      <c r="F156" s="3"/>
      <c r="G156" s="3"/>
      <c r="H156" s="3"/>
    </row>
    <row r="157" spans="2:8" x14ac:dyDescent="0.5">
      <c r="B157" s="3"/>
      <c r="D157" s="3"/>
      <c r="E157" s="3"/>
      <c r="F157" s="3"/>
      <c r="G157" s="3"/>
      <c r="H157" s="3"/>
    </row>
    <row r="158" spans="2:8" x14ac:dyDescent="0.5">
      <c r="B158" s="3"/>
      <c r="D158" s="3"/>
      <c r="E158" s="3"/>
      <c r="F158" s="3"/>
      <c r="G158" s="3"/>
      <c r="H158" s="3"/>
    </row>
    <row r="159" spans="2:8" x14ac:dyDescent="0.5">
      <c r="B159" s="3"/>
      <c r="D159" s="3"/>
      <c r="E159" s="3"/>
      <c r="F159" s="3"/>
      <c r="G159" s="3"/>
      <c r="H159" s="3"/>
    </row>
    <row r="160" spans="2:8" x14ac:dyDescent="0.5">
      <c r="B160" s="3"/>
      <c r="D160" s="3"/>
      <c r="E160" s="3"/>
      <c r="F160" s="3"/>
      <c r="G160" s="3"/>
      <c r="H160" s="3"/>
    </row>
    <row r="161" spans="2:8" x14ac:dyDescent="0.5">
      <c r="B161" s="3"/>
      <c r="D161" s="3"/>
      <c r="E161" s="3"/>
      <c r="F161" s="3"/>
      <c r="G161" s="3"/>
      <c r="H161" s="3"/>
    </row>
    <row r="162" spans="2:8" x14ac:dyDescent="0.5">
      <c r="B162" s="3"/>
      <c r="D162" s="3"/>
      <c r="E162" s="3"/>
      <c r="F162" s="3"/>
      <c r="G162" s="3"/>
      <c r="H162" s="3"/>
    </row>
    <row r="163" spans="2:8" x14ac:dyDescent="0.5">
      <c r="B163" s="3"/>
      <c r="D163" s="3"/>
      <c r="E163" s="3"/>
      <c r="F163" s="3"/>
      <c r="G163" s="3"/>
      <c r="H163" s="3"/>
    </row>
    <row r="164" spans="2:8" x14ac:dyDescent="0.5">
      <c r="B164" s="3"/>
      <c r="D164" s="3"/>
      <c r="E164" s="3"/>
      <c r="F164" s="3"/>
      <c r="G164" s="3"/>
      <c r="H164" s="3"/>
    </row>
    <row r="165" spans="2:8" x14ac:dyDescent="0.5">
      <c r="B165" s="3"/>
      <c r="D165" s="3"/>
      <c r="E165" s="3"/>
      <c r="F165" s="3"/>
      <c r="G165" s="3"/>
      <c r="H165" s="3"/>
    </row>
    <row r="166" spans="2:8" x14ac:dyDescent="0.5">
      <c r="B166" s="3"/>
      <c r="D166" s="3"/>
      <c r="E166" s="3"/>
      <c r="F166" s="3"/>
      <c r="G166" s="3"/>
      <c r="H166" s="3"/>
    </row>
    <row r="167" spans="2:8" x14ac:dyDescent="0.5">
      <c r="B167" s="3"/>
      <c r="D167" s="3"/>
      <c r="E167" s="3"/>
      <c r="F167" s="3"/>
      <c r="G167" s="3"/>
      <c r="H167" s="3"/>
    </row>
    <row r="168" spans="2:8" x14ac:dyDescent="0.5">
      <c r="B168" s="3"/>
      <c r="D168" s="3"/>
      <c r="E168" s="3"/>
      <c r="F168" s="3"/>
      <c r="G168" s="3"/>
      <c r="H168" s="3"/>
    </row>
    <row r="169" spans="2:8" x14ac:dyDescent="0.5">
      <c r="B169" s="3"/>
      <c r="D169" s="3"/>
      <c r="E169" s="3"/>
      <c r="F169" s="3"/>
      <c r="G169" s="3"/>
      <c r="H169" s="3"/>
    </row>
    <row r="170" spans="2:8" x14ac:dyDescent="0.5">
      <c r="B170" s="3"/>
      <c r="D170" s="3"/>
      <c r="E170" s="3"/>
      <c r="F170" s="3"/>
      <c r="G170" s="3"/>
      <c r="H170" s="3"/>
    </row>
    <row r="171" spans="2:8" x14ac:dyDescent="0.5">
      <c r="B171" s="3"/>
      <c r="D171" s="3"/>
      <c r="E171" s="3"/>
      <c r="F171" s="3"/>
      <c r="G171" s="3"/>
      <c r="H171" s="3"/>
    </row>
    <row r="172" spans="2:8" x14ac:dyDescent="0.5">
      <c r="B172" s="3"/>
      <c r="D172" s="3"/>
      <c r="E172" s="3"/>
      <c r="F172" s="3"/>
      <c r="G172" s="3"/>
      <c r="H172" s="3"/>
    </row>
    <row r="173" spans="2:8" x14ac:dyDescent="0.5">
      <c r="B173" s="3"/>
      <c r="D173" s="3"/>
      <c r="E173" s="3"/>
      <c r="F173" s="3"/>
      <c r="G173" s="3"/>
      <c r="H173" s="3"/>
    </row>
    <row r="174" spans="2:8" x14ac:dyDescent="0.5">
      <c r="B174" s="3"/>
      <c r="D174" s="3"/>
      <c r="E174" s="3"/>
      <c r="F174" s="3"/>
      <c r="G174" s="3"/>
      <c r="H174" s="3"/>
    </row>
    <row r="175" spans="2:8" x14ac:dyDescent="0.5">
      <c r="B175" s="3"/>
      <c r="D175" s="3"/>
      <c r="E175" s="3"/>
      <c r="F175" s="3"/>
      <c r="G175" s="3"/>
      <c r="H175" s="3"/>
    </row>
    <row r="176" spans="2:8" x14ac:dyDescent="0.5">
      <c r="B176" s="3"/>
      <c r="D176" s="3"/>
      <c r="E176" s="3"/>
      <c r="F176" s="3"/>
      <c r="G176" s="3"/>
      <c r="H176" s="3"/>
    </row>
    <row r="177" spans="2:8" x14ac:dyDescent="0.5">
      <c r="B177" s="3"/>
      <c r="D177" s="3"/>
      <c r="E177" s="3"/>
      <c r="F177" s="3"/>
      <c r="G177" s="3"/>
      <c r="H177" s="3"/>
    </row>
    <row r="178" spans="2:8" x14ac:dyDescent="0.5">
      <c r="B178" s="3"/>
      <c r="D178" s="3"/>
      <c r="E178" s="3"/>
      <c r="F178" s="3"/>
      <c r="G178" s="3"/>
      <c r="H178" s="3"/>
    </row>
    <row r="179" spans="2:8" x14ac:dyDescent="0.5">
      <c r="B179" s="3"/>
      <c r="D179" s="3"/>
      <c r="E179" s="3"/>
      <c r="F179" s="3"/>
      <c r="G179" s="3"/>
      <c r="H179" s="3"/>
    </row>
    <row r="180" spans="2:8" x14ac:dyDescent="0.5">
      <c r="B180" s="3"/>
      <c r="D180" s="3"/>
      <c r="E180" s="3"/>
      <c r="F180" s="3"/>
      <c r="G180" s="3"/>
      <c r="H180" s="3"/>
    </row>
    <row r="181" spans="2:8" x14ac:dyDescent="0.5">
      <c r="B181" s="3"/>
      <c r="D181" s="3"/>
      <c r="E181" s="3"/>
      <c r="F181" s="3"/>
      <c r="G181" s="3"/>
      <c r="H181" s="3"/>
    </row>
    <row r="182" spans="2:8" x14ac:dyDescent="0.5">
      <c r="B182" s="3"/>
      <c r="D182" s="3"/>
      <c r="E182" s="3"/>
      <c r="F182" s="3"/>
      <c r="G182" s="3"/>
      <c r="H182" s="3"/>
    </row>
    <row r="183" spans="2:8" x14ac:dyDescent="0.5">
      <c r="B183" s="3"/>
      <c r="D183" s="3"/>
      <c r="E183" s="3"/>
      <c r="F183" s="3"/>
      <c r="G183" s="3"/>
      <c r="H183" s="3"/>
    </row>
    <row r="184" spans="2:8" x14ac:dyDescent="0.5">
      <c r="B184" s="3"/>
      <c r="D184" s="3"/>
      <c r="E184" s="3"/>
      <c r="F184" s="3"/>
      <c r="G184" s="3"/>
      <c r="H184" s="3"/>
    </row>
    <row r="185" spans="2:8" x14ac:dyDescent="0.5">
      <c r="B185" s="3"/>
      <c r="D185" s="3"/>
      <c r="E185" s="3"/>
      <c r="F185" s="3"/>
      <c r="G185" s="3"/>
      <c r="H185" s="3"/>
    </row>
    <row r="186" spans="2:8" x14ac:dyDescent="0.5">
      <c r="B186" s="3"/>
      <c r="D186" s="3"/>
      <c r="E186" s="3"/>
      <c r="F186" s="3"/>
      <c r="G186" s="3"/>
      <c r="H186" s="3"/>
    </row>
    <row r="187" spans="2:8" x14ac:dyDescent="0.5">
      <c r="B187" s="3"/>
      <c r="D187" s="3"/>
      <c r="E187" s="3"/>
      <c r="F187" s="3"/>
      <c r="G187" s="3"/>
      <c r="H187" s="3"/>
    </row>
    <row r="188" spans="2:8" x14ac:dyDescent="0.5">
      <c r="B188" s="3"/>
      <c r="D188" s="3"/>
      <c r="E188" s="3"/>
      <c r="F188" s="3"/>
      <c r="G188" s="3"/>
      <c r="H188" s="3"/>
    </row>
    <row r="189" spans="2:8" x14ac:dyDescent="0.5">
      <c r="B189" s="3"/>
      <c r="D189" s="3"/>
      <c r="E189" s="3"/>
      <c r="F189" s="3"/>
      <c r="G189" s="3"/>
      <c r="H189" s="3"/>
    </row>
    <row r="190" spans="2:8" x14ac:dyDescent="0.5">
      <c r="B190" s="3"/>
      <c r="D190" s="3"/>
      <c r="E190" s="3"/>
      <c r="F190" s="3"/>
      <c r="G190" s="3"/>
      <c r="H190" s="3"/>
    </row>
    <row r="191" spans="2:8" x14ac:dyDescent="0.5">
      <c r="B191" s="3"/>
      <c r="D191" s="3"/>
      <c r="E191" s="3"/>
      <c r="F191" s="3"/>
      <c r="G191" s="3"/>
      <c r="H191" s="3"/>
    </row>
    <row r="192" spans="2:8" x14ac:dyDescent="0.5">
      <c r="B192" s="3"/>
      <c r="D192" s="3"/>
      <c r="E192" s="3"/>
      <c r="F192" s="3"/>
      <c r="G192" s="3"/>
      <c r="H192" s="3"/>
    </row>
    <row r="193" spans="2:8" x14ac:dyDescent="0.5">
      <c r="B193" s="3"/>
      <c r="D193" s="3"/>
      <c r="E193" s="3"/>
      <c r="F193" s="3"/>
      <c r="G193" s="3"/>
      <c r="H193" s="3"/>
    </row>
    <row r="194" spans="2:8" x14ac:dyDescent="0.5">
      <c r="B194" s="3"/>
      <c r="D194" s="3"/>
      <c r="E194" s="3"/>
      <c r="F194" s="3"/>
      <c r="G194" s="3"/>
      <c r="H194" s="3"/>
    </row>
    <row r="195" spans="2:8" x14ac:dyDescent="0.5">
      <c r="B195" s="3"/>
      <c r="D195" s="3"/>
      <c r="E195" s="3"/>
      <c r="F195" s="3"/>
      <c r="G195" s="3"/>
      <c r="H195" s="3"/>
    </row>
    <row r="196" spans="2:8" x14ac:dyDescent="0.5">
      <c r="B196" s="3"/>
      <c r="D196" s="3"/>
      <c r="E196" s="3"/>
      <c r="F196" s="3"/>
      <c r="G196" s="3"/>
      <c r="H196" s="3"/>
    </row>
    <row r="197" spans="2:8" x14ac:dyDescent="0.5">
      <c r="B197" s="3"/>
      <c r="D197" s="3"/>
      <c r="E197" s="3"/>
      <c r="F197" s="3"/>
      <c r="G197" s="3"/>
      <c r="H197" s="3"/>
    </row>
    <row r="198" spans="2:8" x14ac:dyDescent="0.5">
      <c r="B198" s="3"/>
      <c r="D198" s="3"/>
      <c r="E198" s="3"/>
      <c r="F198" s="3"/>
      <c r="G198" s="3"/>
      <c r="H198" s="3"/>
    </row>
    <row r="199" spans="2:8" x14ac:dyDescent="0.5">
      <c r="B199" s="3"/>
      <c r="D199" s="3"/>
      <c r="E199" s="3"/>
      <c r="F199" s="3"/>
      <c r="G199" s="3"/>
      <c r="H199" s="3"/>
    </row>
    <row r="200" spans="2:8" x14ac:dyDescent="0.5">
      <c r="B200" s="3"/>
      <c r="D200" s="3"/>
      <c r="E200" s="3"/>
      <c r="F200" s="3"/>
      <c r="G200" s="3"/>
      <c r="H200" s="3"/>
    </row>
    <row r="201" spans="2:8" x14ac:dyDescent="0.5">
      <c r="B201" s="3"/>
      <c r="D201" s="3"/>
      <c r="E201" s="3"/>
      <c r="F201" s="3"/>
      <c r="G201" s="3"/>
      <c r="H201" s="3"/>
    </row>
    <row r="202" spans="2:8" x14ac:dyDescent="0.5">
      <c r="B202" s="3"/>
      <c r="D202" s="3"/>
      <c r="E202" s="3"/>
      <c r="F202" s="3"/>
      <c r="G202" s="3"/>
      <c r="H202" s="3"/>
    </row>
    <row r="203" spans="2:8" x14ac:dyDescent="0.5">
      <c r="B203" s="3"/>
      <c r="D203" s="3"/>
      <c r="E203" s="3"/>
      <c r="F203" s="3"/>
      <c r="G203" s="3"/>
      <c r="H203" s="3"/>
    </row>
    <row r="204" spans="2:8" x14ac:dyDescent="0.5">
      <c r="B204" s="3"/>
      <c r="D204" s="3"/>
      <c r="E204" s="3"/>
      <c r="F204" s="3"/>
      <c r="G204" s="3"/>
      <c r="H204" s="3"/>
    </row>
    <row r="205" spans="2:8" x14ac:dyDescent="0.5">
      <c r="B205" s="3"/>
      <c r="D205" s="3"/>
      <c r="E205" s="3"/>
      <c r="F205" s="3"/>
      <c r="G205" s="3"/>
      <c r="H205" s="3"/>
    </row>
    <row r="206" spans="2:8" x14ac:dyDescent="0.5">
      <c r="B206" s="3"/>
      <c r="D206" s="3"/>
      <c r="E206" s="3"/>
      <c r="F206" s="3"/>
      <c r="G206" s="3"/>
      <c r="H206" s="3"/>
    </row>
    <row r="207" spans="2:8" x14ac:dyDescent="0.5">
      <c r="B207" s="3"/>
      <c r="D207" s="3"/>
      <c r="E207" s="3"/>
      <c r="F207" s="3"/>
      <c r="G207" s="3"/>
      <c r="H207" s="3"/>
    </row>
    <row r="208" spans="2:8" x14ac:dyDescent="0.5">
      <c r="B208" s="3"/>
      <c r="D208" s="3"/>
      <c r="E208" s="3"/>
      <c r="F208" s="3"/>
      <c r="G208" s="3"/>
      <c r="H208" s="3"/>
    </row>
    <row r="209" spans="2:8" x14ac:dyDescent="0.5">
      <c r="B209" s="3"/>
      <c r="D209" s="3"/>
      <c r="E209" s="3"/>
      <c r="F209" s="3"/>
      <c r="G209" s="3"/>
      <c r="H209" s="3"/>
    </row>
    <row r="210" spans="2:8" x14ac:dyDescent="0.5">
      <c r="B210" s="3"/>
      <c r="D210" s="3"/>
      <c r="E210" s="3"/>
      <c r="F210" s="3"/>
      <c r="G210" s="3"/>
      <c r="H210" s="3"/>
    </row>
    <row r="211" spans="2:8" x14ac:dyDescent="0.5">
      <c r="B211" s="3"/>
      <c r="D211" s="3"/>
      <c r="E211" s="3"/>
      <c r="F211" s="3"/>
      <c r="G211" s="3"/>
      <c r="H211" s="3"/>
    </row>
    <row r="212" spans="2:8" x14ac:dyDescent="0.5">
      <c r="B212" s="3"/>
      <c r="D212" s="3"/>
      <c r="E212" s="3"/>
      <c r="F212" s="3"/>
      <c r="G212" s="3"/>
      <c r="H212" s="3"/>
    </row>
    <row r="213" spans="2:8" x14ac:dyDescent="0.5">
      <c r="B213" s="3"/>
      <c r="D213" s="3"/>
      <c r="E213" s="3"/>
      <c r="F213" s="3"/>
      <c r="G213" s="3"/>
      <c r="H213" s="3"/>
    </row>
    <row r="214" spans="2:8" x14ac:dyDescent="0.5">
      <c r="B214" s="3"/>
      <c r="D214" s="3"/>
      <c r="E214" s="3"/>
      <c r="F214" s="3"/>
      <c r="G214" s="3"/>
      <c r="H214" s="3"/>
    </row>
    <row r="215" spans="2:8" x14ac:dyDescent="0.5">
      <c r="B215" s="3"/>
      <c r="D215" s="3"/>
      <c r="E215" s="3"/>
      <c r="F215" s="3"/>
      <c r="G215" s="3"/>
      <c r="H215" s="3"/>
    </row>
    <row r="216" spans="2:8" x14ac:dyDescent="0.5">
      <c r="B216" s="3"/>
      <c r="D216" s="3"/>
      <c r="E216" s="3"/>
      <c r="F216" s="3"/>
      <c r="G216" s="3"/>
      <c r="H216" s="3"/>
    </row>
    <row r="217" spans="2:8" x14ac:dyDescent="0.5">
      <c r="B217" s="3"/>
      <c r="D217" s="3"/>
      <c r="E217" s="3"/>
      <c r="F217" s="3"/>
      <c r="G217" s="3"/>
      <c r="H217" s="3"/>
    </row>
    <row r="218" spans="2:8" x14ac:dyDescent="0.5">
      <c r="B218" s="3"/>
      <c r="D218" s="3"/>
      <c r="E218" s="3"/>
      <c r="F218" s="3"/>
      <c r="G218" s="3"/>
      <c r="H218" s="3"/>
    </row>
    <row r="219" spans="2:8" x14ac:dyDescent="0.5">
      <c r="B219" s="3"/>
      <c r="D219" s="3"/>
      <c r="E219" s="3"/>
      <c r="F219" s="3"/>
      <c r="G219" s="3"/>
      <c r="H219" s="3"/>
    </row>
    <row r="220" spans="2:8" x14ac:dyDescent="0.5">
      <c r="B220" s="3"/>
      <c r="D220" s="3"/>
      <c r="E220" s="3"/>
      <c r="F220" s="3"/>
      <c r="G220" s="3"/>
      <c r="H220" s="3"/>
    </row>
    <row r="221" spans="2:8" x14ac:dyDescent="0.5">
      <c r="B221" s="3"/>
      <c r="D221" s="3"/>
      <c r="E221" s="3"/>
      <c r="F221" s="3"/>
      <c r="G221" s="3"/>
      <c r="H221" s="3"/>
    </row>
    <row r="222" spans="2:8" x14ac:dyDescent="0.5">
      <c r="B222" s="3"/>
      <c r="D222" s="3"/>
      <c r="E222" s="3"/>
      <c r="F222" s="3"/>
      <c r="G222" s="3"/>
      <c r="H222" s="3"/>
    </row>
    <row r="223" spans="2:8" x14ac:dyDescent="0.5">
      <c r="B223" s="3"/>
      <c r="D223" s="3"/>
      <c r="E223" s="3"/>
      <c r="F223" s="3"/>
      <c r="G223" s="3"/>
      <c r="H223" s="3"/>
    </row>
    <row r="224" spans="2:8" x14ac:dyDescent="0.5">
      <c r="B224" s="3"/>
      <c r="D224" s="3"/>
      <c r="E224" s="3"/>
      <c r="F224" s="3"/>
      <c r="G224" s="3"/>
      <c r="H224" s="3"/>
    </row>
    <row r="225" spans="2:8" x14ac:dyDescent="0.5">
      <c r="B225" s="3"/>
      <c r="D225" s="3"/>
      <c r="E225" s="3"/>
      <c r="F225" s="3"/>
      <c r="G225" s="3"/>
      <c r="H225" s="3"/>
    </row>
    <row r="226" spans="2:8" x14ac:dyDescent="0.5">
      <c r="B226" s="3"/>
      <c r="D226" s="3"/>
      <c r="E226" s="3"/>
      <c r="F226" s="3"/>
      <c r="G226" s="3"/>
      <c r="H226" s="3"/>
    </row>
    <row r="227" spans="2:8" x14ac:dyDescent="0.5">
      <c r="B227" s="3"/>
      <c r="D227" s="3"/>
      <c r="E227" s="3"/>
      <c r="F227" s="3"/>
      <c r="G227" s="3"/>
      <c r="H227" s="3"/>
    </row>
    <row r="228" spans="2:8" x14ac:dyDescent="0.5">
      <c r="B228" s="3"/>
      <c r="D228" s="3"/>
      <c r="E228" s="3"/>
      <c r="F228" s="3"/>
      <c r="G228" s="3"/>
      <c r="H228" s="3"/>
    </row>
    <row r="229" spans="2:8" x14ac:dyDescent="0.5">
      <c r="B229" s="3"/>
      <c r="D229" s="3"/>
      <c r="E229" s="3"/>
      <c r="F229" s="3"/>
      <c r="G229" s="3"/>
      <c r="H229" s="3"/>
    </row>
    <row r="230" spans="2:8" x14ac:dyDescent="0.5">
      <c r="B230" s="3"/>
      <c r="D230" s="3"/>
      <c r="E230" s="3"/>
      <c r="F230" s="3"/>
      <c r="G230" s="3"/>
      <c r="H230" s="3"/>
    </row>
    <row r="231" spans="2:8" x14ac:dyDescent="0.5">
      <c r="B231" s="3"/>
      <c r="D231" s="3"/>
      <c r="E231" s="3"/>
      <c r="F231" s="3"/>
      <c r="G231" s="3"/>
      <c r="H231" s="3"/>
    </row>
    <row r="232" spans="2:8" x14ac:dyDescent="0.5">
      <c r="B232" s="3"/>
      <c r="D232" s="3"/>
      <c r="E232" s="3"/>
      <c r="F232" s="3"/>
      <c r="G232" s="3"/>
      <c r="H232" s="3"/>
    </row>
    <row r="233" spans="2:8" x14ac:dyDescent="0.5">
      <c r="B233" s="3"/>
      <c r="D233" s="3"/>
      <c r="E233" s="3"/>
      <c r="F233" s="3"/>
      <c r="G233" s="3"/>
      <c r="H233" s="3"/>
    </row>
    <row r="234" spans="2:8" x14ac:dyDescent="0.5">
      <c r="B234" s="3"/>
      <c r="D234" s="3"/>
      <c r="E234" s="3"/>
      <c r="F234" s="3"/>
      <c r="G234" s="3"/>
      <c r="H234" s="3"/>
    </row>
    <row r="235" spans="2:8" x14ac:dyDescent="0.5">
      <c r="B235" s="3"/>
      <c r="D235" s="3"/>
      <c r="E235" s="3"/>
      <c r="F235" s="3"/>
      <c r="G235" s="3"/>
      <c r="H235" s="3"/>
    </row>
    <row r="236" spans="2:8" x14ac:dyDescent="0.5">
      <c r="B236" s="3"/>
      <c r="D236" s="3"/>
      <c r="E236" s="3"/>
      <c r="F236" s="3"/>
      <c r="G236" s="3"/>
      <c r="H236" s="3"/>
    </row>
    <row r="237" spans="2:8" x14ac:dyDescent="0.5">
      <c r="B237" s="3"/>
      <c r="D237" s="3"/>
      <c r="E237" s="3"/>
      <c r="F237" s="3"/>
      <c r="G237" s="3"/>
      <c r="H237" s="3"/>
    </row>
    <row r="238" spans="2:8" x14ac:dyDescent="0.5">
      <c r="B238" s="3"/>
      <c r="D238" s="3"/>
      <c r="E238" s="3"/>
      <c r="F238" s="3"/>
      <c r="G238" s="3"/>
      <c r="H238" s="3"/>
    </row>
    <row r="239" spans="2:8" x14ac:dyDescent="0.5">
      <c r="B239" s="3"/>
      <c r="D239" s="3"/>
      <c r="E239" s="3"/>
      <c r="F239" s="3"/>
      <c r="G239" s="3"/>
      <c r="H239" s="3"/>
    </row>
    <row r="240" spans="2:8" x14ac:dyDescent="0.5">
      <c r="B240" s="3"/>
      <c r="D240" s="3"/>
      <c r="E240" s="3"/>
      <c r="F240" s="3"/>
      <c r="G240" s="3"/>
      <c r="H240" s="3"/>
    </row>
    <row r="241" spans="2:8" x14ac:dyDescent="0.5">
      <c r="B241" s="3"/>
      <c r="D241" s="3"/>
      <c r="E241" s="3"/>
      <c r="F241" s="3"/>
      <c r="G241" s="3"/>
      <c r="H241" s="3"/>
    </row>
    <row r="242" spans="2:8" x14ac:dyDescent="0.5">
      <c r="B242" s="3"/>
      <c r="D242" s="3"/>
      <c r="E242" s="3"/>
      <c r="F242" s="3"/>
      <c r="G242" s="3"/>
      <c r="H242" s="3"/>
    </row>
    <row r="243" spans="2:8" x14ac:dyDescent="0.5">
      <c r="B243" s="3"/>
      <c r="D243" s="3"/>
      <c r="E243" s="3"/>
      <c r="F243" s="3"/>
      <c r="G243" s="3"/>
      <c r="H243" s="3"/>
    </row>
    <row r="244" spans="2:8" x14ac:dyDescent="0.5">
      <c r="B244" s="3"/>
      <c r="D244" s="3"/>
      <c r="E244" s="3"/>
      <c r="F244" s="3"/>
      <c r="G244" s="3"/>
      <c r="H244" s="3"/>
    </row>
    <row r="245" spans="2:8" x14ac:dyDescent="0.5">
      <c r="B245" s="3"/>
      <c r="D245" s="3"/>
      <c r="E245" s="3"/>
      <c r="F245" s="3"/>
      <c r="G245" s="3"/>
      <c r="H245" s="3"/>
    </row>
    <row r="246" spans="2:8" x14ac:dyDescent="0.5">
      <c r="B246" s="3"/>
      <c r="D246" s="3"/>
      <c r="E246" s="3"/>
      <c r="F246" s="3"/>
      <c r="G246" s="3"/>
      <c r="H246" s="3"/>
    </row>
    <row r="247" spans="2:8" x14ac:dyDescent="0.5">
      <c r="B247" s="3"/>
      <c r="D247" s="3"/>
      <c r="E247" s="3"/>
      <c r="F247" s="3"/>
      <c r="G247" s="3"/>
      <c r="H247" s="3"/>
    </row>
    <row r="248" spans="2:8" x14ac:dyDescent="0.5">
      <c r="B248" s="3"/>
      <c r="D248" s="3"/>
      <c r="E248" s="3"/>
      <c r="F248" s="3"/>
      <c r="G248" s="3"/>
      <c r="H248" s="3"/>
    </row>
    <row r="249" spans="2:8" x14ac:dyDescent="0.5">
      <c r="B249" s="3"/>
      <c r="D249" s="3"/>
      <c r="E249" s="3"/>
      <c r="F249" s="3"/>
      <c r="G249" s="3"/>
      <c r="H249" s="3"/>
    </row>
    <row r="250" spans="2:8" x14ac:dyDescent="0.5">
      <c r="B250" s="3"/>
      <c r="D250" s="3"/>
      <c r="E250" s="3"/>
      <c r="F250" s="3"/>
      <c r="G250" s="3"/>
      <c r="H250" s="3"/>
    </row>
    <row r="251" spans="2:8" x14ac:dyDescent="0.5">
      <c r="B251" s="3"/>
      <c r="D251" s="3"/>
      <c r="E251" s="3"/>
      <c r="F251" s="3"/>
      <c r="G251" s="3"/>
      <c r="H251" s="3"/>
    </row>
    <row r="252" spans="2:8" x14ac:dyDescent="0.5">
      <c r="B252" s="3"/>
      <c r="D252" s="3"/>
      <c r="E252" s="3"/>
      <c r="F252" s="3"/>
      <c r="G252" s="3"/>
      <c r="H252" s="3"/>
    </row>
    <row r="253" spans="2:8" x14ac:dyDescent="0.5">
      <c r="B253" s="3"/>
      <c r="D253" s="3"/>
      <c r="E253" s="3"/>
      <c r="F253" s="3"/>
      <c r="G253" s="3"/>
      <c r="H253" s="3"/>
    </row>
    <row r="254" spans="2:8" x14ac:dyDescent="0.5">
      <c r="B254" s="3"/>
      <c r="D254" s="3"/>
      <c r="E254" s="3"/>
      <c r="F254" s="3"/>
      <c r="G254" s="3"/>
      <c r="H254" s="3"/>
    </row>
    <row r="255" spans="2:8" x14ac:dyDescent="0.5">
      <c r="B255" s="3"/>
      <c r="D255" s="3"/>
      <c r="E255" s="3"/>
      <c r="F255" s="3"/>
      <c r="G255" s="3"/>
      <c r="H255" s="3"/>
    </row>
    <row r="256" spans="2:8" x14ac:dyDescent="0.5">
      <c r="B256" s="3"/>
      <c r="D256" s="3"/>
      <c r="E256" s="3"/>
      <c r="F256" s="3"/>
      <c r="G256" s="3"/>
      <c r="H256" s="3"/>
    </row>
    <row r="257" spans="2:8" x14ac:dyDescent="0.5">
      <c r="B257" s="3"/>
      <c r="D257" s="3"/>
      <c r="E257" s="3"/>
      <c r="F257" s="3"/>
      <c r="G257" s="3"/>
      <c r="H257" s="3"/>
    </row>
    <row r="258" spans="2:8" x14ac:dyDescent="0.5">
      <c r="B258" s="3"/>
      <c r="D258" s="3"/>
      <c r="E258" s="3"/>
      <c r="F258" s="3"/>
      <c r="G258" s="3"/>
      <c r="H258" s="3"/>
    </row>
    <row r="259" spans="2:8" x14ac:dyDescent="0.5">
      <c r="B259" s="3"/>
      <c r="D259" s="3"/>
      <c r="E259" s="3"/>
      <c r="F259" s="3"/>
      <c r="G259" s="3"/>
      <c r="H259" s="3"/>
    </row>
    <row r="260" spans="2:8" x14ac:dyDescent="0.5">
      <c r="B260" s="3"/>
      <c r="D260" s="3"/>
      <c r="E260" s="3"/>
      <c r="F260" s="3"/>
      <c r="G260" s="3"/>
      <c r="H260" s="3"/>
    </row>
    <row r="261" spans="2:8" x14ac:dyDescent="0.5">
      <c r="B261" s="3"/>
      <c r="D261" s="3"/>
      <c r="E261" s="3"/>
      <c r="F261" s="3"/>
      <c r="G261" s="3"/>
      <c r="H261" s="3"/>
    </row>
    <row r="262" spans="2:8" x14ac:dyDescent="0.5">
      <c r="B262" s="3"/>
      <c r="D262" s="3"/>
      <c r="E262" s="3"/>
      <c r="F262" s="3"/>
      <c r="G262" s="3"/>
      <c r="H262" s="3"/>
    </row>
    <row r="263" spans="2:8" x14ac:dyDescent="0.5">
      <c r="B263" s="3"/>
      <c r="D263" s="3"/>
      <c r="E263" s="3"/>
      <c r="F263" s="3"/>
      <c r="G263" s="3"/>
      <c r="H263" s="3"/>
    </row>
    <row r="264" spans="2:8" x14ac:dyDescent="0.5">
      <c r="B264" s="3"/>
      <c r="D264" s="3"/>
      <c r="E264" s="3"/>
      <c r="F264" s="3"/>
      <c r="G264" s="3"/>
      <c r="H264" s="3"/>
    </row>
    <row r="265" spans="2:8" x14ac:dyDescent="0.5">
      <c r="B265" s="3"/>
      <c r="D265" s="3"/>
      <c r="E265" s="3"/>
      <c r="F265" s="3"/>
      <c r="G265" s="3"/>
      <c r="H265" s="3"/>
    </row>
    <row r="266" spans="2:8" x14ac:dyDescent="0.5">
      <c r="B266" s="3"/>
      <c r="D266" s="3"/>
      <c r="E266" s="3"/>
      <c r="F266" s="3"/>
      <c r="G266" s="3"/>
      <c r="H266" s="3"/>
    </row>
    <row r="267" spans="2:8" x14ac:dyDescent="0.5">
      <c r="B267" s="3"/>
      <c r="D267" s="3"/>
      <c r="E267" s="3"/>
      <c r="F267" s="3"/>
      <c r="G267" s="3"/>
      <c r="H267" s="3"/>
    </row>
    <row r="268" spans="2:8" x14ac:dyDescent="0.5">
      <c r="B268" s="3"/>
      <c r="D268" s="3"/>
      <c r="E268" s="3"/>
      <c r="F268" s="3"/>
      <c r="G268" s="3"/>
      <c r="H268" s="3"/>
    </row>
    <row r="269" spans="2:8" x14ac:dyDescent="0.5">
      <c r="B269" s="3"/>
      <c r="D269" s="3"/>
      <c r="E269" s="3"/>
      <c r="F269" s="3"/>
      <c r="G269" s="3"/>
      <c r="H269" s="3"/>
    </row>
    <row r="270" spans="2:8" x14ac:dyDescent="0.5">
      <c r="B270" s="3"/>
      <c r="D270" s="3"/>
      <c r="E270" s="3"/>
      <c r="F270" s="3"/>
      <c r="G270" s="3"/>
      <c r="H270" s="3"/>
    </row>
    <row r="271" spans="2:8" x14ac:dyDescent="0.5">
      <c r="B271" s="3"/>
      <c r="D271" s="3"/>
      <c r="E271" s="3"/>
      <c r="F271" s="3"/>
      <c r="G271" s="3"/>
      <c r="H271" s="3"/>
    </row>
    <row r="272" spans="2:8" x14ac:dyDescent="0.5">
      <c r="B272" s="3"/>
      <c r="D272" s="3"/>
      <c r="E272" s="3"/>
      <c r="F272" s="3"/>
      <c r="G272" s="3"/>
      <c r="H272" s="3"/>
    </row>
    <row r="273" spans="2:8" x14ac:dyDescent="0.5">
      <c r="B273" s="3"/>
      <c r="D273" s="3"/>
      <c r="E273" s="3"/>
      <c r="F273" s="3"/>
      <c r="G273" s="3"/>
      <c r="H273" s="3"/>
    </row>
    <row r="274" spans="2:8" x14ac:dyDescent="0.5">
      <c r="B274" s="3"/>
      <c r="D274" s="3"/>
      <c r="E274" s="3"/>
      <c r="F274" s="3"/>
      <c r="G274" s="3"/>
      <c r="H274" s="3"/>
    </row>
    <row r="275" spans="2:8" x14ac:dyDescent="0.5">
      <c r="B275" s="3"/>
      <c r="D275" s="3"/>
      <c r="E275" s="3"/>
      <c r="F275" s="3"/>
      <c r="G275" s="3"/>
      <c r="H275" s="3"/>
    </row>
    <row r="276" spans="2:8" x14ac:dyDescent="0.5">
      <c r="B276" s="3"/>
      <c r="D276" s="3"/>
      <c r="E276" s="3"/>
      <c r="F276" s="3"/>
      <c r="G276" s="3"/>
      <c r="H276" s="3"/>
    </row>
    <row r="277" spans="2:8" x14ac:dyDescent="0.5">
      <c r="B277" s="3"/>
      <c r="D277" s="3"/>
      <c r="E277" s="3"/>
      <c r="F277" s="3"/>
      <c r="G277" s="3"/>
      <c r="H277" s="3"/>
    </row>
    <row r="278" spans="2:8" x14ac:dyDescent="0.5">
      <c r="B278" s="3"/>
      <c r="D278" s="3"/>
      <c r="E278" s="3"/>
      <c r="F278" s="3"/>
      <c r="G278" s="3"/>
      <c r="H278" s="3"/>
    </row>
    <row r="279" spans="2:8" x14ac:dyDescent="0.5">
      <c r="B279" s="3"/>
      <c r="D279" s="3"/>
      <c r="E279" s="3"/>
      <c r="F279" s="3"/>
      <c r="G279" s="3"/>
      <c r="H279" s="3"/>
    </row>
    <row r="280" spans="2:8" x14ac:dyDescent="0.5">
      <c r="B280" s="3"/>
      <c r="D280" s="3"/>
      <c r="E280" s="3"/>
      <c r="F280" s="3"/>
      <c r="G280" s="3"/>
      <c r="H280" s="3"/>
    </row>
    <row r="281" spans="2:8" x14ac:dyDescent="0.5">
      <c r="B281" s="3"/>
      <c r="D281" s="3"/>
      <c r="E281" s="3"/>
      <c r="F281" s="3"/>
      <c r="G281" s="3"/>
      <c r="H281" s="3"/>
    </row>
    <row r="282" spans="2:8" x14ac:dyDescent="0.5">
      <c r="B282" s="3"/>
      <c r="D282" s="3"/>
      <c r="E282" s="3"/>
      <c r="F282" s="3"/>
      <c r="G282" s="3"/>
      <c r="H282" s="3"/>
    </row>
    <row r="283" spans="2:8" x14ac:dyDescent="0.5">
      <c r="B283" s="3"/>
      <c r="D283" s="3"/>
      <c r="E283" s="3"/>
      <c r="F283" s="3"/>
      <c r="G283" s="3"/>
      <c r="H283" s="3"/>
    </row>
    <row r="284" spans="2:8" x14ac:dyDescent="0.5">
      <c r="B284" s="3"/>
      <c r="D284" s="3"/>
      <c r="E284" s="3"/>
      <c r="F284" s="3"/>
      <c r="G284" s="3"/>
      <c r="H284" s="3"/>
    </row>
    <row r="285" spans="2:8" x14ac:dyDescent="0.5">
      <c r="B285" s="3"/>
      <c r="D285" s="3"/>
      <c r="E285" s="3"/>
      <c r="F285" s="3"/>
      <c r="G285" s="3"/>
      <c r="H285" s="3"/>
    </row>
    <row r="286" spans="2:8" x14ac:dyDescent="0.5">
      <c r="B286" s="3"/>
      <c r="D286" s="3"/>
      <c r="E286" s="3"/>
      <c r="F286" s="3"/>
      <c r="G286" s="3"/>
      <c r="H286" s="3"/>
    </row>
    <row r="287" spans="2:8" x14ac:dyDescent="0.5">
      <c r="B287" s="3"/>
      <c r="D287" s="3"/>
      <c r="E287" s="3"/>
      <c r="F287" s="3"/>
      <c r="G287" s="3"/>
      <c r="H287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C525-590F-42ED-913E-0DFF7E7358E0}">
  <dimension ref="A2:X28"/>
  <sheetViews>
    <sheetView tabSelected="1" workbookViewId="0">
      <selection activeCell="C27" sqref="C27"/>
    </sheetView>
  </sheetViews>
  <sheetFormatPr defaultColWidth="8.87890625" defaultRowHeight="14.35" x14ac:dyDescent="0.5"/>
  <cols>
    <col min="1" max="1" width="4" style="1" customWidth="1"/>
    <col min="2" max="2" width="8.87890625" style="1"/>
    <col min="3" max="21" width="8.87890625" style="2"/>
    <col min="22" max="16384" width="8.87890625" style="1"/>
  </cols>
  <sheetData>
    <row r="2" spans="1:24" ht="15.7" x14ac:dyDescent="0.5">
      <c r="B2" s="25" t="s">
        <v>11</v>
      </c>
      <c r="M2" s="58" t="s">
        <v>24</v>
      </c>
    </row>
    <row r="4" spans="1:24" x14ac:dyDescent="0.5">
      <c r="B4" s="24" t="s">
        <v>12</v>
      </c>
      <c r="C4" s="2">
        <v>1</v>
      </c>
      <c r="D4" s="2" t="s">
        <v>45</v>
      </c>
      <c r="E4" s="2" t="s">
        <v>46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1"/>
      <c r="L4" s="1"/>
      <c r="M4" s="24" t="s">
        <v>12</v>
      </c>
      <c r="N4" s="2">
        <v>1</v>
      </c>
      <c r="O4" s="2">
        <v>4</v>
      </c>
      <c r="P4" s="2">
        <v>1</v>
      </c>
      <c r="Q4" s="2">
        <v>4</v>
      </c>
      <c r="R4" s="2">
        <v>1</v>
      </c>
      <c r="S4" s="2">
        <v>4</v>
      </c>
      <c r="T4" s="2">
        <v>1</v>
      </c>
      <c r="U4" s="2">
        <v>4</v>
      </c>
    </row>
    <row r="5" spans="1:24" ht="14.7" thickBot="1" x14ac:dyDescent="0.55000000000000004">
      <c r="A5" s="3"/>
      <c r="B5" s="3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3"/>
      <c r="O5" s="3"/>
      <c r="P5" s="3"/>
      <c r="Q5" s="3"/>
      <c r="R5" s="3"/>
      <c r="S5" s="3"/>
      <c r="T5" s="3"/>
      <c r="U5" s="3"/>
      <c r="V5" s="3"/>
    </row>
    <row r="6" spans="1:24" ht="16.350000000000001" x14ac:dyDescent="0.5">
      <c r="A6" s="3"/>
      <c r="B6" s="44" t="s">
        <v>5</v>
      </c>
      <c r="C6" s="48">
        <v>0.13502518473878769</v>
      </c>
      <c r="D6" s="49">
        <v>0.19551720626419034</v>
      </c>
      <c r="E6" s="49">
        <v>0.13502512813777617</v>
      </c>
      <c r="F6" s="52">
        <v>8.3333331507842112E-2</v>
      </c>
      <c r="G6" s="49">
        <v>0.33333330318224869</v>
      </c>
      <c r="H6" s="49">
        <v>0.13345635712536136</v>
      </c>
      <c r="I6" s="49">
        <v>8.33364402482734E-2</v>
      </c>
      <c r="J6" s="51">
        <v>8.3371315723067135E-2</v>
      </c>
      <c r="K6" s="1"/>
      <c r="L6" s="1"/>
      <c r="M6" s="44" t="s">
        <v>5</v>
      </c>
      <c r="N6" s="48">
        <v>0.33333333333333282</v>
      </c>
      <c r="O6" s="51">
        <v>0.33333330318224869</v>
      </c>
      <c r="P6" s="48">
        <v>0.19649560522968759</v>
      </c>
      <c r="Q6" s="52">
        <v>0.19521148159405088</v>
      </c>
      <c r="R6" s="48">
        <v>0.13502518473878769</v>
      </c>
      <c r="S6" s="51">
        <v>0.13345635712536136</v>
      </c>
      <c r="T6" s="48">
        <v>8.6596782467002878E-2</v>
      </c>
      <c r="U6" s="51">
        <v>8.5164821368549665E-2</v>
      </c>
      <c r="V6" s="3"/>
      <c r="W6" s="2"/>
    </row>
    <row r="7" spans="1:24" ht="16.350000000000001" x14ac:dyDescent="0.5">
      <c r="A7" s="4"/>
      <c r="B7" s="45" t="s">
        <v>6</v>
      </c>
      <c r="C7" s="84">
        <f>1-C6</f>
        <v>0.86497481526121234</v>
      </c>
      <c r="D7" s="85">
        <f t="shared" ref="D7:E7" si="0">1-D6</f>
        <v>0.80448279373580966</v>
      </c>
      <c r="E7" s="85">
        <f t="shared" si="0"/>
        <v>0.86497487186222388</v>
      </c>
      <c r="F7" s="54">
        <v>1</v>
      </c>
      <c r="G7" s="50">
        <v>0.66666668064946599</v>
      </c>
      <c r="H7" s="50">
        <v>0.86953513904189095</v>
      </c>
      <c r="I7" s="50">
        <v>0.99999016114374351</v>
      </c>
      <c r="J7" s="57">
        <v>0.99990396639213963</v>
      </c>
      <c r="K7" s="1"/>
      <c r="L7" s="1"/>
      <c r="M7" s="45" t="s">
        <v>6</v>
      </c>
      <c r="N7" s="38">
        <f>1-N6</f>
        <v>0.66666666666666718</v>
      </c>
      <c r="O7" s="57">
        <v>0.66666668064946599</v>
      </c>
      <c r="P7" s="38">
        <f>1-P6</f>
        <v>0.80350439477031244</v>
      </c>
      <c r="Q7" s="53">
        <v>0.80885692182660385</v>
      </c>
      <c r="R7" s="38">
        <f>1-R6</f>
        <v>0.86497481526121234</v>
      </c>
      <c r="S7" s="57">
        <v>0.86953513904189095</v>
      </c>
      <c r="T7" s="38">
        <f>1-T6</f>
        <v>0.91340321753299714</v>
      </c>
      <c r="U7" s="57">
        <v>0.9166267335570748</v>
      </c>
      <c r="V7" s="4"/>
      <c r="W7" s="2"/>
    </row>
    <row r="8" spans="1:24" x14ac:dyDescent="0.5">
      <c r="A8" s="4"/>
      <c r="B8" s="46" t="s">
        <v>0</v>
      </c>
      <c r="C8" s="38">
        <v>0</v>
      </c>
      <c r="D8" s="39">
        <v>0</v>
      </c>
      <c r="E8" s="39">
        <v>0</v>
      </c>
      <c r="F8" s="83">
        <f>-0.5*F6</f>
        <v>-4.1666665753921056E-2</v>
      </c>
      <c r="G8" s="39">
        <v>0</v>
      </c>
      <c r="H8" s="39">
        <v>0</v>
      </c>
      <c r="I8" s="39">
        <v>0</v>
      </c>
      <c r="J8" s="57">
        <v>-4.1638076653317015E-2</v>
      </c>
      <c r="K8" s="1"/>
      <c r="L8" s="1"/>
      <c r="M8" s="46" t="s">
        <v>0</v>
      </c>
      <c r="N8" s="38">
        <v>0</v>
      </c>
      <c r="O8" s="40">
        <v>0</v>
      </c>
      <c r="P8" s="38">
        <v>0</v>
      </c>
      <c r="Q8" s="39">
        <v>0</v>
      </c>
      <c r="R8" s="38">
        <v>0</v>
      </c>
      <c r="S8" s="40">
        <v>0</v>
      </c>
      <c r="T8" s="38">
        <v>0</v>
      </c>
      <c r="U8" s="40">
        <v>0</v>
      </c>
      <c r="V8" s="4"/>
      <c r="W8" s="2"/>
    </row>
    <row r="9" spans="1:24" ht="16.350000000000001" x14ac:dyDescent="0.5">
      <c r="A9" s="4"/>
      <c r="B9" s="46" t="s">
        <v>7</v>
      </c>
      <c r="C9" s="38">
        <v>0.5</v>
      </c>
      <c r="D9" s="39">
        <v>0</v>
      </c>
      <c r="E9" s="50">
        <v>0.50000010895973757</v>
      </c>
      <c r="F9" s="54">
        <v>0.5</v>
      </c>
      <c r="G9" s="39">
        <v>0.5</v>
      </c>
      <c r="H9" s="39">
        <v>0.5</v>
      </c>
      <c r="I9" s="50">
        <v>8.33454794213912E-2</v>
      </c>
      <c r="J9" s="40">
        <v>0.5</v>
      </c>
      <c r="K9" s="1"/>
      <c r="L9" s="1"/>
      <c r="M9" s="46" t="s">
        <v>7</v>
      </c>
      <c r="N9" s="38">
        <v>0.5</v>
      </c>
      <c r="O9" s="40">
        <v>0.5</v>
      </c>
      <c r="P9" s="38">
        <v>0.5</v>
      </c>
      <c r="Q9" s="54">
        <v>0.5</v>
      </c>
      <c r="R9" s="38">
        <v>0.5</v>
      </c>
      <c r="S9" s="40">
        <v>0.5</v>
      </c>
      <c r="T9" s="38">
        <v>0.5</v>
      </c>
      <c r="U9" s="40">
        <v>0.5</v>
      </c>
      <c r="V9" s="4"/>
      <c r="W9" s="2"/>
    </row>
    <row r="10" spans="1:24" x14ac:dyDescent="0.5">
      <c r="A10" s="3"/>
      <c r="B10" s="46" t="s">
        <v>1</v>
      </c>
      <c r="C10" s="35">
        <v>10</v>
      </c>
      <c r="D10" s="36">
        <v>10</v>
      </c>
      <c r="E10" s="36">
        <v>10</v>
      </c>
      <c r="F10" s="55">
        <v>10</v>
      </c>
      <c r="G10" s="36">
        <v>1</v>
      </c>
      <c r="H10" s="36">
        <v>10</v>
      </c>
      <c r="I10" s="36">
        <v>10</v>
      </c>
      <c r="J10" s="37">
        <v>10</v>
      </c>
      <c r="K10" s="1"/>
      <c r="L10" s="1"/>
      <c r="M10" s="46" t="s">
        <v>1</v>
      </c>
      <c r="N10" s="59">
        <v>1</v>
      </c>
      <c r="O10" s="60">
        <v>1</v>
      </c>
      <c r="P10" s="59">
        <v>5</v>
      </c>
      <c r="Q10" s="61">
        <v>5</v>
      </c>
      <c r="R10" s="59">
        <v>10</v>
      </c>
      <c r="S10" s="60">
        <v>10</v>
      </c>
      <c r="T10" s="59">
        <v>20</v>
      </c>
      <c r="U10" s="60">
        <v>20</v>
      </c>
      <c r="V10" s="4"/>
      <c r="W10" s="2"/>
    </row>
    <row r="11" spans="1:24" ht="16.350000000000001" x14ac:dyDescent="0.5">
      <c r="A11" s="3"/>
      <c r="B11" s="46" t="s">
        <v>8</v>
      </c>
      <c r="C11" s="38">
        <f>IF(C7=1,C10,(1-C7^C10)/(1-C7))</f>
        <v>5.6697454514211598</v>
      </c>
      <c r="D11" s="39">
        <f t="shared" ref="D11:E11" si="1">IF(D7=1,D10,(1-D7^D10)/(1-D7))</f>
        <v>4.5338981961406404</v>
      </c>
      <c r="E11" s="39">
        <f t="shared" si="1"/>
        <v>5.6697466919508974</v>
      </c>
      <c r="F11" s="54">
        <v>10</v>
      </c>
      <c r="G11" s="39">
        <f t="shared" ref="G11:J11" si="2">IF(G7=1,G10,(1-G7^G10)/(1-G7))</f>
        <v>1</v>
      </c>
      <c r="H11" s="39">
        <f t="shared" si="2"/>
        <v>5.7709085533298436</v>
      </c>
      <c r="I11" s="39">
        <f t="shared" si="2"/>
        <v>9.9995572630616181</v>
      </c>
      <c r="J11" s="40">
        <f t="shared" si="2"/>
        <v>9.9956795941563801</v>
      </c>
      <c r="K11" s="1"/>
      <c r="L11" s="1"/>
      <c r="M11" s="46" t="s">
        <v>8</v>
      </c>
      <c r="N11" s="38">
        <f t="shared" ref="N11:U11" si="3">IF(N7=1,N10,(1-N7^N10)/(1-N7))</f>
        <v>1</v>
      </c>
      <c r="O11" s="40">
        <f t="shared" si="3"/>
        <v>1</v>
      </c>
      <c r="P11" s="38">
        <f t="shared" si="3"/>
        <v>3.3847059586232073</v>
      </c>
      <c r="Q11" s="54">
        <f t="shared" si="3"/>
        <v>3.4203431290594462</v>
      </c>
      <c r="R11" s="38">
        <f>IF(R7=1,R10,(1-R7^R10)/(1-R7))</f>
        <v>5.6697454514211598</v>
      </c>
      <c r="S11" s="40">
        <f t="shared" ref="S11" si="4">IF(S7=1,S10,(1-S7^S10)/(1-S7))</f>
        <v>5.7709085533298436</v>
      </c>
      <c r="T11" s="38">
        <f t="shared" si="3"/>
        <v>9.6608727142850608</v>
      </c>
      <c r="U11" s="40">
        <f t="shared" si="3"/>
        <v>9.891328421333565</v>
      </c>
      <c r="V11" s="3"/>
      <c r="W11" s="2"/>
      <c r="X11" s="3"/>
    </row>
    <row r="12" spans="1:24" ht="16.350000000000001" x14ac:dyDescent="0.5">
      <c r="A12" s="3"/>
      <c r="B12" s="46" t="s">
        <v>9</v>
      </c>
      <c r="C12" s="38">
        <f>IF(C7=1,C10,(1-C7^(2*C10))/(1-C7^2))</f>
        <v>3.7528493340975202</v>
      </c>
      <c r="D12" s="39">
        <f t="shared" ref="D12:E12" si="5">IF(D7=1,D10,(1-D7^(2*D10))/(1-D7^2))</f>
        <v>2.7978649566952343</v>
      </c>
      <c r="E12" s="39">
        <f t="shared" si="5"/>
        <v>3.7528505077036214</v>
      </c>
      <c r="F12" s="54">
        <v>10</v>
      </c>
      <c r="G12" s="39">
        <f t="shared" ref="G12:J12" si="6">IF(G7=1,G10,(1-G7^(2*G10))/(1-G7^2))</f>
        <v>1</v>
      </c>
      <c r="H12" s="39">
        <f t="shared" si="6"/>
        <v>3.8495642010908662</v>
      </c>
      <c r="I12" s="39">
        <f t="shared" si="6"/>
        <v>9.9991145537520296</v>
      </c>
      <c r="J12" s="40">
        <f t="shared" si="6"/>
        <v>9.9913618151673731</v>
      </c>
      <c r="K12" s="1"/>
      <c r="L12" s="1"/>
      <c r="M12" s="46" t="s">
        <v>9</v>
      </c>
      <c r="N12" s="38">
        <f t="shared" ref="N12:U12" si="7">IF(N7=1,N10,(1-N7^(2*N10))/(1-N7^2))</f>
        <v>1</v>
      </c>
      <c r="O12" s="40">
        <f t="shared" si="7"/>
        <v>1</v>
      </c>
      <c r="P12" s="38">
        <f t="shared" si="7"/>
        <v>2.5052959189296007</v>
      </c>
      <c r="Q12" s="54">
        <f t="shared" si="7"/>
        <v>2.5455588372815265</v>
      </c>
      <c r="R12" s="38">
        <f>IF(R7=1,R10,(1-R7^(2*R10))/(1-R7^2))</f>
        <v>3.7528493340975202</v>
      </c>
      <c r="S12" s="40">
        <f t="shared" ref="S12" si="8">IF(S7=1,S10,(1-S7^(2*S10))/(1-S7^2))</f>
        <v>3.8495642010908662</v>
      </c>
      <c r="T12" s="38">
        <f t="shared" si="7"/>
        <v>5.874064834403427</v>
      </c>
      <c r="U12" s="40">
        <f t="shared" si="7"/>
        <v>6.0656316052035582</v>
      </c>
      <c r="V12" s="3"/>
      <c r="W12" s="2"/>
    </row>
    <row r="13" spans="1:24" x14ac:dyDescent="0.5">
      <c r="A13" s="3"/>
      <c r="B13" s="46" t="s">
        <v>2</v>
      </c>
      <c r="C13" s="38">
        <f>C9*C7^C10+C8*C11</f>
        <v>0.11722078649997841</v>
      </c>
      <c r="D13" s="39">
        <f t="shared" ref="D13:E13" si="9">D9*D7^D10+D8*D11</f>
        <v>0</v>
      </c>
      <c r="E13" s="39">
        <f t="shared" si="9"/>
        <v>0.11722088875000791</v>
      </c>
      <c r="F13" s="54">
        <v>8.3333342460789439E-2</v>
      </c>
      <c r="G13" s="39">
        <f t="shared" ref="G13:J13" si="10">G9*G7^G10+G8*G11</f>
        <v>0.333333340324733</v>
      </c>
      <c r="H13" s="39">
        <f t="shared" si="10"/>
        <v>0.12354960899392989</v>
      </c>
      <c r="I13" s="39">
        <f>I9*I7^I10+I8*I11</f>
        <v>8.3337279542529646E-2</v>
      </c>
      <c r="J13" s="40">
        <f t="shared" si="10"/>
        <v>8.3319166269298361E-2</v>
      </c>
      <c r="K13" s="1"/>
      <c r="L13" s="1"/>
      <c r="M13" s="46" t="s">
        <v>2</v>
      </c>
      <c r="N13" s="38">
        <f t="shared" ref="N13:U13" si="11">N9*N7^N10+N8*N11</f>
        <v>0.33333333333333359</v>
      </c>
      <c r="O13" s="40">
        <f t="shared" si="11"/>
        <v>0.333333340324733</v>
      </c>
      <c r="P13" s="38">
        <f t="shared" si="11"/>
        <v>0.1674600770679015</v>
      </c>
      <c r="Q13" s="54">
        <f t="shared" si="11"/>
        <v>0.17311254295117598</v>
      </c>
      <c r="R13" s="38">
        <f>R9*R7^R10+R8*R11</f>
        <v>0.11722078649997841</v>
      </c>
      <c r="S13" s="40">
        <f t="shared" ref="S13" si="12">S9*S7^S10+S8*S11</f>
        <v>0.12354960899392989</v>
      </c>
      <c r="T13" s="38">
        <f t="shared" si="11"/>
        <v>8.1699753559826532E-2</v>
      </c>
      <c r="U13" s="40">
        <f t="shared" si="11"/>
        <v>8.7663820026838979E-2</v>
      </c>
      <c r="V13" s="3"/>
      <c r="W13" s="2"/>
    </row>
    <row r="14" spans="1:24" ht="14.7" thickBot="1" x14ac:dyDescent="0.55000000000000004">
      <c r="A14" s="3"/>
      <c r="B14" s="47" t="s">
        <v>3</v>
      </c>
      <c r="C14" s="41">
        <f>(1/3)*C6^2*(C11^2+0.5*C12)-(2/3)*C11*C6+C13*C11*C6+(1/3)-C13*(1-C13)</f>
        <v>1.5983770998791405E-2</v>
      </c>
      <c r="D14" s="42">
        <f t="shared" ref="D14:E14" si="13">(1/3)*D6^2*(D11^2+0.5*D12)-(2/3)*D11*D6+D13*D11*D6+(1/3)-D13*(1-D13)</f>
        <v>2.2123134438478853E-2</v>
      </c>
      <c r="E14" s="42">
        <f t="shared" si="13"/>
        <v>1.5983770998795804E-2</v>
      </c>
      <c r="F14" s="56">
        <v>1.3888888888888881E-2</v>
      </c>
      <c r="G14" s="42">
        <f t="shared" ref="G14:U14" si="14">(1/3)*G6^2*(G11^2+0.5*G12)-(2/3)*G11*G6+G13*G11*G6+(1/3)-G13*(1-G13)</f>
        <v>5.5555555555555802E-2</v>
      </c>
      <c r="H14" s="42">
        <f t="shared" si="14"/>
        <v>1.5903714954621256E-2</v>
      </c>
      <c r="I14" s="42">
        <f t="shared" si="14"/>
        <v>1.3888888902642144E-2</v>
      </c>
      <c r="J14" s="43">
        <f t="shared" si="14"/>
        <v>1.3888889827102138E-2</v>
      </c>
      <c r="K14" s="1"/>
      <c r="L14" s="1"/>
      <c r="M14" s="47" t="s">
        <v>3</v>
      </c>
      <c r="N14" s="41">
        <f t="shared" si="14"/>
        <v>5.5555555555555525E-2</v>
      </c>
      <c r="O14" s="43">
        <f t="shared" si="14"/>
        <v>5.5555555555555802E-2</v>
      </c>
      <c r="P14" s="41">
        <f t="shared" si="14"/>
        <v>2.5469423368100208E-2</v>
      </c>
      <c r="Q14" s="42">
        <f t="shared" si="14"/>
        <v>2.5418380113254757E-2</v>
      </c>
      <c r="R14" s="41">
        <f>(1/3)*R6^2*(R11^2+0.5*R12)-(2/3)*R11*R6+R13*R11*R6+(1/3)-R13*(1-R13)</f>
        <v>1.5983770998791405E-2</v>
      </c>
      <c r="S14" s="43">
        <f t="shared" ref="S14" si="15">(1/3)*S6^2*(S11^2+0.5*S12)-(2/3)*S11*S6+S13*S11*S6+(1/3)-S13*(1-S13)</f>
        <v>1.5903714954621256E-2</v>
      </c>
      <c r="T14" s="41">
        <f t="shared" si="14"/>
        <v>9.5665546190378675E-3</v>
      </c>
      <c r="U14" s="43">
        <f t="shared" si="14"/>
        <v>9.4808836612290809E-3</v>
      </c>
      <c r="V14" s="3"/>
      <c r="W14" s="2"/>
    </row>
    <row r="15" spans="1:24" x14ac:dyDescent="0.5">
      <c r="A15" s="5"/>
      <c r="B15" s="5"/>
      <c r="C15" s="5"/>
      <c r="D15" s="5"/>
      <c r="E15" s="5"/>
      <c r="F15" s="5"/>
      <c r="G15" s="5"/>
      <c r="H15" s="5"/>
      <c r="I15" s="5"/>
      <c r="J15" s="5"/>
      <c r="K15" s="1"/>
      <c r="L15" s="1"/>
      <c r="M15" s="1"/>
      <c r="N15" s="5"/>
      <c r="O15" s="5"/>
      <c r="P15" s="5"/>
      <c r="Q15" s="5"/>
      <c r="R15" s="5"/>
      <c r="S15" s="5"/>
      <c r="T15" s="5"/>
      <c r="U15" s="5"/>
      <c r="V15" s="5"/>
      <c r="W15" s="2"/>
      <c r="X15" s="3"/>
    </row>
    <row r="16" spans="1:24" x14ac:dyDescent="0.5">
      <c r="K16" s="1"/>
      <c r="L16" s="1"/>
      <c r="M16" s="1"/>
      <c r="W16" s="2"/>
    </row>
    <row r="17" spans="2:24" x14ac:dyDescent="0.5">
      <c r="B17" s="24" t="s">
        <v>12</v>
      </c>
      <c r="J17" s="24" t="s">
        <v>17</v>
      </c>
      <c r="K17" s="1"/>
      <c r="L17" s="1"/>
      <c r="M17" s="1"/>
      <c r="W17" s="2"/>
      <c r="X17" s="3"/>
    </row>
    <row r="18" spans="2:24" x14ac:dyDescent="0.5">
      <c r="J18" s="1"/>
      <c r="K18" s="1"/>
      <c r="L18" s="1"/>
      <c r="M18" s="1"/>
      <c r="W18" s="2"/>
      <c r="X18" s="3"/>
    </row>
    <row r="19" spans="2:24" ht="16.350000000000001" x14ac:dyDescent="0.5">
      <c r="B19" s="23">
        <v>1</v>
      </c>
      <c r="C19" s="15" t="s">
        <v>13</v>
      </c>
      <c r="D19" s="15"/>
      <c r="E19" s="15"/>
      <c r="F19" s="15"/>
      <c r="G19" s="23"/>
      <c r="J19" s="24" t="s">
        <v>18</v>
      </c>
      <c r="W19" s="2"/>
      <c r="X19" s="3"/>
    </row>
    <row r="20" spans="2:24" ht="16.350000000000001" x14ac:dyDescent="0.5">
      <c r="B20" s="23" t="s">
        <v>45</v>
      </c>
      <c r="C20" s="15" t="s">
        <v>47</v>
      </c>
      <c r="D20" s="15"/>
      <c r="E20" s="15"/>
      <c r="F20" s="15"/>
      <c r="G20" s="23"/>
      <c r="J20" s="24" t="s">
        <v>48</v>
      </c>
      <c r="W20" s="2"/>
      <c r="X20" s="3"/>
    </row>
    <row r="21" spans="2:24" ht="16.350000000000001" x14ac:dyDescent="0.5">
      <c r="B21" s="23" t="s">
        <v>46</v>
      </c>
      <c r="C21" s="15" t="s">
        <v>50</v>
      </c>
      <c r="D21" s="15"/>
      <c r="E21" s="15"/>
      <c r="F21" s="15"/>
      <c r="G21" s="23"/>
      <c r="J21" s="24" t="s">
        <v>49</v>
      </c>
      <c r="W21" s="2"/>
      <c r="X21" s="3"/>
    </row>
    <row r="22" spans="2:24" ht="16.350000000000001" x14ac:dyDescent="0.5">
      <c r="B22" s="23">
        <v>2</v>
      </c>
      <c r="C22" s="15" t="s">
        <v>16</v>
      </c>
      <c r="D22" s="15"/>
      <c r="E22" s="15"/>
      <c r="J22" s="24" t="s">
        <v>19</v>
      </c>
      <c r="W22" s="2"/>
      <c r="X22" s="3"/>
    </row>
    <row r="23" spans="2:24" ht="16.350000000000001" x14ac:dyDescent="0.5">
      <c r="B23" s="23">
        <v>3</v>
      </c>
      <c r="C23" s="15" t="s">
        <v>51</v>
      </c>
      <c r="D23" s="15"/>
      <c r="E23" s="15"/>
      <c r="F23" s="15"/>
      <c r="G23" s="23"/>
      <c r="J23" s="24" t="s">
        <v>20</v>
      </c>
      <c r="W23" s="2"/>
    </row>
    <row r="24" spans="2:24" ht="16.350000000000001" x14ac:dyDescent="0.5">
      <c r="B24" s="23">
        <v>4</v>
      </c>
      <c r="C24" s="15" t="s">
        <v>52</v>
      </c>
      <c r="D24" s="15"/>
      <c r="E24" s="15"/>
      <c r="F24" s="15"/>
      <c r="G24" s="23"/>
      <c r="J24" s="24" t="s">
        <v>21</v>
      </c>
    </row>
    <row r="25" spans="2:24" ht="16.350000000000001" x14ac:dyDescent="0.5">
      <c r="B25" s="23">
        <v>5</v>
      </c>
      <c r="C25" s="15" t="s">
        <v>53</v>
      </c>
      <c r="D25" s="15"/>
      <c r="E25" s="15"/>
      <c r="F25" s="15"/>
      <c r="G25" s="23"/>
      <c r="J25" s="24" t="s">
        <v>22</v>
      </c>
    </row>
    <row r="26" spans="2:24" ht="16.350000000000001" x14ac:dyDescent="0.5">
      <c r="B26" s="23">
        <v>6</v>
      </c>
      <c r="C26" s="15" t="s">
        <v>54</v>
      </c>
      <c r="D26" s="15"/>
      <c r="E26" s="15"/>
      <c r="F26" s="15"/>
      <c r="G26" s="23"/>
      <c r="J26" s="24" t="s">
        <v>23</v>
      </c>
    </row>
    <row r="27" spans="2:24" x14ac:dyDescent="0.5">
      <c r="B27" s="23"/>
      <c r="C27" s="15"/>
      <c r="D27" s="15"/>
      <c r="E27" s="15"/>
      <c r="F27" s="15"/>
      <c r="G27" s="23"/>
    </row>
    <row r="28" spans="2:24" x14ac:dyDescent="0.5">
      <c r="B28" s="23"/>
      <c r="C28" s="15"/>
      <c r="D28" s="15"/>
      <c r="E28" s="15"/>
      <c r="F28" s="15"/>
      <c r="G28" s="23"/>
      <c r="W28" s="2"/>
      <c r="X28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9A70-1BF4-460E-97D4-5C6E754C4B7B}">
  <dimension ref="A2:AA35"/>
  <sheetViews>
    <sheetView topLeftCell="A3" workbookViewId="0">
      <selection activeCell="T21" sqref="T21"/>
    </sheetView>
  </sheetViews>
  <sheetFormatPr defaultColWidth="8.87890625" defaultRowHeight="14.35" x14ac:dyDescent="0.5"/>
  <cols>
    <col min="1" max="1" width="4" style="1" customWidth="1"/>
    <col min="2" max="2" width="8.87890625" style="1"/>
    <col min="3" max="26" width="8.87890625" style="2"/>
    <col min="27" max="16384" width="8.87890625" style="1"/>
  </cols>
  <sheetData>
    <row r="2" spans="2:22" ht="18" x14ac:dyDescent="0.5">
      <c r="B2" s="62" t="s">
        <v>25</v>
      </c>
    </row>
    <row r="4" spans="2:22" x14ac:dyDescent="0.5">
      <c r="B4" s="24" t="s">
        <v>26</v>
      </c>
      <c r="D4" s="63" t="s">
        <v>27</v>
      </c>
      <c r="N4" s="24" t="s">
        <v>12</v>
      </c>
      <c r="Q4" s="23">
        <v>1</v>
      </c>
      <c r="R4" s="23">
        <v>2</v>
      </c>
      <c r="S4" s="23">
        <v>4</v>
      </c>
      <c r="T4" s="23">
        <v>5</v>
      </c>
      <c r="U4" s="23">
        <v>6</v>
      </c>
    </row>
    <row r="5" spans="2:22" ht="14.7" thickBot="1" x14ac:dyDescent="0.55000000000000004"/>
    <row r="6" spans="2:22" ht="16.350000000000001" x14ac:dyDescent="0.5">
      <c r="D6"/>
      <c r="N6" s="15" t="s">
        <v>42</v>
      </c>
      <c r="P6" s="44" t="s">
        <v>5</v>
      </c>
      <c r="Q6" s="80">
        <v>0.16687175230898249</v>
      </c>
      <c r="R6" s="80">
        <v>6.4666866597970704E-2</v>
      </c>
      <c r="S6" s="80">
        <v>0.16678997043869201</v>
      </c>
      <c r="T6" s="80">
        <v>0.16676451408240855</v>
      </c>
      <c r="U6" s="80">
        <v>0.16623887914095467</v>
      </c>
    </row>
    <row r="7" spans="2:22" ht="16.350000000000001" x14ac:dyDescent="0.5">
      <c r="P7" s="45" t="s">
        <v>6</v>
      </c>
      <c r="Q7" s="67">
        <v>0.83312824769101756</v>
      </c>
      <c r="R7" s="81">
        <v>1</v>
      </c>
      <c r="S7" s="81">
        <v>0.83337144483279924</v>
      </c>
      <c r="T7" s="81">
        <v>0.83343623164616232</v>
      </c>
      <c r="U7" s="81">
        <v>0.83494459024133771</v>
      </c>
    </row>
    <row r="8" spans="2:22" x14ac:dyDescent="0.5">
      <c r="D8" s="63" t="s">
        <v>28</v>
      </c>
      <c r="P8" s="46" t="s">
        <v>0</v>
      </c>
      <c r="Q8" s="67">
        <v>0</v>
      </c>
      <c r="R8" s="81">
        <v>-3.2333433298985352E-2</v>
      </c>
      <c r="S8" s="67">
        <v>0</v>
      </c>
      <c r="T8" s="67">
        <v>0</v>
      </c>
      <c r="U8" s="81">
        <v>-5.6847190872314456E-4</v>
      </c>
    </row>
    <row r="9" spans="2:22" ht="16.350000000000001" x14ac:dyDescent="0.5">
      <c r="P9" s="46" t="s">
        <v>7</v>
      </c>
      <c r="Q9" s="67">
        <v>0.5</v>
      </c>
      <c r="R9" s="67">
        <v>0.5</v>
      </c>
      <c r="S9" s="67">
        <v>0.5</v>
      </c>
      <c r="T9" s="81">
        <v>0.49951085632041037</v>
      </c>
      <c r="U9" s="67">
        <v>0.49950821656883554</v>
      </c>
    </row>
    <row r="10" spans="2:22" ht="14.7" thickBot="1" x14ac:dyDescent="0.55000000000000004">
      <c r="P10" s="47" t="s">
        <v>3</v>
      </c>
      <c r="Q10" s="82">
        <v>2.7782350615793809E-2</v>
      </c>
      <c r="R10" s="82">
        <v>3.5995928577416882E-2</v>
      </c>
      <c r="S10" s="82">
        <v>2.7782212323030533E-2</v>
      </c>
      <c r="T10" s="82">
        <v>2.7782176710922982E-2</v>
      </c>
      <c r="U10" s="82">
        <v>2.7781362534227156E-2</v>
      </c>
    </row>
    <row r="12" spans="2:22" x14ac:dyDescent="0.5">
      <c r="D12" s="63" t="s">
        <v>29</v>
      </c>
      <c r="N12" s="24" t="s">
        <v>12</v>
      </c>
      <c r="V12" s="15" t="s">
        <v>17</v>
      </c>
    </row>
    <row r="13" spans="2:22" x14ac:dyDescent="0.5">
      <c r="N13" s="1"/>
      <c r="V13" s="63"/>
    </row>
    <row r="14" spans="2:22" ht="16.350000000000001" x14ac:dyDescent="0.5">
      <c r="N14" s="23">
        <v>1</v>
      </c>
      <c r="O14" s="15" t="s">
        <v>13</v>
      </c>
      <c r="P14" s="15"/>
      <c r="Q14" s="23"/>
      <c r="V14" s="15" t="s">
        <v>18</v>
      </c>
    </row>
    <row r="15" spans="2:22" ht="16.350000000000001" x14ac:dyDescent="0.5">
      <c r="N15" s="23">
        <v>2</v>
      </c>
      <c r="O15" s="15" t="s">
        <v>44</v>
      </c>
      <c r="V15" s="15" t="s">
        <v>19</v>
      </c>
    </row>
    <row r="16" spans="2:22" ht="16.350000000000001" x14ac:dyDescent="0.5">
      <c r="N16" s="23">
        <v>4</v>
      </c>
      <c r="O16" s="15" t="s">
        <v>43</v>
      </c>
      <c r="P16" s="15"/>
      <c r="Q16" s="23"/>
      <c r="V16" s="15" t="s">
        <v>21</v>
      </c>
    </row>
    <row r="17" spans="1:27" ht="16.7" thickBot="1" x14ac:dyDescent="0.55000000000000004">
      <c r="N17" s="23">
        <v>5</v>
      </c>
      <c r="O17" s="15" t="s">
        <v>14</v>
      </c>
      <c r="P17" s="15"/>
      <c r="Q17" s="23"/>
      <c r="V17" s="15" t="s">
        <v>22</v>
      </c>
    </row>
    <row r="18" spans="1:27" ht="16.7" thickBot="1" x14ac:dyDescent="0.55000000000000004">
      <c r="B18" s="24" t="s">
        <v>30</v>
      </c>
      <c r="D18" s="64" t="s">
        <v>31</v>
      </c>
      <c r="E18" s="65">
        <v>10</v>
      </c>
      <c r="G18" s="64" t="s">
        <v>32</v>
      </c>
      <c r="H18" s="65">
        <f>1/E18</f>
        <v>0.1</v>
      </c>
      <c r="J18" s="64" t="s">
        <v>33</v>
      </c>
      <c r="K18" s="65">
        <f>1-H18</f>
        <v>0.9</v>
      </c>
      <c r="N18" s="23">
        <v>6</v>
      </c>
      <c r="O18" s="15" t="s">
        <v>15</v>
      </c>
      <c r="P18" s="15"/>
      <c r="Q18" s="23"/>
      <c r="V18" s="15" t="s">
        <v>23</v>
      </c>
    </row>
    <row r="19" spans="1:27" ht="14.7" thickBot="1" x14ac:dyDescent="0.55000000000000004"/>
    <row r="20" spans="1:27" ht="16.350000000000001" x14ac:dyDescent="0.5">
      <c r="D20" s="44" t="s">
        <v>5</v>
      </c>
      <c r="E20" s="66">
        <v>0.16623887914095467</v>
      </c>
    </row>
    <row r="21" spans="1:27" ht="16.350000000000001" x14ac:dyDescent="0.5">
      <c r="D21" s="45" t="s">
        <v>6</v>
      </c>
      <c r="E21" s="67">
        <v>0.83494459024133771</v>
      </c>
      <c r="N21" s="1"/>
    </row>
    <row r="22" spans="1:27" x14ac:dyDescent="0.5">
      <c r="D22" s="46" t="s">
        <v>0</v>
      </c>
      <c r="E22" s="67">
        <v>-5.6847190872314456E-4</v>
      </c>
    </row>
    <row r="23" spans="1:27" ht="16.7" thickBot="1" x14ac:dyDescent="0.55000000000000004">
      <c r="D23" s="47" t="s">
        <v>7</v>
      </c>
      <c r="E23" s="68">
        <v>0.49950821656883554</v>
      </c>
    </row>
    <row r="25" spans="1:27" ht="14.7" thickBot="1" x14ac:dyDescent="0.55000000000000004"/>
    <row r="26" spans="1:27" ht="14.7" thickBot="1" x14ac:dyDescent="0.55000000000000004">
      <c r="A26" s="4"/>
      <c r="B26" s="15" t="s">
        <v>34</v>
      </c>
      <c r="C26" s="1"/>
      <c r="D26" s="44" t="s">
        <v>1</v>
      </c>
      <c r="E26" s="69">
        <v>1</v>
      </c>
      <c r="F26" s="70">
        <v>2</v>
      </c>
      <c r="G26" s="70">
        <v>3</v>
      </c>
      <c r="H26" s="70">
        <v>4</v>
      </c>
      <c r="I26" s="70">
        <v>5</v>
      </c>
      <c r="J26" s="70">
        <v>6</v>
      </c>
      <c r="K26" s="70">
        <v>7</v>
      </c>
      <c r="L26" s="70">
        <v>8</v>
      </c>
      <c r="M26" s="70">
        <v>9</v>
      </c>
      <c r="N26" s="70">
        <v>10</v>
      </c>
      <c r="O26" s="70">
        <v>11</v>
      </c>
      <c r="P26" s="70">
        <v>12</v>
      </c>
      <c r="Q26" s="70">
        <v>13</v>
      </c>
      <c r="R26" s="70">
        <v>14</v>
      </c>
      <c r="S26" s="70">
        <v>15</v>
      </c>
      <c r="T26" s="70">
        <v>16</v>
      </c>
      <c r="U26" s="70">
        <v>17</v>
      </c>
      <c r="V26" s="70">
        <v>18</v>
      </c>
      <c r="W26" s="70">
        <v>19</v>
      </c>
      <c r="X26" s="71">
        <v>20</v>
      </c>
    </row>
    <row r="27" spans="1:27" ht="14.7" thickBot="1" x14ac:dyDescent="0.55000000000000004">
      <c r="A27" s="4"/>
      <c r="C27" s="1"/>
      <c r="D27" s="46" t="s">
        <v>35</v>
      </c>
      <c r="E27" s="72">
        <f>$H$18</f>
        <v>0.1</v>
      </c>
      <c r="F27" s="73">
        <f>E27*$K$18</f>
        <v>9.0000000000000011E-2</v>
      </c>
      <c r="G27" s="73">
        <f t="shared" ref="G27:W27" si="0">F27*$K$18</f>
        <v>8.1000000000000016E-2</v>
      </c>
      <c r="H27" s="73">
        <f t="shared" si="0"/>
        <v>7.290000000000002E-2</v>
      </c>
      <c r="I27" s="73">
        <f t="shared" si="0"/>
        <v>6.5610000000000016E-2</v>
      </c>
      <c r="J27" s="73">
        <f t="shared" si="0"/>
        <v>5.9049000000000018E-2</v>
      </c>
      <c r="K27" s="73">
        <f t="shared" si="0"/>
        <v>5.314410000000002E-2</v>
      </c>
      <c r="L27" s="73">
        <f t="shared" si="0"/>
        <v>4.7829690000000022E-2</v>
      </c>
      <c r="M27" s="73">
        <f t="shared" si="0"/>
        <v>4.3046721000000024E-2</v>
      </c>
      <c r="N27" s="73">
        <f t="shared" si="0"/>
        <v>3.874204890000002E-2</v>
      </c>
      <c r="O27" s="73">
        <f t="shared" si="0"/>
        <v>3.4867844010000017E-2</v>
      </c>
      <c r="P27" s="73">
        <f t="shared" si="0"/>
        <v>3.1381059609000013E-2</v>
      </c>
      <c r="Q27" s="73">
        <f t="shared" si="0"/>
        <v>2.8242953648100012E-2</v>
      </c>
      <c r="R27" s="73">
        <f t="shared" si="0"/>
        <v>2.5418658283290013E-2</v>
      </c>
      <c r="S27" s="73">
        <f t="shared" si="0"/>
        <v>2.2876792454961013E-2</v>
      </c>
      <c r="T27" s="73">
        <f t="shared" si="0"/>
        <v>2.0589113209464913E-2</v>
      </c>
      <c r="U27" s="73">
        <f t="shared" si="0"/>
        <v>1.8530201888518422E-2</v>
      </c>
      <c r="V27" s="73">
        <f t="shared" si="0"/>
        <v>1.6677181699666581E-2</v>
      </c>
      <c r="W27" s="73">
        <f t="shared" si="0"/>
        <v>1.5009463529699923E-2</v>
      </c>
      <c r="X27" s="74">
        <f>W27*$K$18*E18</f>
        <v>0.13508517176729931</v>
      </c>
      <c r="Z27" s="78">
        <f>SUM(E27:X27)</f>
        <v>1.0000000000000004</v>
      </c>
      <c r="AA27" s="63" t="s">
        <v>40</v>
      </c>
    </row>
    <row r="28" spans="1:27" ht="16.350000000000001" x14ac:dyDescent="0.5">
      <c r="A28" s="4"/>
      <c r="C28" s="1"/>
      <c r="D28" s="46" t="s">
        <v>37</v>
      </c>
      <c r="E28" s="38">
        <f>IF($E$21=1,E26,(1-$E$21^E26)/(1-$E$21))</f>
        <v>1</v>
      </c>
      <c r="F28" s="39">
        <f t="shared" ref="F28:X28" si="1">IF($E$21=1,F26,(1-$E$21^F26)/(1-$E$21))</f>
        <v>1.8349445902413382</v>
      </c>
      <c r="G28" s="39">
        <f t="shared" si="1"/>
        <v>2.5320770590146133</v>
      </c>
      <c r="H28" s="39">
        <f t="shared" si="1"/>
        <v>3.1141440424984483</v>
      </c>
      <c r="I28" s="39">
        <f t="shared" si="1"/>
        <v>3.6001377215163695</v>
      </c>
      <c r="J28" s="39">
        <f t="shared" si="1"/>
        <v>4.0059155147038688</v>
      </c>
      <c r="K28" s="39">
        <f t="shared" si="1"/>
        <v>4.3447174879658386</v>
      </c>
      <c r="L28" s="39">
        <f t="shared" si="1"/>
        <v>4.6275983627040125</v>
      </c>
      <c r="M28" s="39">
        <f t="shared" si="1"/>
        <v>4.8637882187493862</v>
      </c>
      <c r="N28" s="39">
        <f t="shared" si="1"/>
        <v>5.0609936613243525</v>
      </c>
      <c r="O28" s="39">
        <f t="shared" si="1"/>
        <v>5.2256492787684685</v>
      </c>
      <c r="P28" s="39">
        <f t="shared" si="1"/>
        <v>5.3631275958062812</v>
      </c>
      <c r="Q28" s="39">
        <f t="shared" si="1"/>
        <v>5.477914372892486</v>
      </c>
      <c r="R28" s="39">
        <f t="shared" si="1"/>
        <v>5.5737549714518515</v>
      </c>
      <c r="S28" s="39">
        <f t="shared" si="1"/>
        <v>5.6537765607444852</v>
      </c>
      <c r="T28" s="39">
        <f t="shared" si="1"/>
        <v>5.7205901538268842</v>
      </c>
      <c r="U28" s="39">
        <f t="shared" si="1"/>
        <v>5.7763758019256182</v>
      </c>
      <c r="V28" s="39">
        <f t="shared" si="1"/>
        <v>5.8229537270187643</v>
      </c>
      <c r="W28" s="39">
        <f t="shared" si="1"/>
        <v>5.8618437135999519</v>
      </c>
      <c r="X28" s="40">
        <f t="shared" si="1"/>
        <v>5.894314697510473</v>
      </c>
    </row>
    <row r="29" spans="1:27" ht="16.350000000000001" x14ac:dyDescent="0.5">
      <c r="A29" s="3"/>
      <c r="C29" s="1"/>
      <c r="D29" s="46" t="s">
        <v>38</v>
      </c>
      <c r="E29" s="38">
        <f>IF($E$21=1,E26,(1-$E$21^(2*E26))/(1-$E$21^2))</f>
        <v>1</v>
      </c>
      <c r="F29" s="39">
        <f t="shared" ref="F29:X29" si="2">IF($E$21=1,F26,(1-$E$21^(2*F26))/(1-$E$21^2))</f>
        <v>1.6971324687732756</v>
      </c>
      <c r="G29" s="39">
        <f t="shared" si="2"/>
        <v>2.1831261477911967</v>
      </c>
      <c r="H29" s="39">
        <f t="shared" si="2"/>
        <v>2.5219281210531674</v>
      </c>
      <c r="I29" s="39">
        <f t="shared" si="2"/>
        <v>2.758117977098542</v>
      </c>
      <c r="J29" s="39">
        <f t="shared" si="2"/>
        <v>2.9227735945426585</v>
      </c>
      <c r="K29" s="39">
        <f t="shared" si="2"/>
        <v>3.0375603716288633</v>
      </c>
      <c r="L29" s="39">
        <f t="shared" si="2"/>
        <v>3.1175819609214974</v>
      </c>
      <c r="M29" s="39">
        <f t="shared" si="2"/>
        <v>3.1733676090202318</v>
      </c>
      <c r="N29" s="39">
        <f t="shared" si="2"/>
        <v>3.2122575956014199</v>
      </c>
      <c r="O29" s="39">
        <f t="shared" si="2"/>
        <v>3.2393690679573233</v>
      </c>
      <c r="P29" s="39">
        <f t="shared" si="2"/>
        <v>3.2582693556128723</v>
      </c>
      <c r="Q29" s="39">
        <f t="shared" si="2"/>
        <v>3.2714453598067106</v>
      </c>
      <c r="R29" s="39">
        <f t="shared" si="2"/>
        <v>3.2806307801389281</v>
      </c>
      <c r="S29" s="39">
        <f t="shared" si="2"/>
        <v>3.2870342348918471</v>
      </c>
      <c r="T29" s="39">
        <f t="shared" si="2"/>
        <v>3.2914982911124273</v>
      </c>
      <c r="U29" s="39">
        <f t="shared" si="2"/>
        <v>3.2946103296462232</v>
      </c>
      <c r="V29" s="39">
        <f t="shared" si="2"/>
        <v>3.2967798327522062</v>
      </c>
      <c r="W29" s="39">
        <f t="shared" si="2"/>
        <v>3.2982922638084911</v>
      </c>
      <c r="X29" s="40">
        <f t="shared" si="2"/>
        <v>3.2993466286046083</v>
      </c>
    </row>
    <row r="30" spans="1:27" x14ac:dyDescent="0.5">
      <c r="A30" s="3"/>
      <c r="C30" s="1"/>
      <c r="D30" s="46" t="s">
        <v>39</v>
      </c>
      <c r="E30" s="38">
        <f>$E$23*$E$21^E26+$E$22*E28</f>
        <v>0.41649321129652461</v>
      </c>
      <c r="F30" s="39">
        <f t="shared" ref="F30:X30" si="3">$E$23*$E$21^F26+$E$22*F28</f>
        <v>0.34718028173555243</v>
      </c>
      <c r="G30" s="39">
        <f t="shared" si="3"/>
        <v>0.28930782616483985</v>
      </c>
      <c r="H30" s="39">
        <f t="shared" si="3"/>
        <v>0.24098753246209123</v>
      </c>
      <c r="I30" s="39">
        <f t="shared" si="3"/>
        <v>0.20064276463610872</v>
      </c>
      <c r="J30" s="39">
        <f t="shared" si="3"/>
        <v>0.16695711899526178</v>
      </c>
      <c r="K30" s="39">
        <f t="shared" si="3"/>
        <v>0.13883147139864996</v>
      </c>
      <c r="L30" s="39">
        <f t="shared" si="3"/>
        <v>0.11534811409082463</v>
      </c>
      <c r="M30" s="39">
        <f t="shared" si="3"/>
        <v>9.5740811945951507E-2</v>
      </c>
      <c r="N30" s="39">
        <f t="shared" si="3"/>
        <v>7.936980109086228E-2</v>
      </c>
      <c r="O30" s="39">
        <f t="shared" si="3"/>
        <v>6.5700914140623332E-2</v>
      </c>
      <c r="P30" s="39">
        <f t="shared" si="3"/>
        <v>5.4288150926900931E-2</v>
      </c>
      <c r="Q30" s="39">
        <f t="shared" si="3"/>
        <v>4.4759126021898049E-2</v>
      </c>
      <c r="R30" s="39">
        <f t="shared" si="3"/>
        <v>3.6802918227190909E-2</v>
      </c>
      <c r="S30" s="39">
        <f t="shared" si="3"/>
        <v>3.0159925570164229E-2</v>
      </c>
      <c r="T30" s="39">
        <f t="shared" si="3"/>
        <v>2.4613394788166872E-2</v>
      </c>
      <c r="U30" s="39">
        <f t="shared" si="3"/>
        <v>1.9982348917131122E-2</v>
      </c>
      <c r="V30" s="39">
        <f t="shared" si="3"/>
        <v>1.6115682219950335E-2</v>
      </c>
      <c r="W30" s="39">
        <f t="shared" si="3"/>
        <v>1.28872297788729E-2</v>
      </c>
      <c r="X30" s="40">
        <f t="shared" si="3"/>
        <v>1.0191650878343853E-2</v>
      </c>
    </row>
    <row r="31" spans="1:27" ht="14.7" thickBot="1" x14ac:dyDescent="0.55000000000000004">
      <c r="A31" s="3"/>
      <c r="C31" s="1"/>
      <c r="D31" s="47" t="s">
        <v>36</v>
      </c>
      <c r="E31" s="75">
        <f>(1/3)*$E$20^2*(E28^2+0.5*E29)-(2/3)*E28*$E$20+E30*E28*$E$20+(1/3)-E30*(1-E30)</f>
        <v>6.2535844750368635E-2</v>
      </c>
      <c r="F31" s="76">
        <f t="shared" ref="F31:X31" si="4">(1/3)*$E$20^2*(F28^2+0.5*F29)-(2/3)*F28*$E$20+F30*F28*$E$20+(1/3)-F30*(1-F30)</f>
        <v>4.8064453286559256E-2</v>
      </c>
      <c r="G31" s="76">
        <f t="shared" si="4"/>
        <v>3.799883862981171E-2</v>
      </c>
      <c r="H31" s="76">
        <f t="shared" si="4"/>
        <v>3.1000860505480815E-2</v>
      </c>
      <c r="I31" s="76">
        <f t="shared" si="4"/>
        <v>2.6138280721870993E-2</v>
      </c>
      <c r="J31" s="76">
        <f t="shared" si="4"/>
        <v>2.2761725805089339E-2</v>
      </c>
      <c r="K31" s="76">
        <f t="shared" si="4"/>
        <v>2.0418930625180381E-2</v>
      </c>
      <c r="L31" s="76">
        <f t="shared" si="4"/>
        <v>1.8794969011050461E-2</v>
      </c>
      <c r="M31" s="76">
        <f t="shared" si="4"/>
        <v>1.7670598400611762E-2</v>
      </c>
      <c r="N31" s="76">
        <f t="shared" si="4"/>
        <v>1.6893230420558528E-2</v>
      </c>
      <c r="O31" s="76">
        <f t="shared" si="4"/>
        <v>1.6356701781442468E-2</v>
      </c>
      <c r="P31" s="76">
        <f t="shared" si="4"/>
        <v>1.5987178797154784E-2</v>
      </c>
      <c r="Q31" s="76">
        <f t="shared" si="4"/>
        <v>1.5733336716671903E-2</v>
      </c>
      <c r="R31" s="76">
        <f t="shared" si="4"/>
        <v>1.5559518217344054E-2</v>
      </c>
      <c r="S31" s="76">
        <f t="shared" si="4"/>
        <v>1.5440967976159251E-2</v>
      </c>
      <c r="T31" s="76">
        <f t="shared" si="4"/>
        <v>1.5360513880876874E-2</v>
      </c>
      <c r="U31" s="76">
        <f t="shared" si="4"/>
        <v>1.5306256188468766E-2</v>
      </c>
      <c r="V31" s="76">
        <f t="shared" si="4"/>
        <v>1.5269958895204935E-2</v>
      </c>
      <c r="W31" s="76">
        <f t="shared" si="4"/>
        <v>1.524593025624222E-2</v>
      </c>
      <c r="X31" s="77">
        <f t="shared" si="4"/>
        <v>1.523024398572646E-2</v>
      </c>
    </row>
    <row r="32" spans="1:27" ht="14.7" thickBot="1" x14ac:dyDescent="0.55000000000000004">
      <c r="A32" s="3"/>
      <c r="C32" s="1"/>
      <c r="D32" s="5"/>
      <c r="E32" s="5"/>
      <c r="F32" s="5"/>
      <c r="G32" s="5"/>
      <c r="H32" s="5"/>
      <c r="I32" s="5"/>
      <c r="J32" s="5"/>
      <c r="O32" s="3"/>
    </row>
    <row r="33" spans="1:7" ht="14.7" thickBot="1" x14ac:dyDescent="0.55000000000000004">
      <c r="A33" s="3"/>
      <c r="C33" s="1"/>
      <c r="D33" s="64" t="s">
        <v>3</v>
      </c>
      <c r="E33" s="79">
        <f>SUMPRODUCT(E27:X27,E31:X31)</f>
        <v>2.7781362534227156E-2</v>
      </c>
      <c r="G33" s="15" t="s">
        <v>41</v>
      </c>
    </row>
    <row r="34" spans="1:7" x14ac:dyDescent="0.5">
      <c r="A34" s="5"/>
      <c r="C34" s="1"/>
      <c r="D34" s="1"/>
    </row>
    <row r="35" spans="1:7" x14ac:dyDescent="0.5">
      <c r="A35" s="5"/>
      <c r="C35" s="1"/>
      <c r="D35" s="1"/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3</xdr:col>
                <xdr:colOff>16933</xdr:colOff>
                <xdr:row>4</xdr:row>
                <xdr:rowOff>114300</xdr:rowOff>
              </from>
              <to>
                <xdr:col>5</xdr:col>
                <xdr:colOff>266700</xdr:colOff>
                <xdr:row>6</xdr:row>
                <xdr:rowOff>55033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autoPict="0" r:id="rId7">
            <anchor moveWithCells="1" sizeWithCells="1">
              <from>
                <xdr:col>3</xdr:col>
                <xdr:colOff>29633</xdr:colOff>
                <xdr:row>8</xdr:row>
                <xdr:rowOff>105833</xdr:rowOff>
              </from>
              <to>
                <xdr:col>5</xdr:col>
                <xdr:colOff>283633</xdr:colOff>
                <xdr:row>10</xdr:row>
                <xdr:rowOff>46567</xdr:rowOff>
              </to>
            </anchor>
          </objectPr>
        </oleObject>
      </mc:Choice>
      <mc:Fallback>
        <oleObject progId="Equation.DSMT4" shapeId="3074" r:id="rId6"/>
      </mc:Fallback>
    </mc:AlternateContent>
    <mc:AlternateContent xmlns:mc="http://schemas.openxmlformats.org/markup-compatibility/2006">
      <mc:Choice Requires="x14">
        <oleObject progId="Equation.DSMT4" shapeId="3075" r:id="rId8">
          <objectPr defaultSize="0" autoPict="0" r:id="rId9">
            <anchor moveWithCells="1" sizeWithCells="1">
              <from>
                <xdr:col>3</xdr:col>
                <xdr:colOff>46567</xdr:colOff>
                <xdr:row>12</xdr:row>
                <xdr:rowOff>55033</xdr:rowOff>
              </from>
              <to>
                <xdr:col>5</xdr:col>
                <xdr:colOff>402167</xdr:colOff>
                <xdr:row>15</xdr:row>
                <xdr:rowOff>152400</xdr:rowOff>
              </to>
            </anchor>
          </objectPr>
        </oleObject>
      </mc:Choice>
      <mc:Fallback>
        <oleObject progId="Equation.DSMT4" shapeId="3075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RW expected loss</vt:lpstr>
      <vt:lpstr>Minimizing losses</vt:lpstr>
      <vt:lpstr>Variable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Kozielska-Reid</dc:creator>
  <cp:lastModifiedBy>Magdalena Kozielska-Reid</cp:lastModifiedBy>
  <dcterms:created xsi:type="dcterms:W3CDTF">2020-06-03T19:52:32Z</dcterms:created>
  <dcterms:modified xsi:type="dcterms:W3CDTF">2023-06-27T07:49:46Z</dcterms:modified>
</cp:coreProperties>
</file>