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ût de revient initial" sheetId="1" r:id="rId3"/>
    <sheet state="visible" name="Coup de revient hebdo" sheetId="2" r:id="rId4"/>
    <sheet state="visible" name="Evolution du coût de revient" sheetId="3" r:id="rId5"/>
  </sheets>
  <definedNames/>
  <calcPr/>
</workbook>
</file>

<file path=xl/sharedStrings.xml><?xml version="1.0" encoding="utf-8"?>
<sst xmlns="http://schemas.openxmlformats.org/spreadsheetml/2006/main" count="151" uniqueCount="87">
  <si>
    <t>Hypothèses</t>
  </si>
  <si>
    <t>coût Heure technicien</t>
  </si>
  <si>
    <t>Coût Heure expert</t>
  </si>
  <si>
    <t>Coût heure machine</t>
  </si>
  <si>
    <t>Rayan</t>
  </si>
  <si>
    <t>Guillaume</t>
  </si>
  <si>
    <t>Florent</t>
  </si>
  <si>
    <t>Axelle</t>
  </si>
  <si>
    <t>Rémi</t>
  </si>
  <si>
    <t>Total (h)</t>
  </si>
  <si>
    <t>Total Techn (€)</t>
  </si>
  <si>
    <t>Expert (h)</t>
  </si>
  <si>
    <t>Coût Expert (€)</t>
  </si>
  <si>
    <t>Nb d'h ordi</t>
  </si>
  <si>
    <t>Coût ordi</t>
  </si>
  <si>
    <t>Total hebdo</t>
  </si>
  <si>
    <t>Total cumulé</t>
  </si>
  <si>
    <t>Semaine 1</t>
  </si>
  <si>
    <t>13/02-19/02</t>
  </si>
  <si>
    <t>Semaine 2</t>
  </si>
  <si>
    <t>20/02-26/02</t>
  </si>
  <si>
    <t>Semaine 3</t>
  </si>
  <si>
    <t>27/03-05/03</t>
  </si>
  <si>
    <t>Semaine 4</t>
  </si>
  <si>
    <t>06/03-12/03</t>
  </si>
  <si>
    <t>Semaine 5</t>
  </si>
  <si>
    <t>13/03-19/03</t>
  </si>
  <si>
    <t>Semaine 6</t>
  </si>
  <si>
    <t>20/03-26/03</t>
  </si>
  <si>
    <t>Semaine 7</t>
  </si>
  <si>
    <t>27/03-02/04</t>
  </si>
  <si>
    <t>Semaine 8</t>
  </si>
  <si>
    <t>03/04-09/04</t>
  </si>
  <si>
    <t>Semaine 9</t>
  </si>
  <si>
    <t>10/04-16/04</t>
  </si>
  <si>
    <t>Semaine 10</t>
  </si>
  <si>
    <t>17/04-23/04</t>
  </si>
  <si>
    <t>Semaine 11</t>
  </si>
  <si>
    <t>24/04-30/04</t>
  </si>
  <si>
    <t>Semaine 12</t>
  </si>
  <si>
    <t>01/05-07/05</t>
  </si>
  <si>
    <t>Semaine 13</t>
  </si>
  <si>
    <t>08/05-14/05</t>
  </si>
  <si>
    <t>Semaine 14</t>
  </si>
  <si>
    <t>15/05-21/05</t>
  </si>
  <si>
    <t>Semaine 15</t>
  </si>
  <si>
    <t>22/05-28/05</t>
  </si>
  <si>
    <t>Semaine 16</t>
  </si>
  <si>
    <t>29/05-04/06</t>
  </si>
  <si>
    <t>Semaine 17</t>
  </si>
  <si>
    <t>05/06-11/06</t>
  </si>
  <si>
    <t>Semaine 18</t>
  </si>
  <si>
    <t>12/06-18/06</t>
  </si>
  <si>
    <t>Semaine 19</t>
  </si>
  <si>
    <t>19/06-25/07</t>
  </si>
  <si>
    <t>Total</t>
  </si>
  <si>
    <t>Aléas</t>
  </si>
  <si>
    <t>FG</t>
  </si>
  <si>
    <t>Marge</t>
  </si>
  <si>
    <t>Prix de vente</t>
  </si>
  <si>
    <t>Estimation faite par: GAVIN Rémi</t>
  </si>
  <si>
    <t>Pour le groupe: DELOMEZ/BARAMA/VIOGNE/MARMORAT/GAVIN</t>
  </si>
  <si>
    <t>Version 1.0</t>
  </si>
  <si>
    <t>Fait le:14/02/2017</t>
  </si>
  <si>
    <t>Mis a jour le : 03/03/2017</t>
  </si>
  <si>
    <t>Évolution du coût de revient du projet (en euros). Coût de production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</si>
  <si>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</si>
  <si>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</si>
  <si>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</si>
  <si>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</si>
  <si>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</si>
  <si>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</si>
  <si>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</si>
  <si>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</si>
  <si>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</si>
  <si>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</si>
  <si>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</si>
  <si>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</si>
  <si>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</si>
  <si>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</si>
  <si>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</si>
  <si>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</si>
  <si>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</si>
  <si>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</si>
  <si>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</si>
  <si>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</si>
  <si>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Cout de revient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</si>
</sst>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&quot; €&quot;"/>
    <numFmt numFmtId="165" formatCode="&quot; &quot;* #,##0&quot;   &quot;;&quot;-&quot;* #,##0&quot;   &quot;;&quot; &quot;* &quot;-&quot;??&quot;   &quot;"/>
    <numFmt numFmtId="166" formatCode="#,##0&quot; &quot;;&quot;-&quot;#,##0&quot; &quot;"/>
  </numFmts>
  <fonts count="6">
    <font>
      <sz val="11.0"/>
      <color rgb="FF000000"/>
      <name val="Calibri"/>
    </font>
    <font>
      <i/>
      <sz val="12.0"/>
      <color rgb="FF000000"/>
      <name val="Arial"/>
    </font>
    <font>
      <b/>
      <sz val="12.0"/>
      <color rgb="FF000000"/>
      <name val="Arial"/>
    </font>
    <font>
      <sz val="14.0"/>
      <color rgb="FF000000"/>
      <name val="Arial"/>
    </font>
    <font>
      <sz val="20.0"/>
      <color rgb="FF000000"/>
      <name val="Arial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7A7A7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7A7A7"/>
      </top>
      <bottom/>
    </border>
    <border>
      <left style="thin">
        <color rgb="FFAAAAAA"/>
      </left>
      <right style="thin">
        <color rgb="FFA7A7A7"/>
      </right>
      <top style="thin">
        <color rgb="FFA7A7A7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7A7A7"/>
      </right>
      <top style="thin">
        <color rgb="FF000000"/>
      </top>
      <bottom/>
    </border>
    <border>
      <left/>
      <right style="thin">
        <color rgb="FFA7A7A7"/>
      </right>
      <top/>
      <bottom/>
    </border>
    <border>
      <left style="thin">
        <color rgb="FFAAAAAA"/>
      </left>
      <right style="thin">
        <color rgb="FFA7A7A7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7A7A7"/>
      </bottom>
    </border>
    <border>
      <left style="thin">
        <color rgb="FFAAAAAA"/>
      </left>
      <right style="thin">
        <color rgb="FFA7A7A7"/>
      </right>
      <top style="thin">
        <color rgb="FFAAAAAA"/>
      </top>
      <bottom style="thin">
        <color rgb="FFA7A7A7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0" fillId="0" fontId="0" numFmtId="0" xfId="0" applyFont="1"/>
    <xf borderId="4" fillId="2" fontId="0" numFmtId="49" xfId="0" applyBorder="1" applyFont="1" applyNumberFormat="1"/>
    <xf borderId="4" fillId="2" fontId="0" numFmtId="0" xfId="0" applyBorder="1" applyFont="1"/>
    <xf borderId="5" fillId="2" fontId="0" numFmtId="0" xfId="0" applyBorder="1" applyFont="1"/>
    <xf borderId="0" fillId="3" fontId="1" numFmtId="164" xfId="0" applyAlignment="1" applyBorder="1" applyFill="1" applyFont="1" applyNumberFormat="1">
      <alignment horizontal="center"/>
    </xf>
    <xf borderId="6" fillId="2" fontId="0" numFmtId="0" xfId="0" applyBorder="1" applyFont="1"/>
    <xf borderId="4" fillId="2" fontId="1" numFmtId="49" xfId="0" applyAlignment="1" applyBorder="1" applyFont="1" applyNumberFormat="1">
      <alignment horizontal="right"/>
    </xf>
    <xf borderId="4" fillId="3" fontId="1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4" fillId="3" fontId="0" numFmtId="164" xfId="0" applyBorder="1" applyFont="1" applyNumberForma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2" fontId="0" numFmtId="0" xfId="0" applyBorder="1" applyFont="1"/>
    <xf borderId="11" fillId="2" fontId="0" numFmtId="49" xfId="0" applyBorder="1" applyFont="1" applyNumberFormat="1"/>
    <xf borderId="11" fillId="2" fontId="0" numFmtId="49" xfId="0" applyAlignment="1" applyBorder="1" applyFont="1" applyNumberFormat="1">
      <alignment/>
    </xf>
    <xf borderId="11" fillId="2" fontId="0" numFmtId="0" xfId="0" applyAlignment="1" applyBorder="1" applyFont="1">
      <alignment/>
    </xf>
    <xf borderId="11" fillId="4" fontId="0" numFmtId="0" xfId="0" applyBorder="1" applyFill="1" applyFont="1"/>
    <xf borderId="11" fillId="4" fontId="0" numFmtId="164" xfId="0" applyBorder="1" applyFont="1" applyNumberFormat="1"/>
    <xf borderId="11" fillId="4" fontId="0" numFmtId="165" xfId="0" applyBorder="1" applyFont="1" applyNumberFormat="1"/>
    <xf borderId="12" fillId="2" fontId="0" numFmtId="0" xfId="0" applyBorder="1" applyFont="1"/>
    <xf borderId="12" fillId="2" fontId="0" numFmtId="0" xfId="0" applyAlignment="1" applyBorder="1" applyFont="1">
      <alignment/>
    </xf>
    <xf borderId="12" fillId="2" fontId="0" numFmtId="165" xfId="0" applyBorder="1" applyFont="1" applyNumberFormat="1"/>
    <xf borderId="13" fillId="2" fontId="0" numFmtId="165" xfId="0" applyBorder="1" applyFont="1" applyNumberFormat="1"/>
    <xf borderId="5" fillId="2" fontId="2" numFmtId="49" xfId="0" applyAlignment="1" applyBorder="1" applyFont="1" applyNumberFormat="1">
      <alignment horizontal="right"/>
    </xf>
    <xf borderId="14" fillId="4" fontId="2" numFmtId="165" xfId="0" applyBorder="1" applyFont="1" applyNumberFormat="1"/>
    <xf borderId="4" fillId="2" fontId="3" numFmtId="0" xfId="0" applyBorder="1" applyFont="1"/>
    <xf borderId="4" fillId="2" fontId="0" numFmtId="9" xfId="0" applyBorder="1" applyFont="1" applyNumberFormat="1"/>
    <xf borderId="15" fillId="2" fontId="0" numFmtId="165" xfId="0" applyBorder="1" applyFont="1" applyNumberFormat="1"/>
    <xf borderId="7" fillId="2" fontId="0" numFmtId="165" xfId="0" applyBorder="1" applyFont="1" applyNumberFormat="1"/>
    <xf borderId="4" fillId="2" fontId="0" numFmtId="0" xfId="0" applyAlignment="1" applyBorder="1" applyFont="1">
      <alignment/>
    </xf>
    <xf borderId="7" fillId="2" fontId="0" numFmtId="0" xfId="0" applyAlignment="1" applyBorder="1" applyFont="1">
      <alignment/>
    </xf>
    <xf borderId="16" fillId="2" fontId="0" numFmtId="49" xfId="0" applyAlignment="1" applyBorder="1" applyFont="1" applyNumberFormat="1">
      <alignment/>
    </xf>
    <xf borderId="16" fillId="2" fontId="0" numFmtId="0" xfId="0" applyBorder="1" applyFont="1"/>
    <xf borderId="16" fillId="2" fontId="0" numFmtId="49" xfId="0" applyBorder="1" applyFont="1" applyNumberFormat="1"/>
    <xf borderId="17" fillId="2" fontId="0" numFmtId="0" xfId="0" applyBorder="1" applyFont="1"/>
    <xf borderId="11" fillId="5" fontId="0" numFmtId="49" xfId="0" applyBorder="1" applyFill="1" applyFont="1" applyNumberFormat="1"/>
    <xf borderId="11" fillId="5" fontId="0" numFmtId="49" xfId="0" applyAlignment="1" applyBorder="1" applyFont="1" applyNumberFormat="1">
      <alignment/>
    </xf>
    <xf borderId="11" fillId="5" fontId="0" numFmtId="0" xfId="0" applyBorder="1" applyFont="1"/>
    <xf borderId="11" fillId="5" fontId="0" numFmtId="0" xfId="0" applyAlignment="1" applyBorder="1" applyFont="1">
      <alignment/>
    </xf>
    <xf borderId="11" fillId="5" fontId="0" numFmtId="164" xfId="0" applyBorder="1" applyFont="1" applyNumberFormat="1"/>
    <xf borderId="11" fillId="5" fontId="0" numFmtId="165" xfId="0" applyBorder="1" applyFont="1" applyNumberFormat="1"/>
    <xf borderId="0" fillId="6" fontId="0" numFmtId="0" xfId="0" applyFill="1" applyFont="1"/>
    <xf borderId="11" fillId="7" fontId="0" numFmtId="49" xfId="0" applyBorder="1" applyFill="1" applyFont="1" applyNumberFormat="1"/>
    <xf borderId="11" fillId="7" fontId="0" numFmtId="49" xfId="0" applyAlignment="1" applyBorder="1" applyFont="1" applyNumberFormat="1">
      <alignment/>
    </xf>
    <xf borderId="11" fillId="7" fontId="0" numFmtId="0" xfId="0" applyBorder="1" applyFont="1"/>
    <xf borderId="11" fillId="7" fontId="0" numFmtId="0" xfId="0" applyAlignment="1" applyBorder="1" applyFont="1">
      <alignment/>
    </xf>
    <xf borderId="11" fillId="7" fontId="0" numFmtId="164" xfId="0" applyBorder="1" applyFont="1" applyNumberFormat="1"/>
    <xf borderId="11" fillId="7" fontId="0" numFmtId="165" xfId="0" applyBorder="1" applyFont="1" applyNumberFormat="1"/>
    <xf borderId="4" fillId="2" fontId="0" numFmtId="0" xfId="0" applyAlignment="1" applyBorder="1" applyFont="1">
      <alignment vertical="center"/>
    </xf>
    <xf borderId="4" fillId="2" fontId="4" numFmtId="49" xfId="0" applyAlignment="1" applyBorder="1" applyFont="1" applyNumberFormat="1">
      <alignment horizontal="left" vertical="center"/>
    </xf>
    <xf borderId="4" fillId="2" fontId="4" numFmtId="0" xfId="0" applyAlignment="1" applyBorder="1" applyFont="1">
      <alignment horizontal="center" vertical="center"/>
    </xf>
    <xf borderId="8" fillId="2" fontId="0" numFmtId="0" xfId="0" applyAlignment="1" applyBorder="1" applyFont="1">
      <alignment vertical="center"/>
    </xf>
    <xf borderId="18" fillId="2" fontId="0" numFmtId="0" xfId="0" applyBorder="1" applyFont="1"/>
    <xf borderId="11" fillId="2" fontId="0" numFmtId="49" xfId="0" applyAlignment="1" applyBorder="1" applyFont="1" applyNumberFormat="1">
      <alignment vertical="center"/>
    </xf>
    <xf borderId="11" fillId="2" fontId="5" numFmtId="49" xfId="0" applyAlignment="1" applyBorder="1" applyFont="1" applyNumberFormat="1">
      <alignment horizontal="center" vertical="center"/>
    </xf>
    <xf borderId="18" fillId="2" fontId="0" numFmtId="49" xfId="0" applyBorder="1" applyFont="1" applyNumberFormat="1"/>
    <xf borderId="11" fillId="2" fontId="5" numFmtId="166" xfId="0" applyAlignment="1" applyBorder="1" applyFont="1" applyNumberFormat="1">
      <alignment horizontal="center" vertical="center"/>
    </xf>
    <xf borderId="11" fillId="2" fontId="5" numFmtId="166" xfId="0" applyAlignment="1" applyBorder="1" applyFont="1" applyNumberFormat="1">
      <alignment horizontal="center" vertical="center"/>
    </xf>
    <xf borderId="11" fillId="2" fontId="0" numFmtId="166" xfId="0" applyBorder="1" applyFont="1" applyNumberFormat="1"/>
    <xf borderId="12" fillId="2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Suivi des coûts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'Evolution du coût de revient'!$B$5:$U$5</c:f>
            </c:strRef>
          </c:cat>
          <c:val>
            <c:numRef>
              <c:f>'Evolution du coût de revient'!$B$6:$U$6</c:f>
            </c:numRef>
          </c:val>
          <c:smooth val="0"/>
        </c:ser>
        <c:axId val="1322848242"/>
        <c:axId val="837009188"/>
      </c:lineChart>
      <c:catAx>
        <c:axId val="1322848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Semaine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7009188"/>
      </c:catAx>
      <c:valAx>
        <c:axId val="837009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Coûts (en €)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22848242"/>
      </c:valAx>
    </c:plotArea>
    <c:legend>
      <c:legendPos val="r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6</xdr:row>
      <xdr:rowOff>114300</xdr:rowOff>
    </xdr:from>
    <xdr:to>
      <xdr:col>17</xdr:col>
      <xdr:colOff>104775</xdr:colOff>
      <xdr:row>15</xdr:row>
      <xdr:rowOff>66675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1.75"/>
    <col customWidth="1" min="2" max="2" width="13.75"/>
    <col customWidth="1" min="3" max="3" width="9.5"/>
    <col customWidth="1" min="4" max="4" width="11.38"/>
    <col customWidth="1" min="5" max="8" width="7.38"/>
    <col customWidth="1" min="9" max="9" width="13.25"/>
    <col customWidth="1" min="10" max="10" width="8.63"/>
    <col customWidth="1" min="11" max="11" width="13.0"/>
    <col customWidth="1" min="12" max="12" width="9.38"/>
    <col customWidth="1" min="13" max="13" width="8.25"/>
    <col customWidth="1" min="14" max="14" width="10.0"/>
    <col customWidth="1" min="15" max="15" width="11.75"/>
    <col customWidth="1" min="16" max="25" width="9.5"/>
  </cols>
  <sheetData>
    <row r="1" ht="15.0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" t="s">
        <v>0</v>
      </c>
      <c r="B2" s="6"/>
      <c r="C2" s="5" t="s">
        <v>1</v>
      </c>
      <c r="D2" s="7"/>
      <c r="E2" s="8">
        <v>50.0</v>
      </c>
      <c r="F2" s="9"/>
      <c r="G2" s="6"/>
      <c r="H2" s="6"/>
      <c r="I2" s="10" t="s">
        <v>2</v>
      </c>
      <c r="J2" s="11">
        <v>100.0</v>
      </c>
      <c r="K2" s="12"/>
      <c r="L2" s="10" t="s">
        <v>3</v>
      </c>
      <c r="M2" s="13">
        <v>10.0</v>
      </c>
      <c r="N2" s="6"/>
      <c r="O2" s="1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5"/>
      <c r="B3" s="15"/>
      <c r="C3" s="15"/>
      <c r="D3" s="15"/>
      <c r="E3" s="16"/>
      <c r="F3" s="15"/>
      <c r="G3" s="15"/>
      <c r="H3" s="15"/>
      <c r="I3" s="15"/>
      <c r="J3" s="15"/>
      <c r="K3" s="15"/>
      <c r="L3" s="15"/>
      <c r="M3" s="15"/>
      <c r="N3" s="15"/>
      <c r="O3" s="17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8"/>
      <c r="B4" s="18"/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19" t="s">
        <v>17</v>
      </c>
      <c r="B5" s="20" t="s">
        <v>18</v>
      </c>
      <c r="C5" s="18">
        <v>1.0</v>
      </c>
      <c r="D5" s="21">
        <v>1.0</v>
      </c>
      <c r="E5" s="21">
        <v>1.0</v>
      </c>
      <c r="F5" s="21">
        <v>1.0</v>
      </c>
      <c r="G5" s="18">
        <v>1.0</v>
      </c>
      <c r="H5" s="22" t="str">
        <f t="shared" ref="H5:H23" si="1">C5+D5+E5+F5+G5</f>
        <v>5</v>
      </c>
      <c r="I5" s="23" t="str">
        <f t="shared" ref="I5:I23" si="2">H5*$E$2</f>
        <v>250 €</v>
      </c>
      <c r="J5" s="18">
        <v>0.0</v>
      </c>
      <c r="K5" s="23" t="str">
        <f t="shared" ref="K5:K23" si="3">J5*$J$2</f>
        <v>0 €</v>
      </c>
      <c r="L5" s="18" t="str">
        <f t="shared" ref="L5:L23" si="4">H5/2</f>
        <v>2.5</v>
      </c>
      <c r="M5" s="23" t="str">
        <f t="shared" ref="M5:M23" si="5">L5*$M$2</f>
        <v>25 €</v>
      </c>
      <c r="N5" s="24" t="str">
        <f t="shared" ref="N5:N23" si="6">M5+K5+I5</f>
        <v>  275   </v>
      </c>
      <c r="O5" s="24" t="str">
        <f>N5</f>
        <v>  275   </v>
      </c>
      <c r="P5" s="4"/>
      <c r="Q5" s="4"/>
      <c r="R5" s="4"/>
      <c r="S5" s="4"/>
      <c r="T5" s="4"/>
      <c r="U5" s="4"/>
      <c r="V5" s="4"/>
      <c r="W5" s="4"/>
      <c r="X5" s="4"/>
      <c r="Y5" s="4"/>
    </row>
    <row r="6" ht="15.0" customHeight="1">
      <c r="A6" s="19" t="s">
        <v>19</v>
      </c>
      <c r="B6" s="20" t="s">
        <v>20</v>
      </c>
      <c r="C6" s="18">
        <v>1.0</v>
      </c>
      <c r="D6" s="18">
        <v>1.0</v>
      </c>
      <c r="E6" s="18">
        <v>1.0</v>
      </c>
      <c r="F6" s="18">
        <v>1.0</v>
      </c>
      <c r="G6" s="18">
        <v>1.0</v>
      </c>
      <c r="H6" s="22" t="str">
        <f t="shared" si="1"/>
        <v>5</v>
      </c>
      <c r="I6" s="23" t="str">
        <f t="shared" si="2"/>
        <v>250 €</v>
      </c>
      <c r="J6" s="18">
        <v>0.0</v>
      </c>
      <c r="K6" s="23" t="str">
        <f t="shared" si="3"/>
        <v>0 €</v>
      </c>
      <c r="L6" s="18" t="str">
        <f t="shared" si="4"/>
        <v>2.5</v>
      </c>
      <c r="M6" s="23" t="str">
        <f t="shared" si="5"/>
        <v>25 €</v>
      </c>
      <c r="N6" s="24" t="str">
        <f t="shared" si="6"/>
        <v>  275   </v>
      </c>
      <c r="O6" s="24" t="str">
        <f t="shared" ref="O6:O23" si="7">O5+N6</f>
        <v>  550   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ht="15.0" customHeight="1">
      <c r="A7" s="19" t="s">
        <v>21</v>
      </c>
      <c r="B7" s="20" t="s">
        <v>22</v>
      </c>
      <c r="C7" s="18">
        <v>4.0</v>
      </c>
      <c r="D7" s="18">
        <v>4.0</v>
      </c>
      <c r="E7" s="18">
        <v>4.0</v>
      </c>
      <c r="F7" s="18">
        <v>4.0</v>
      </c>
      <c r="G7" s="18">
        <v>4.0</v>
      </c>
      <c r="H7" s="22" t="str">
        <f t="shared" si="1"/>
        <v>20</v>
      </c>
      <c r="I7" s="23" t="str">
        <f t="shared" si="2"/>
        <v>1,000 €</v>
      </c>
      <c r="J7" s="18">
        <v>1.0</v>
      </c>
      <c r="K7" s="23" t="str">
        <f t="shared" si="3"/>
        <v>100 €</v>
      </c>
      <c r="L7" s="18" t="str">
        <f t="shared" si="4"/>
        <v>10</v>
      </c>
      <c r="M7" s="23" t="str">
        <f t="shared" si="5"/>
        <v>100 €</v>
      </c>
      <c r="N7" s="24" t="str">
        <f t="shared" si="6"/>
        <v>  1,200   </v>
      </c>
      <c r="O7" s="24" t="str">
        <f t="shared" si="7"/>
        <v>  1,750   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ht="15.0" customHeight="1">
      <c r="A8" s="19" t="s">
        <v>23</v>
      </c>
      <c r="B8" s="20" t="s">
        <v>24</v>
      </c>
      <c r="C8" s="18">
        <v>4.0</v>
      </c>
      <c r="D8" s="18">
        <v>4.0</v>
      </c>
      <c r="E8" s="18">
        <v>4.0</v>
      </c>
      <c r="F8" s="18">
        <v>4.0</v>
      </c>
      <c r="G8" s="18">
        <v>4.0</v>
      </c>
      <c r="H8" s="22" t="str">
        <f t="shared" si="1"/>
        <v>20</v>
      </c>
      <c r="I8" s="23" t="str">
        <f t="shared" si="2"/>
        <v>1,000 €</v>
      </c>
      <c r="J8" s="18">
        <v>0.0</v>
      </c>
      <c r="K8" s="23" t="str">
        <f t="shared" si="3"/>
        <v>0 €</v>
      </c>
      <c r="L8" s="18" t="str">
        <f t="shared" si="4"/>
        <v>10</v>
      </c>
      <c r="M8" s="23" t="str">
        <f t="shared" si="5"/>
        <v>100 €</v>
      </c>
      <c r="N8" s="24" t="str">
        <f t="shared" si="6"/>
        <v>  1,100   </v>
      </c>
      <c r="O8" s="24" t="str">
        <f t="shared" si="7"/>
        <v>  2,850   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ht="15.0" customHeight="1">
      <c r="A9" s="19" t="s">
        <v>25</v>
      </c>
      <c r="B9" s="20" t="s">
        <v>26</v>
      </c>
      <c r="C9" s="21">
        <v>3.0</v>
      </c>
      <c r="D9" s="21">
        <v>3.0</v>
      </c>
      <c r="E9" s="21">
        <v>3.0</v>
      </c>
      <c r="F9" s="21">
        <v>3.0</v>
      </c>
      <c r="G9" s="21">
        <v>3.0</v>
      </c>
      <c r="H9" s="22" t="str">
        <f t="shared" si="1"/>
        <v>15</v>
      </c>
      <c r="I9" s="23" t="str">
        <f t="shared" si="2"/>
        <v>750 €</v>
      </c>
      <c r="J9" s="18">
        <v>0.0</v>
      </c>
      <c r="K9" s="23" t="str">
        <f t="shared" si="3"/>
        <v>0 €</v>
      </c>
      <c r="L9" s="18" t="str">
        <f t="shared" si="4"/>
        <v>7.5</v>
      </c>
      <c r="M9" s="23" t="str">
        <f t="shared" si="5"/>
        <v>75 €</v>
      </c>
      <c r="N9" s="24" t="str">
        <f t="shared" si="6"/>
        <v>  825   </v>
      </c>
      <c r="O9" s="24" t="str">
        <f t="shared" si="7"/>
        <v>  3,675   </v>
      </c>
      <c r="P9" s="4"/>
      <c r="Q9" s="4"/>
      <c r="R9" s="4"/>
      <c r="S9" s="4"/>
      <c r="T9" s="4"/>
      <c r="U9" s="4"/>
      <c r="V9" s="4"/>
      <c r="W9" s="4"/>
      <c r="X9" s="4"/>
      <c r="Y9" s="4"/>
    </row>
    <row r="10" ht="15.0" customHeight="1">
      <c r="A10" s="19" t="s">
        <v>27</v>
      </c>
      <c r="B10" s="20" t="s">
        <v>28</v>
      </c>
      <c r="C10" s="21">
        <v>3.0</v>
      </c>
      <c r="D10" s="21">
        <v>3.0</v>
      </c>
      <c r="E10" s="21">
        <v>3.0</v>
      </c>
      <c r="F10" s="21">
        <v>3.0</v>
      </c>
      <c r="G10" s="21">
        <v>3.0</v>
      </c>
      <c r="H10" s="22" t="str">
        <f t="shared" si="1"/>
        <v>15</v>
      </c>
      <c r="I10" s="23" t="str">
        <f t="shared" si="2"/>
        <v>750 €</v>
      </c>
      <c r="J10" s="21">
        <v>1.0</v>
      </c>
      <c r="K10" s="23" t="str">
        <f t="shared" si="3"/>
        <v>100 €</v>
      </c>
      <c r="L10" s="18" t="str">
        <f t="shared" si="4"/>
        <v>7.5</v>
      </c>
      <c r="M10" s="23" t="str">
        <f t="shared" si="5"/>
        <v>75 €</v>
      </c>
      <c r="N10" s="24" t="str">
        <f t="shared" si="6"/>
        <v>  925   </v>
      </c>
      <c r="O10" s="24" t="str">
        <f t="shared" si="7"/>
        <v>  4,600   </v>
      </c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0" customHeight="1">
      <c r="A11" s="19" t="s">
        <v>29</v>
      </c>
      <c r="B11" s="20" t="s">
        <v>30</v>
      </c>
      <c r="C11" s="21">
        <v>3.0</v>
      </c>
      <c r="D11" s="21">
        <v>3.0</v>
      </c>
      <c r="E11" s="21">
        <v>3.0</v>
      </c>
      <c r="F11" s="21">
        <v>3.0</v>
      </c>
      <c r="G11" s="21">
        <v>3.0</v>
      </c>
      <c r="H11" s="22" t="str">
        <f t="shared" si="1"/>
        <v>15</v>
      </c>
      <c r="I11" s="23" t="str">
        <f t="shared" si="2"/>
        <v>750 €</v>
      </c>
      <c r="J11" s="18">
        <v>0.0</v>
      </c>
      <c r="K11" s="23" t="str">
        <f t="shared" si="3"/>
        <v>0 €</v>
      </c>
      <c r="L11" s="18" t="str">
        <f t="shared" si="4"/>
        <v>7.5</v>
      </c>
      <c r="M11" s="23" t="str">
        <f t="shared" si="5"/>
        <v>75 €</v>
      </c>
      <c r="N11" s="24" t="str">
        <f t="shared" si="6"/>
        <v>  825   </v>
      </c>
      <c r="O11" s="24" t="str">
        <f t="shared" si="7"/>
        <v>  5,425   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0" customHeight="1">
      <c r="A12" s="19" t="s">
        <v>31</v>
      </c>
      <c r="B12" s="20" t="s">
        <v>32</v>
      </c>
      <c r="C12" s="18">
        <v>4.0</v>
      </c>
      <c r="D12" s="18">
        <v>4.0</v>
      </c>
      <c r="E12" s="18">
        <v>4.0</v>
      </c>
      <c r="F12" s="18">
        <v>4.0</v>
      </c>
      <c r="G12" s="18">
        <v>4.0</v>
      </c>
      <c r="H12" s="22" t="str">
        <f t="shared" si="1"/>
        <v>20</v>
      </c>
      <c r="I12" s="23" t="str">
        <f t="shared" si="2"/>
        <v>1,000 €</v>
      </c>
      <c r="J12" s="18">
        <v>2.0</v>
      </c>
      <c r="K12" s="23" t="str">
        <f t="shared" si="3"/>
        <v>200 €</v>
      </c>
      <c r="L12" s="18" t="str">
        <f t="shared" si="4"/>
        <v>10</v>
      </c>
      <c r="M12" s="23" t="str">
        <f t="shared" si="5"/>
        <v>100 €</v>
      </c>
      <c r="N12" s="24" t="str">
        <f t="shared" si="6"/>
        <v>  1,300   </v>
      </c>
      <c r="O12" s="24" t="str">
        <f t="shared" si="7"/>
        <v>  6,725   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0" customHeight="1">
      <c r="A13" s="19" t="s">
        <v>33</v>
      </c>
      <c r="B13" s="20" t="s">
        <v>34</v>
      </c>
      <c r="C13" s="18">
        <v>4.0</v>
      </c>
      <c r="D13" s="18">
        <v>4.0</v>
      </c>
      <c r="E13" s="18">
        <v>4.0</v>
      </c>
      <c r="F13" s="18">
        <v>4.0</v>
      </c>
      <c r="G13" s="18">
        <v>4.0</v>
      </c>
      <c r="H13" s="22" t="str">
        <f t="shared" si="1"/>
        <v>20</v>
      </c>
      <c r="I13" s="23" t="str">
        <f t="shared" si="2"/>
        <v>1,000 €</v>
      </c>
      <c r="J13" s="21">
        <v>1.0</v>
      </c>
      <c r="K13" s="23" t="str">
        <f t="shared" si="3"/>
        <v>100 €</v>
      </c>
      <c r="L13" s="18" t="str">
        <f t="shared" si="4"/>
        <v>10</v>
      </c>
      <c r="M13" s="23" t="str">
        <f t="shared" si="5"/>
        <v>100 €</v>
      </c>
      <c r="N13" s="24" t="str">
        <f t="shared" si="6"/>
        <v>  1,200   </v>
      </c>
      <c r="O13" s="24" t="str">
        <f t="shared" si="7"/>
        <v>  7,925   </v>
      </c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0" customHeight="1">
      <c r="A14" s="19" t="s">
        <v>35</v>
      </c>
      <c r="B14" s="20" t="s">
        <v>36</v>
      </c>
      <c r="C14" s="18">
        <v>4.0</v>
      </c>
      <c r="D14" s="18">
        <v>4.0</v>
      </c>
      <c r="E14" s="18">
        <v>4.0</v>
      </c>
      <c r="F14" s="18">
        <v>4.0</v>
      </c>
      <c r="G14" s="18">
        <v>4.0</v>
      </c>
      <c r="H14" s="22" t="str">
        <f t="shared" si="1"/>
        <v>20</v>
      </c>
      <c r="I14" s="23" t="str">
        <f t="shared" si="2"/>
        <v>1,000 €</v>
      </c>
      <c r="J14" s="18">
        <v>0.0</v>
      </c>
      <c r="K14" s="23" t="str">
        <f t="shared" si="3"/>
        <v>0 €</v>
      </c>
      <c r="L14" s="18" t="str">
        <f t="shared" si="4"/>
        <v>10</v>
      </c>
      <c r="M14" s="23" t="str">
        <f t="shared" si="5"/>
        <v>100 €</v>
      </c>
      <c r="N14" s="24" t="str">
        <f t="shared" si="6"/>
        <v>  1,100   </v>
      </c>
      <c r="O14" s="24" t="str">
        <f t="shared" si="7"/>
        <v>  9,025   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0" customHeight="1">
      <c r="A15" s="19" t="s">
        <v>37</v>
      </c>
      <c r="B15" s="20" t="s">
        <v>38</v>
      </c>
      <c r="C15" s="18">
        <v>4.0</v>
      </c>
      <c r="D15" s="18">
        <v>4.0</v>
      </c>
      <c r="E15" s="18">
        <v>4.0</v>
      </c>
      <c r="F15" s="18">
        <v>4.0</v>
      </c>
      <c r="G15" s="18">
        <v>4.0</v>
      </c>
      <c r="H15" s="22" t="str">
        <f t="shared" si="1"/>
        <v>20</v>
      </c>
      <c r="I15" s="23" t="str">
        <f t="shared" si="2"/>
        <v>1,000 €</v>
      </c>
      <c r="J15" s="18">
        <v>1.0</v>
      </c>
      <c r="K15" s="23" t="str">
        <f t="shared" si="3"/>
        <v>100 €</v>
      </c>
      <c r="L15" s="18" t="str">
        <f t="shared" si="4"/>
        <v>10</v>
      </c>
      <c r="M15" s="23" t="str">
        <f t="shared" si="5"/>
        <v>100 €</v>
      </c>
      <c r="N15" s="24" t="str">
        <f t="shared" si="6"/>
        <v>  1,200   </v>
      </c>
      <c r="O15" s="24" t="str">
        <f t="shared" si="7"/>
        <v>  10,225   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0" customHeight="1">
      <c r="A16" s="19" t="s">
        <v>39</v>
      </c>
      <c r="B16" s="20" t="s">
        <v>40</v>
      </c>
      <c r="C16" s="18">
        <v>6.0</v>
      </c>
      <c r="D16" s="18">
        <v>6.0</v>
      </c>
      <c r="E16" s="18">
        <v>6.0</v>
      </c>
      <c r="F16" s="18">
        <v>6.0</v>
      </c>
      <c r="G16" s="18">
        <v>6.0</v>
      </c>
      <c r="H16" s="22" t="str">
        <f t="shared" si="1"/>
        <v>30</v>
      </c>
      <c r="I16" s="23" t="str">
        <f t="shared" si="2"/>
        <v>1,500 €</v>
      </c>
      <c r="J16" s="18">
        <v>0.0</v>
      </c>
      <c r="K16" s="23" t="str">
        <f t="shared" si="3"/>
        <v>0 €</v>
      </c>
      <c r="L16" s="18" t="str">
        <f t="shared" si="4"/>
        <v>15</v>
      </c>
      <c r="M16" s="23" t="str">
        <f t="shared" si="5"/>
        <v>150 €</v>
      </c>
      <c r="N16" s="24" t="str">
        <f t="shared" si="6"/>
        <v>  1,650   </v>
      </c>
      <c r="O16" s="24" t="str">
        <f t="shared" si="7"/>
        <v>  11,875   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0" customHeight="1">
      <c r="A17" s="19" t="s">
        <v>41</v>
      </c>
      <c r="B17" s="20" t="s">
        <v>42</v>
      </c>
      <c r="C17" s="18">
        <v>6.0</v>
      </c>
      <c r="D17" s="18">
        <v>6.0</v>
      </c>
      <c r="E17" s="18">
        <v>6.0</v>
      </c>
      <c r="F17" s="18">
        <v>6.0</v>
      </c>
      <c r="G17" s="18">
        <v>6.0</v>
      </c>
      <c r="H17" s="22" t="str">
        <f t="shared" si="1"/>
        <v>30</v>
      </c>
      <c r="I17" s="23" t="str">
        <f t="shared" si="2"/>
        <v>1,500 €</v>
      </c>
      <c r="J17" s="18">
        <v>1.0</v>
      </c>
      <c r="K17" s="23" t="str">
        <f t="shared" si="3"/>
        <v>100 €</v>
      </c>
      <c r="L17" s="18" t="str">
        <f t="shared" si="4"/>
        <v>15</v>
      </c>
      <c r="M17" s="23" t="str">
        <f t="shared" si="5"/>
        <v>150 €</v>
      </c>
      <c r="N17" s="24" t="str">
        <f t="shared" si="6"/>
        <v>  1,750   </v>
      </c>
      <c r="O17" s="24" t="str">
        <f t="shared" si="7"/>
        <v>  13,625   </v>
      </c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0" customHeight="1">
      <c r="A18" s="19" t="s">
        <v>43</v>
      </c>
      <c r="B18" s="20" t="s">
        <v>44</v>
      </c>
      <c r="C18" s="18">
        <v>6.0</v>
      </c>
      <c r="D18" s="18">
        <v>6.0</v>
      </c>
      <c r="E18" s="18">
        <v>6.0</v>
      </c>
      <c r="F18" s="18">
        <v>6.0</v>
      </c>
      <c r="G18" s="18">
        <v>6.0</v>
      </c>
      <c r="H18" s="22" t="str">
        <f t="shared" si="1"/>
        <v>30</v>
      </c>
      <c r="I18" s="23" t="str">
        <f t="shared" si="2"/>
        <v>1,500 €</v>
      </c>
      <c r="J18" s="18">
        <v>0.0</v>
      </c>
      <c r="K18" s="23" t="str">
        <f t="shared" si="3"/>
        <v>0 €</v>
      </c>
      <c r="L18" s="18" t="str">
        <f t="shared" si="4"/>
        <v>15</v>
      </c>
      <c r="M18" s="23" t="str">
        <f t="shared" si="5"/>
        <v>150 €</v>
      </c>
      <c r="N18" s="24" t="str">
        <f t="shared" si="6"/>
        <v>  1,650   </v>
      </c>
      <c r="O18" s="24" t="str">
        <f t="shared" si="7"/>
        <v>  15,275   </v>
      </c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0" customHeight="1">
      <c r="A19" s="19" t="s">
        <v>45</v>
      </c>
      <c r="B19" s="20" t="s">
        <v>46</v>
      </c>
      <c r="C19" s="18">
        <v>6.0</v>
      </c>
      <c r="D19" s="18">
        <v>6.0</v>
      </c>
      <c r="E19" s="18">
        <v>6.0</v>
      </c>
      <c r="F19" s="18">
        <v>6.0</v>
      </c>
      <c r="G19" s="18">
        <v>6.0</v>
      </c>
      <c r="H19" s="22" t="str">
        <f t="shared" si="1"/>
        <v>30</v>
      </c>
      <c r="I19" s="23" t="str">
        <f t="shared" si="2"/>
        <v>1,500 €</v>
      </c>
      <c r="J19" s="21">
        <v>1.0</v>
      </c>
      <c r="K19" s="23" t="str">
        <f t="shared" si="3"/>
        <v>100 €</v>
      </c>
      <c r="L19" s="18" t="str">
        <f t="shared" si="4"/>
        <v>15</v>
      </c>
      <c r="M19" s="23" t="str">
        <f t="shared" si="5"/>
        <v>150 €</v>
      </c>
      <c r="N19" s="24" t="str">
        <f t="shared" si="6"/>
        <v>  1,750   </v>
      </c>
      <c r="O19" s="24" t="str">
        <f t="shared" si="7"/>
        <v>  17,025   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0" customHeight="1">
      <c r="A20" s="19" t="s">
        <v>47</v>
      </c>
      <c r="B20" s="20" t="s">
        <v>48</v>
      </c>
      <c r="C20" s="18">
        <v>6.0</v>
      </c>
      <c r="D20" s="18">
        <v>6.0</v>
      </c>
      <c r="E20" s="18">
        <v>6.0</v>
      </c>
      <c r="F20" s="18">
        <v>6.0</v>
      </c>
      <c r="G20" s="18">
        <v>6.0</v>
      </c>
      <c r="H20" s="22" t="str">
        <f t="shared" si="1"/>
        <v>30</v>
      </c>
      <c r="I20" s="23" t="str">
        <f t="shared" si="2"/>
        <v>1,500 €</v>
      </c>
      <c r="J20" s="18">
        <v>2.0</v>
      </c>
      <c r="K20" s="23" t="str">
        <f t="shared" si="3"/>
        <v>200 €</v>
      </c>
      <c r="L20" s="18" t="str">
        <f t="shared" si="4"/>
        <v>15</v>
      </c>
      <c r="M20" s="23" t="str">
        <f t="shared" si="5"/>
        <v>150 €</v>
      </c>
      <c r="N20" s="24" t="str">
        <f t="shared" si="6"/>
        <v>  1,850   </v>
      </c>
      <c r="O20" s="24" t="str">
        <f t="shared" si="7"/>
        <v>  18,875   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0" customHeight="1">
      <c r="A21" s="19" t="s">
        <v>49</v>
      </c>
      <c r="B21" s="20" t="s">
        <v>50</v>
      </c>
      <c r="C21" s="18">
        <v>6.0</v>
      </c>
      <c r="D21" s="18">
        <v>6.0</v>
      </c>
      <c r="E21" s="18">
        <v>6.0</v>
      </c>
      <c r="F21" s="18">
        <v>6.0</v>
      </c>
      <c r="G21" s="18">
        <v>6.0</v>
      </c>
      <c r="H21" s="22" t="str">
        <f t="shared" si="1"/>
        <v>30</v>
      </c>
      <c r="I21" s="23" t="str">
        <f t="shared" si="2"/>
        <v>1,500 €</v>
      </c>
      <c r="J21" s="18">
        <v>0.0</v>
      </c>
      <c r="K21" s="23" t="str">
        <f t="shared" si="3"/>
        <v>0 €</v>
      </c>
      <c r="L21" s="18" t="str">
        <f t="shared" si="4"/>
        <v>15</v>
      </c>
      <c r="M21" s="23" t="str">
        <f t="shared" si="5"/>
        <v>150 €</v>
      </c>
      <c r="N21" s="24" t="str">
        <f t="shared" si="6"/>
        <v>  1,650   </v>
      </c>
      <c r="O21" s="24" t="str">
        <f t="shared" si="7"/>
        <v>  20,525   </v>
      </c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0" customHeight="1">
      <c r="A22" s="19" t="s">
        <v>51</v>
      </c>
      <c r="B22" s="20" t="s">
        <v>52</v>
      </c>
      <c r="C22" s="18">
        <v>6.0</v>
      </c>
      <c r="D22" s="18">
        <v>6.0</v>
      </c>
      <c r="E22" s="18">
        <v>6.0</v>
      </c>
      <c r="F22" s="18">
        <v>6.0</v>
      </c>
      <c r="G22" s="18">
        <v>6.0</v>
      </c>
      <c r="H22" s="22" t="str">
        <f t="shared" si="1"/>
        <v>30</v>
      </c>
      <c r="I22" s="23" t="str">
        <f t="shared" si="2"/>
        <v>1,500 €</v>
      </c>
      <c r="J22" s="18">
        <v>2.0</v>
      </c>
      <c r="K22" s="23" t="str">
        <f t="shared" si="3"/>
        <v>200 €</v>
      </c>
      <c r="L22" s="18" t="str">
        <f t="shared" si="4"/>
        <v>15</v>
      </c>
      <c r="M22" s="23" t="str">
        <f t="shared" si="5"/>
        <v>150 €</v>
      </c>
      <c r="N22" s="24" t="str">
        <f t="shared" si="6"/>
        <v>  1,850   </v>
      </c>
      <c r="O22" s="24" t="str">
        <f t="shared" si="7"/>
        <v>  22,375   </v>
      </c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0" customHeight="1">
      <c r="A23" s="19" t="s">
        <v>53</v>
      </c>
      <c r="B23" s="20" t="s">
        <v>54</v>
      </c>
      <c r="C23" s="18">
        <v>6.0</v>
      </c>
      <c r="D23" s="18">
        <v>6.0</v>
      </c>
      <c r="E23" s="18">
        <v>6.0</v>
      </c>
      <c r="F23" s="18">
        <v>6.0</v>
      </c>
      <c r="G23" s="18">
        <v>6.0</v>
      </c>
      <c r="H23" s="22" t="str">
        <f t="shared" si="1"/>
        <v>30</v>
      </c>
      <c r="I23" s="23" t="str">
        <f t="shared" si="2"/>
        <v>1,500 €</v>
      </c>
      <c r="J23" s="18">
        <v>1.0</v>
      </c>
      <c r="K23" s="23" t="str">
        <f t="shared" si="3"/>
        <v>100 €</v>
      </c>
      <c r="L23" s="18" t="str">
        <f t="shared" si="4"/>
        <v>15</v>
      </c>
      <c r="M23" s="23" t="str">
        <f t="shared" si="5"/>
        <v>150 €</v>
      </c>
      <c r="N23" s="24" t="str">
        <f t="shared" si="6"/>
        <v>  1,750   </v>
      </c>
      <c r="O23" s="24" t="str">
        <f t="shared" si="7"/>
        <v>  24,125   </v>
      </c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0" customHeight="1">
      <c r="A24" s="25"/>
      <c r="B24" s="26" t="s">
        <v>55</v>
      </c>
      <c r="C24" s="25" t="str">
        <f t="shared" ref="C24:G24" si="8">SUM(C5:C23)</f>
        <v>83</v>
      </c>
      <c r="D24" s="25" t="str">
        <f t="shared" si="8"/>
        <v>83</v>
      </c>
      <c r="E24" s="25" t="str">
        <f t="shared" si="8"/>
        <v>83</v>
      </c>
      <c r="F24" s="25" t="str">
        <f t="shared" si="8"/>
        <v>83</v>
      </c>
      <c r="G24" s="25" t="str">
        <f t="shared" si="8"/>
        <v>83</v>
      </c>
      <c r="H24" s="25" t="str">
        <f>SUM(H5,H6,H7,H8,H9,H10,H11,H12,H13,H14,H15,H16,H18,H17,H19,H20,H21,H22,H23)</f>
        <v>415</v>
      </c>
      <c r="I24" s="25"/>
      <c r="J24" s="25"/>
      <c r="K24" s="25"/>
      <c r="L24" s="25"/>
      <c r="M24" s="25"/>
      <c r="N24" s="27"/>
      <c r="O24" s="28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9" t="s">
        <v>55</v>
      </c>
      <c r="O25" s="30" t="str">
        <f>O23</f>
        <v>  24,125   </v>
      </c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8.0" customHeight="1">
      <c r="A26" s="6"/>
      <c r="B26" s="6"/>
      <c r="C26" s="6"/>
      <c r="D26" s="31"/>
      <c r="E26" s="6"/>
      <c r="F26" s="6"/>
      <c r="G26" s="6"/>
      <c r="H26" s="6"/>
      <c r="I26" s="6"/>
      <c r="J26" s="6"/>
      <c r="K26" s="6"/>
      <c r="L26" s="6"/>
      <c r="M26" s="5" t="s">
        <v>56</v>
      </c>
      <c r="N26" s="32">
        <v>0.1</v>
      </c>
      <c r="O26" s="33" t="str">
        <f t="shared" ref="O26:O28" si="9">O25*(1+N26)</f>
        <v>  26,538   </v>
      </c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0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 t="s">
        <v>57</v>
      </c>
      <c r="N27" s="32">
        <v>0.2</v>
      </c>
      <c r="O27" s="34" t="str">
        <f t="shared" si="9"/>
        <v>  31,845   </v>
      </c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0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" t="s">
        <v>58</v>
      </c>
      <c r="N28" s="32">
        <v>0.1</v>
      </c>
      <c r="O28" s="34" t="str">
        <f t="shared" si="9"/>
        <v>  35,030   </v>
      </c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0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2"/>
      <c r="O29" s="1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0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35" t="s">
        <v>59</v>
      </c>
      <c r="N30" s="32"/>
      <c r="O30" s="36" t="str">
        <f>O28*1.2</f>
        <v>42035.4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0" customHeight="1">
      <c r="A31" s="37" t="s">
        <v>60</v>
      </c>
      <c r="B31" s="38"/>
      <c r="C31" s="38"/>
      <c r="D31" s="37" t="s">
        <v>61</v>
      </c>
      <c r="E31" s="37"/>
      <c r="F31" s="38"/>
      <c r="G31" s="38"/>
      <c r="H31" s="38"/>
      <c r="I31" s="38"/>
      <c r="J31" s="38"/>
      <c r="K31" s="39" t="s">
        <v>62</v>
      </c>
      <c r="L31" s="38"/>
      <c r="M31" s="38"/>
      <c r="N31" s="39" t="s">
        <v>63</v>
      </c>
      <c r="O31" s="40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1.75"/>
    <col customWidth="1" min="2" max="2" width="13.75"/>
    <col customWidth="1" min="3" max="3" width="9.5"/>
    <col customWidth="1" min="4" max="4" width="11.38"/>
    <col customWidth="1" min="5" max="8" width="7.38"/>
    <col customWidth="1" min="9" max="9" width="13.25"/>
    <col customWidth="1" min="10" max="10" width="8.63"/>
    <col customWidth="1" min="11" max="11" width="13.0"/>
    <col customWidth="1" min="12" max="12" width="9.38"/>
    <col customWidth="1" min="13" max="13" width="8.25"/>
    <col customWidth="1" min="14" max="14" width="10.0"/>
    <col customWidth="1" min="15" max="15" width="11.75"/>
    <col customWidth="1" min="16" max="25" width="9.5"/>
  </cols>
  <sheetData>
    <row r="1" ht="15.0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3"/>
      <c r="P1" s="4"/>
      <c r="Q1" s="4"/>
      <c r="R1" s="4"/>
      <c r="S1" s="4"/>
      <c r="T1" s="4"/>
      <c r="U1" s="4"/>
      <c r="V1" s="4"/>
      <c r="W1" s="4"/>
      <c r="X1" s="4"/>
      <c r="Y1" s="4"/>
    </row>
    <row r="2" ht="15.0" customHeight="1">
      <c r="A2" s="5" t="s">
        <v>0</v>
      </c>
      <c r="B2" s="6"/>
      <c r="C2" s="5" t="s">
        <v>1</v>
      </c>
      <c r="D2" s="7"/>
      <c r="E2" s="8">
        <v>50.0</v>
      </c>
      <c r="F2" s="9"/>
      <c r="G2" s="6"/>
      <c r="H2" s="6"/>
      <c r="I2" s="10" t="s">
        <v>2</v>
      </c>
      <c r="J2" s="11">
        <v>100.0</v>
      </c>
      <c r="K2" s="12"/>
      <c r="L2" s="10" t="s">
        <v>3</v>
      </c>
      <c r="M2" s="13">
        <v>10.0</v>
      </c>
      <c r="N2" s="6"/>
      <c r="O2" s="1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5"/>
      <c r="B3" s="15"/>
      <c r="C3" s="15"/>
      <c r="D3" s="15"/>
      <c r="E3" s="16"/>
      <c r="F3" s="15"/>
      <c r="G3" s="15"/>
      <c r="H3" s="15"/>
      <c r="I3" s="15"/>
      <c r="J3" s="15"/>
      <c r="K3" s="15"/>
      <c r="L3" s="15"/>
      <c r="M3" s="15"/>
      <c r="N3" s="15"/>
      <c r="O3" s="17"/>
      <c r="P3" s="4"/>
      <c r="Q3" s="4"/>
      <c r="R3" s="4"/>
      <c r="S3" s="4"/>
      <c r="T3" s="4"/>
      <c r="U3" s="4"/>
      <c r="V3" s="4"/>
      <c r="W3" s="4"/>
      <c r="X3" s="4"/>
      <c r="Y3" s="4"/>
    </row>
    <row r="4" ht="15.0" customHeight="1">
      <c r="A4" s="18"/>
      <c r="B4" s="18"/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4"/>
      <c r="Q4" s="4"/>
      <c r="R4" s="4"/>
      <c r="S4" s="4"/>
      <c r="T4" s="4"/>
      <c r="U4" s="4"/>
      <c r="V4" s="4"/>
      <c r="W4" s="4"/>
      <c r="X4" s="4"/>
      <c r="Y4" s="4"/>
    </row>
    <row r="5" ht="15.0" customHeight="1">
      <c r="A5" s="41" t="s">
        <v>17</v>
      </c>
      <c r="B5" s="42" t="s">
        <v>18</v>
      </c>
      <c r="C5" s="43">
        <v>1.0</v>
      </c>
      <c r="D5" s="44">
        <v>1.0</v>
      </c>
      <c r="E5" s="44">
        <v>1.0</v>
      </c>
      <c r="F5" s="44">
        <v>1.0</v>
      </c>
      <c r="G5" s="43">
        <v>1.0</v>
      </c>
      <c r="H5" s="43" t="str">
        <f t="shared" ref="H5:H23" si="1">C5+D5+E5+F5+G5</f>
        <v>5</v>
      </c>
      <c r="I5" s="45" t="str">
        <f t="shared" ref="I5:I23" si="2">H5*$E$2</f>
        <v>250 €</v>
      </c>
      <c r="J5" s="43">
        <v>0.0</v>
      </c>
      <c r="K5" s="45" t="str">
        <f t="shared" ref="K5:K23" si="3">J5*$J$2</f>
        <v>0 €</v>
      </c>
      <c r="L5" s="43" t="str">
        <f t="shared" ref="L5:L23" si="4">H5/2</f>
        <v>2.5</v>
      </c>
      <c r="M5" s="45" t="str">
        <f t="shared" ref="M5:M23" si="5">L5*$M$2</f>
        <v>25 €</v>
      </c>
      <c r="N5" s="46" t="str">
        <f t="shared" ref="N5:N23" si="6">M5+K5+I5</f>
        <v>  275   </v>
      </c>
      <c r="O5" s="46" t="str">
        <f>N5</f>
        <v>  275   </v>
      </c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0" customHeight="1">
      <c r="A6" s="41" t="s">
        <v>19</v>
      </c>
      <c r="B6" s="42" t="s">
        <v>20</v>
      </c>
      <c r="C6" s="43">
        <v>1.0</v>
      </c>
      <c r="D6" s="43">
        <v>1.0</v>
      </c>
      <c r="E6" s="43">
        <v>1.0</v>
      </c>
      <c r="F6" s="43">
        <v>1.0</v>
      </c>
      <c r="G6" s="43">
        <v>1.0</v>
      </c>
      <c r="H6" s="43" t="str">
        <f t="shared" si="1"/>
        <v>5</v>
      </c>
      <c r="I6" s="45" t="str">
        <f t="shared" si="2"/>
        <v>250 €</v>
      </c>
      <c r="J6" s="43">
        <v>0.0</v>
      </c>
      <c r="K6" s="45" t="str">
        <f t="shared" si="3"/>
        <v>0 €</v>
      </c>
      <c r="L6" s="43" t="str">
        <f t="shared" si="4"/>
        <v>2.5</v>
      </c>
      <c r="M6" s="45" t="str">
        <f t="shared" si="5"/>
        <v>25 €</v>
      </c>
      <c r="N6" s="46" t="str">
        <f t="shared" si="6"/>
        <v>  275   </v>
      </c>
      <c r="O6" s="46" t="str">
        <f t="shared" ref="O6:O23" si="7">O5+N6</f>
        <v>  550   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ht="15.0" customHeight="1">
      <c r="A7" s="41" t="s">
        <v>21</v>
      </c>
      <c r="B7" s="42" t="s">
        <v>22</v>
      </c>
      <c r="C7" s="44">
        <v>2.0</v>
      </c>
      <c r="D7" s="44">
        <v>3.0</v>
      </c>
      <c r="E7" s="44">
        <v>2.0</v>
      </c>
      <c r="F7" s="44">
        <v>2.0</v>
      </c>
      <c r="G7" s="44">
        <v>2.0</v>
      </c>
      <c r="H7" s="43" t="str">
        <f t="shared" si="1"/>
        <v>11</v>
      </c>
      <c r="I7" s="45" t="str">
        <f t="shared" si="2"/>
        <v>550 €</v>
      </c>
      <c r="J7" s="43">
        <v>1.0</v>
      </c>
      <c r="K7" s="45" t="str">
        <f t="shared" si="3"/>
        <v>100 €</v>
      </c>
      <c r="L7" s="43" t="str">
        <f t="shared" si="4"/>
        <v>5.5</v>
      </c>
      <c r="M7" s="45" t="str">
        <f t="shared" si="5"/>
        <v>55 €</v>
      </c>
      <c r="N7" s="46" t="str">
        <f t="shared" si="6"/>
        <v>  705   </v>
      </c>
      <c r="O7" s="46" t="str">
        <f t="shared" si="7"/>
        <v>  1,255   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ht="15.0" customHeight="1">
      <c r="A8" s="48" t="s">
        <v>23</v>
      </c>
      <c r="B8" s="49" t="s">
        <v>24</v>
      </c>
      <c r="C8" s="50">
        <v>4.0</v>
      </c>
      <c r="D8" s="50">
        <v>4.0</v>
      </c>
      <c r="E8" s="50">
        <v>4.0</v>
      </c>
      <c r="F8" s="51">
        <v>3.0</v>
      </c>
      <c r="G8" s="50">
        <v>4.0</v>
      </c>
      <c r="H8" s="50" t="str">
        <f t="shared" si="1"/>
        <v>19</v>
      </c>
      <c r="I8" s="52" t="str">
        <f t="shared" si="2"/>
        <v>950 €</v>
      </c>
      <c r="J8" s="50">
        <v>0.0</v>
      </c>
      <c r="K8" s="52" t="str">
        <f t="shared" si="3"/>
        <v>0 €</v>
      </c>
      <c r="L8" s="50" t="str">
        <f t="shared" si="4"/>
        <v>9.5</v>
      </c>
      <c r="M8" s="52" t="str">
        <f t="shared" si="5"/>
        <v>95 €</v>
      </c>
      <c r="N8" s="53" t="str">
        <f t="shared" si="6"/>
        <v>  1,045   </v>
      </c>
      <c r="O8" s="53" t="str">
        <f t="shared" si="7"/>
        <v>  2,300   </v>
      </c>
      <c r="P8" s="4"/>
      <c r="Q8" s="4"/>
      <c r="R8" s="4"/>
      <c r="S8" s="4"/>
      <c r="T8" s="4"/>
      <c r="U8" s="4"/>
      <c r="V8" s="4"/>
      <c r="W8" s="4"/>
      <c r="X8" s="4"/>
      <c r="Y8" s="4"/>
    </row>
    <row r="9" ht="15.0" customHeight="1">
      <c r="A9" s="19" t="s">
        <v>25</v>
      </c>
      <c r="B9" s="20" t="s">
        <v>26</v>
      </c>
      <c r="C9" s="18">
        <v>4.0</v>
      </c>
      <c r="D9" s="18">
        <v>4.0</v>
      </c>
      <c r="E9" s="18">
        <v>4.0</v>
      </c>
      <c r="F9" s="18">
        <v>4.0</v>
      </c>
      <c r="G9" s="18">
        <v>4.0</v>
      </c>
      <c r="H9" s="22" t="str">
        <f t="shared" si="1"/>
        <v>20</v>
      </c>
      <c r="I9" s="23" t="str">
        <f t="shared" si="2"/>
        <v>1,000 €</v>
      </c>
      <c r="J9" s="18">
        <v>0.0</v>
      </c>
      <c r="K9" s="23" t="str">
        <f t="shared" si="3"/>
        <v>0 €</v>
      </c>
      <c r="L9" s="18" t="str">
        <f t="shared" si="4"/>
        <v>10</v>
      </c>
      <c r="M9" s="23" t="str">
        <f t="shared" si="5"/>
        <v>100 €</v>
      </c>
      <c r="N9" s="24" t="str">
        <f t="shared" si="6"/>
        <v>  1,100   </v>
      </c>
      <c r="O9" s="24" t="str">
        <f t="shared" si="7"/>
        <v>  3,400   </v>
      </c>
      <c r="P9" s="4"/>
      <c r="Q9" s="4"/>
      <c r="R9" s="4"/>
      <c r="S9" s="4"/>
      <c r="T9" s="4"/>
      <c r="U9" s="4"/>
      <c r="V9" s="4"/>
      <c r="W9" s="4"/>
      <c r="X9" s="4"/>
      <c r="Y9" s="4"/>
    </row>
    <row r="10" ht="15.0" customHeight="1">
      <c r="A10" s="19" t="s">
        <v>27</v>
      </c>
      <c r="B10" s="20" t="s">
        <v>28</v>
      </c>
      <c r="C10" s="18">
        <v>4.0</v>
      </c>
      <c r="D10" s="18">
        <v>4.0</v>
      </c>
      <c r="E10" s="18">
        <v>4.0</v>
      </c>
      <c r="F10" s="18">
        <v>4.0</v>
      </c>
      <c r="G10" s="18">
        <v>4.0</v>
      </c>
      <c r="H10" s="22" t="str">
        <f t="shared" si="1"/>
        <v>20</v>
      </c>
      <c r="I10" s="23" t="str">
        <f t="shared" si="2"/>
        <v>1,000 €</v>
      </c>
      <c r="J10" s="21">
        <v>1.0</v>
      </c>
      <c r="K10" s="23" t="str">
        <f t="shared" si="3"/>
        <v>100 €</v>
      </c>
      <c r="L10" s="18" t="str">
        <f t="shared" si="4"/>
        <v>10</v>
      </c>
      <c r="M10" s="23" t="str">
        <f t="shared" si="5"/>
        <v>100 €</v>
      </c>
      <c r="N10" s="24" t="str">
        <f t="shared" si="6"/>
        <v>  1,200   </v>
      </c>
      <c r="O10" s="24" t="str">
        <f t="shared" si="7"/>
        <v>  4,600   </v>
      </c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0" customHeight="1">
      <c r="A11" s="19" t="s">
        <v>29</v>
      </c>
      <c r="B11" s="20" t="s">
        <v>30</v>
      </c>
      <c r="C11" s="18">
        <v>4.0</v>
      </c>
      <c r="D11" s="18">
        <v>4.0</v>
      </c>
      <c r="E11" s="18">
        <v>4.0</v>
      </c>
      <c r="F11" s="18">
        <v>4.0</v>
      </c>
      <c r="G11" s="18">
        <v>4.0</v>
      </c>
      <c r="H11" s="22" t="str">
        <f t="shared" si="1"/>
        <v>20</v>
      </c>
      <c r="I11" s="23" t="str">
        <f t="shared" si="2"/>
        <v>1,000 €</v>
      </c>
      <c r="J11" s="18">
        <v>0.0</v>
      </c>
      <c r="K11" s="23" t="str">
        <f t="shared" si="3"/>
        <v>0 €</v>
      </c>
      <c r="L11" s="18" t="str">
        <f t="shared" si="4"/>
        <v>10</v>
      </c>
      <c r="M11" s="23" t="str">
        <f t="shared" si="5"/>
        <v>100 €</v>
      </c>
      <c r="N11" s="24" t="str">
        <f t="shared" si="6"/>
        <v>  1,100   </v>
      </c>
      <c r="O11" s="24" t="str">
        <f t="shared" si="7"/>
        <v>  5,700   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0" customHeight="1">
      <c r="A12" s="19" t="s">
        <v>31</v>
      </c>
      <c r="B12" s="20" t="s">
        <v>32</v>
      </c>
      <c r="C12" s="18">
        <v>4.0</v>
      </c>
      <c r="D12" s="18">
        <v>4.0</v>
      </c>
      <c r="E12" s="18">
        <v>4.0</v>
      </c>
      <c r="F12" s="18">
        <v>4.0</v>
      </c>
      <c r="G12" s="18">
        <v>4.0</v>
      </c>
      <c r="H12" s="22" t="str">
        <f t="shared" si="1"/>
        <v>20</v>
      </c>
      <c r="I12" s="23" t="str">
        <f t="shared" si="2"/>
        <v>1,000 €</v>
      </c>
      <c r="J12" s="18">
        <v>2.0</v>
      </c>
      <c r="K12" s="23" t="str">
        <f t="shared" si="3"/>
        <v>200 €</v>
      </c>
      <c r="L12" s="18" t="str">
        <f t="shared" si="4"/>
        <v>10</v>
      </c>
      <c r="M12" s="23" t="str">
        <f t="shared" si="5"/>
        <v>100 €</v>
      </c>
      <c r="N12" s="24" t="str">
        <f t="shared" si="6"/>
        <v>  1,300   </v>
      </c>
      <c r="O12" s="24" t="str">
        <f t="shared" si="7"/>
        <v>  7,000   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0" customHeight="1">
      <c r="A13" s="19" t="s">
        <v>33</v>
      </c>
      <c r="B13" s="20" t="s">
        <v>34</v>
      </c>
      <c r="C13" s="18">
        <v>4.0</v>
      </c>
      <c r="D13" s="18">
        <v>4.0</v>
      </c>
      <c r="E13" s="18">
        <v>4.0</v>
      </c>
      <c r="F13" s="18">
        <v>4.0</v>
      </c>
      <c r="G13" s="18">
        <v>4.0</v>
      </c>
      <c r="H13" s="22" t="str">
        <f t="shared" si="1"/>
        <v>20</v>
      </c>
      <c r="I13" s="23" t="str">
        <f t="shared" si="2"/>
        <v>1,000 €</v>
      </c>
      <c r="J13" s="21">
        <v>1.0</v>
      </c>
      <c r="K13" s="23" t="str">
        <f t="shared" si="3"/>
        <v>100 €</v>
      </c>
      <c r="L13" s="18" t="str">
        <f t="shared" si="4"/>
        <v>10</v>
      </c>
      <c r="M13" s="23" t="str">
        <f t="shared" si="5"/>
        <v>100 €</v>
      </c>
      <c r="N13" s="24" t="str">
        <f t="shared" si="6"/>
        <v>  1,200   </v>
      </c>
      <c r="O13" s="24" t="str">
        <f t="shared" si="7"/>
        <v>  8,200   </v>
      </c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0" customHeight="1">
      <c r="A14" s="19" t="s">
        <v>35</v>
      </c>
      <c r="B14" s="20" t="s">
        <v>36</v>
      </c>
      <c r="C14" s="18">
        <v>4.0</v>
      </c>
      <c r="D14" s="18">
        <v>4.0</v>
      </c>
      <c r="E14" s="18">
        <v>4.0</v>
      </c>
      <c r="F14" s="18">
        <v>4.0</v>
      </c>
      <c r="G14" s="18">
        <v>4.0</v>
      </c>
      <c r="H14" s="22" t="str">
        <f t="shared" si="1"/>
        <v>20</v>
      </c>
      <c r="I14" s="23" t="str">
        <f t="shared" si="2"/>
        <v>1,000 €</v>
      </c>
      <c r="J14" s="18">
        <v>0.0</v>
      </c>
      <c r="K14" s="23" t="str">
        <f t="shared" si="3"/>
        <v>0 €</v>
      </c>
      <c r="L14" s="18" t="str">
        <f t="shared" si="4"/>
        <v>10</v>
      </c>
      <c r="M14" s="23" t="str">
        <f t="shared" si="5"/>
        <v>100 €</v>
      </c>
      <c r="N14" s="24" t="str">
        <f t="shared" si="6"/>
        <v>  1,100   </v>
      </c>
      <c r="O14" s="24" t="str">
        <f t="shared" si="7"/>
        <v>  9,300   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0" customHeight="1">
      <c r="A15" s="19" t="s">
        <v>37</v>
      </c>
      <c r="B15" s="20" t="s">
        <v>38</v>
      </c>
      <c r="C15" s="18">
        <v>4.0</v>
      </c>
      <c r="D15" s="18">
        <v>4.0</v>
      </c>
      <c r="E15" s="18">
        <v>4.0</v>
      </c>
      <c r="F15" s="18">
        <v>4.0</v>
      </c>
      <c r="G15" s="18">
        <v>4.0</v>
      </c>
      <c r="H15" s="22" t="str">
        <f t="shared" si="1"/>
        <v>20</v>
      </c>
      <c r="I15" s="23" t="str">
        <f t="shared" si="2"/>
        <v>1,000 €</v>
      </c>
      <c r="J15" s="18">
        <v>1.0</v>
      </c>
      <c r="K15" s="23" t="str">
        <f t="shared" si="3"/>
        <v>100 €</v>
      </c>
      <c r="L15" s="18" t="str">
        <f t="shared" si="4"/>
        <v>10</v>
      </c>
      <c r="M15" s="23" t="str">
        <f t="shared" si="5"/>
        <v>100 €</v>
      </c>
      <c r="N15" s="24" t="str">
        <f t="shared" si="6"/>
        <v>  1,200   </v>
      </c>
      <c r="O15" s="24" t="str">
        <f t="shared" si="7"/>
        <v>  10,500   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0" customHeight="1">
      <c r="A16" s="19" t="s">
        <v>39</v>
      </c>
      <c r="B16" s="20" t="s">
        <v>40</v>
      </c>
      <c r="C16" s="18">
        <v>6.0</v>
      </c>
      <c r="D16" s="18">
        <v>6.0</v>
      </c>
      <c r="E16" s="18">
        <v>6.0</v>
      </c>
      <c r="F16" s="18">
        <v>6.0</v>
      </c>
      <c r="G16" s="18">
        <v>6.0</v>
      </c>
      <c r="H16" s="22" t="str">
        <f t="shared" si="1"/>
        <v>30</v>
      </c>
      <c r="I16" s="23" t="str">
        <f t="shared" si="2"/>
        <v>1,500 €</v>
      </c>
      <c r="J16" s="18">
        <v>0.0</v>
      </c>
      <c r="K16" s="23" t="str">
        <f t="shared" si="3"/>
        <v>0 €</v>
      </c>
      <c r="L16" s="18" t="str">
        <f t="shared" si="4"/>
        <v>15</v>
      </c>
      <c r="M16" s="23" t="str">
        <f t="shared" si="5"/>
        <v>150 €</v>
      </c>
      <c r="N16" s="24" t="str">
        <f t="shared" si="6"/>
        <v>  1,650   </v>
      </c>
      <c r="O16" s="24" t="str">
        <f t="shared" si="7"/>
        <v>  12,150   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0" customHeight="1">
      <c r="A17" s="19" t="s">
        <v>41</v>
      </c>
      <c r="B17" s="20" t="s">
        <v>42</v>
      </c>
      <c r="C17" s="18">
        <v>6.0</v>
      </c>
      <c r="D17" s="18">
        <v>6.0</v>
      </c>
      <c r="E17" s="18">
        <v>6.0</v>
      </c>
      <c r="F17" s="18">
        <v>6.0</v>
      </c>
      <c r="G17" s="18">
        <v>6.0</v>
      </c>
      <c r="H17" s="22" t="str">
        <f t="shared" si="1"/>
        <v>30</v>
      </c>
      <c r="I17" s="23" t="str">
        <f t="shared" si="2"/>
        <v>1,500 €</v>
      </c>
      <c r="J17" s="18">
        <v>1.0</v>
      </c>
      <c r="K17" s="23" t="str">
        <f t="shared" si="3"/>
        <v>100 €</v>
      </c>
      <c r="L17" s="18" t="str">
        <f t="shared" si="4"/>
        <v>15</v>
      </c>
      <c r="M17" s="23" t="str">
        <f t="shared" si="5"/>
        <v>150 €</v>
      </c>
      <c r="N17" s="24" t="str">
        <f t="shared" si="6"/>
        <v>  1,750   </v>
      </c>
      <c r="O17" s="24" t="str">
        <f t="shared" si="7"/>
        <v>  13,900   </v>
      </c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0" customHeight="1">
      <c r="A18" s="19" t="s">
        <v>43</v>
      </c>
      <c r="B18" s="20" t="s">
        <v>44</v>
      </c>
      <c r="C18" s="18">
        <v>6.0</v>
      </c>
      <c r="D18" s="18">
        <v>6.0</v>
      </c>
      <c r="E18" s="18">
        <v>6.0</v>
      </c>
      <c r="F18" s="18">
        <v>6.0</v>
      </c>
      <c r="G18" s="18">
        <v>6.0</v>
      </c>
      <c r="H18" s="22" t="str">
        <f t="shared" si="1"/>
        <v>30</v>
      </c>
      <c r="I18" s="23" t="str">
        <f t="shared" si="2"/>
        <v>1,500 €</v>
      </c>
      <c r="J18" s="18">
        <v>0.0</v>
      </c>
      <c r="K18" s="23" t="str">
        <f t="shared" si="3"/>
        <v>0 €</v>
      </c>
      <c r="L18" s="18" t="str">
        <f t="shared" si="4"/>
        <v>15</v>
      </c>
      <c r="M18" s="23" t="str">
        <f t="shared" si="5"/>
        <v>150 €</v>
      </c>
      <c r="N18" s="24" t="str">
        <f t="shared" si="6"/>
        <v>  1,650   </v>
      </c>
      <c r="O18" s="24" t="str">
        <f t="shared" si="7"/>
        <v>  15,550   </v>
      </c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0" customHeight="1">
      <c r="A19" s="19" t="s">
        <v>45</v>
      </c>
      <c r="B19" s="20" t="s">
        <v>46</v>
      </c>
      <c r="C19" s="18">
        <v>6.0</v>
      </c>
      <c r="D19" s="18">
        <v>6.0</v>
      </c>
      <c r="E19" s="18">
        <v>6.0</v>
      </c>
      <c r="F19" s="18">
        <v>6.0</v>
      </c>
      <c r="G19" s="18">
        <v>6.0</v>
      </c>
      <c r="H19" s="22" t="str">
        <f t="shared" si="1"/>
        <v>30</v>
      </c>
      <c r="I19" s="23" t="str">
        <f t="shared" si="2"/>
        <v>1,500 €</v>
      </c>
      <c r="J19" s="21">
        <v>1.0</v>
      </c>
      <c r="K19" s="23" t="str">
        <f t="shared" si="3"/>
        <v>100 €</v>
      </c>
      <c r="L19" s="18" t="str">
        <f t="shared" si="4"/>
        <v>15</v>
      </c>
      <c r="M19" s="23" t="str">
        <f t="shared" si="5"/>
        <v>150 €</v>
      </c>
      <c r="N19" s="24" t="str">
        <f t="shared" si="6"/>
        <v>  1,750   </v>
      </c>
      <c r="O19" s="24" t="str">
        <f t="shared" si="7"/>
        <v>  17,300   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0" customHeight="1">
      <c r="A20" s="19" t="s">
        <v>47</v>
      </c>
      <c r="B20" s="20" t="s">
        <v>48</v>
      </c>
      <c r="C20" s="21">
        <v>2.0</v>
      </c>
      <c r="D20" s="21">
        <v>2.0</v>
      </c>
      <c r="E20" s="21">
        <v>2.0</v>
      </c>
      <c r="F20" s="21">
        <v>2.0</v>
      </c>
      <c r="G20" s="21">
        <v>2.0</v>
      </c>
      <c r="H20" s="22" t="str">
        <f t="shared" si="1"/>
        <v>10</v>
      </c>
      <c r="I20" s="23" t="str">
        <f t="shared" si="2"/>
        <v>500 €</v>
      </c>
      <c r="J20" s="18">
        <v>2.0</v>
      </c>
      <c r="K20" s="23" t="str">
        <f t="shared" si="3"/>
        <v>200 €</v>
      </c>
      <c r="L20" s="18" t="str">
        <f t="shared" si="4"/>
        <v>5</v>
      </c>
      <c r="M20" s="23" t="str">
        <f t="shared" si="5"/>
        <v>50 €</v>
      </c>
      <c r="N20" s="24" t="str">
        <f t="shared" si="6"/>
        <v>  750   </v>
      </c>
      <c r="O20" s="24" t="str">
        <f t="shared" si="7"/>
        <v>  18,050   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0" customHeight="1">
      <c r="A21" s="19" t="s">
        <v>49</v>
      </c>
      <c r="B21" s="20" t="s">
        <v>50</v>
      </c>
      <c r="C21" s="21">
        <v>2.0</v>
      </c>
      <c r="D21" s="21">
        <v>2.0</v>
      </c>
      <c r="E21" s="21">
        <v>2.0</v>
      </c>
      <c r="F21" s="21">
        <v>2.0</v>
      </c>
      <c r="G21" s="21">
        <v>2.0</v>
      </c>
      <c r="H21" s="22" t="str">
        <f t="shared" si="1"/>
        <v>10</v>
      </c>
      <c r="I21" s="23" t="str">
        <f t="shared" si="2"/>
        <v>500 €</v>
      </c>
      <c r="J21" s="18">
        <v>0.0</v>
      </c>
      <c r="K21" s="23" t="str">
        <f t="shared" si="3"/>
        <v>0 €</v>
      </c>
      <c r="L21" s="18" t="str">
        <f t="shared" si="4"/>
        <v>5</v>
      </c>
      <c r="M21" s="23" t="str">
        <f t="shared" si="5"/>
        <v>50 €</v>
      </c>
      <c r="N21" s="24" t="str">
        <f t="shared" si="6"/>
        <v>  550   </v>
      </c>
      <c r="O21" s="24" t="str">
        <f t="shared" si="7"/>
        <v>  18,600   </v>
      </c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0" customHeight="1">
      <c r="A22" s="19" t="s">
        <v>51</v>
      </c>
      <c r="B22" s="20" t="s">
        <v>52</v>
      </c>
      <c r="C22" s="18">
        <v>6.0</v>
      </c>
      <c r="D22" s="18">
        <v>6.0</v>
      </c>
      <c r="E22" s="18">
        <v>6.0</v>
      </c>
      <c r="F22" s="18">
        <v>6.0</v>
      </c>
      <c r="G22" s="18">
        <v>6.0</v>
      </c>
      <c r="H22" s="22" t="str">
        <f t="shared" si="1"/>
        <v>30</v>
      </c>
      <c r="I22" s="23" t="str">
        <f t="shared" si="2"/>
        <v>1,500 €</v>
      </c>
      <c r="J22" s="18">
        <v>2.0</v>
      </c>
      <c r="K22" s="23" t="str">
        <f t="shared" si="3"/>
        <v>200 €</v>
      </c>
      <c r="L22" s="18" t="str">
        <f t="shared" si="4"/>
        <v>15</v>
      </c>
      <c r="M22" s="23" t="str">
        <f t="shared" si="5"/>
        <v>150 €</v>
      </c>
      <c r="N22" s="24" t="str">
        <f t="shared" si="6"/>
        <v>  1,850   </v>
      </c>
      <c r="O22" s="24" t="str">
        <f t="shared" si="7"/>
        <v>  20,450   </v>
      </c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0" customHeight="1">
      <c r="A23" s="19" t="s">
        <v>53</v>
      </c>
      <c r="B23" s="20" t="s">
        <v>54</v>
      </c>
      <c r="C23" s="18">
        <v>6.0</v>
      </c>
      <c r="D23" s="18">
        <v>6.0</v>
      </c>
      <c r="E23" s="18">
        <v>6.0</v>
      </c>
      <c r="F23" s="18">
        <v>6.0</v>
      </c>
      <c r="G23" s="18">
        <v>6.0</v>
      </c>
      <c r="H23" s="22" t="str">
        <f t="shared" si="1"/>
        <v>30</v>
      </c>
      <c r="I23" s="23" t="str">
        <f t="shared" si="2"/>
        <v>1,500 €</v>
      </c>
      <c r="J23" s="18">
        <v>1.0</v>
      </c>
      <c r="K23" s="23" t="str">
        <f t="shared" si="3"/>
        <v>100 €</v>
      </c>
      <c r="L23" s="18" t="str">
        <f t="shared" si="4"/>
        <v>15</v>
      </c>
      <c r="M23" s="23" t="str">
        <f t="shared" si="5"/>
        <v>150 €</v>
      </c>
      <c r="N23" s="24" t="str">
        <f t="shared" si="6"/>
        <v>  1,750   </v>
      </c>
      <c r="O23" s="24" t="str">
        <f t="shared" si="7"/>
        <v>  22,200   </v>
      </c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0" customHeight="1">
      <c r="A24" s="25"/>
      <c r="B24" s="2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7"/>
      <c r="O24" s="28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9" t="s">
        <v>55</v>
      </c>
      <c r="O25" s="30" t="str">
        <f>O23</f>
        <v>  22,200   </v>
      </c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8.0" customHeight="1">
      <c r="A26" s="6"/>
      <c r="B26" s="6"/>
      <c r="C26" s="6"/>
      <c r="D26" s="31"/>
      <c r="E26" s="6"/>
      <c r="F26" s="6"/>
      <c r="G26" s="6"/>
      <c r="H26" s="6"/>
      <c r="I26" s="6"/>
      <c r="J26" s="6"/>
      <c r="K26" s="6"/>
      <c r="L26" s="6"/>
      <c r="M26" s="5" t="s">
        <v>56</v>
      </c>
      <c r="N26" s="32">
        <v>0.1</v>
      </c>
      <c r="O26" s="33" t="str">
        <f t="shared" ref="O26:O28" si="8">O25*(1+N26)</f>
        <v>  24,420   </v>
      </c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0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 t="s">
        <v>57</v>
      </c>
      <c r="N27" s="32">
        <v>0.2</v>
      </c>
      <c r="O27" s="34" t="str">
        <f t="shared" si="8"/>
        <v>  29,304   </v>
      </c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0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5" t="s">
        <v>58</v>
      </c>
      <c r="N28" s="32">
        <v>0.1</v>
      </c>
      <c r="O28" s="34" t="str">
        <f t="shared" si="8"/>
        <v>  32,234   </v>
      </c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0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2"/>
      <c r="O29" s="1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0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35" t="s">
        <v>59</v>
      </c>
      <c r="N30" s="32"/>
      <c r="O30" s="36" t="str">
        <f>O28*1.2</f>
        <v>38681.28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0" customHeight="1">
      <c r="A31" s="37" t="s">
        <v>60</v>
      </c>
      <c r="B31" s="38"/>
      <c r="C31" s="38"/>
      <c r="D31" s="37" t="s">
        <v>61</v>
      </c>
      <c r="E31" s="37"/>
      <c r="F31" s="38"/>
      <c r="G31" s="38"/>
      <c r="H31" s="38"/>
      <c r="I31" s="38"/>
      <c r="J31" s="38"/>
      <c r="K31" s="39" t="s">
        <v>62</v>
      </c>
      <c r="L31" s="38"/>
      <c r="M31" s="38"/>
      <c r="N31" s="37" t="s">
        <v>64</v>
      </c>
      <c r="O31" s="40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5.0"/>
    <col customWidth="1" min="2" max="16" width="8.0"/>
    <col customWidth="1" min="17" max="21" width="10.0"/>
    <col customWidth="1" min="22" max="31" width="9.5"/>
  </cols>
  <sheetData>
    <row r="1" ht="15.0" customHeight="1">
      <c r="A1" s="6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6"/>
      <c r="R1" s="6"/>
      <c r="S1" s="6"/>
      <c r="T1" s="6"/>
      <c r="U1" s="6"/>
      <c r="V1" s="4"/>
      <c r="W1" s="4"/>
      <c r="X1" s="4"/>
      <c r="Y1" s="4"/>
      <c r="Z1" s="4"/>
      <c r="AA1" s="4"/>
      <c r="AB1" s="4"/>
      <c r="AC1" s="4"/>
      <c r="AD1" s="4"/>
      <c r="AE1" s="4"/>
    </row>
    <row r="2" ht="25.5" customHeight="1">
      <c r="A2" s="6"/>
      <c r="B2" s="55" t="s">
        <v>65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6"/>
      <c r="R2" s="6"/>
      <c r="S2" s="6"/>
      <c r="T2" s="6"/>
      <c r="U2" s="6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.0" customHeight="1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6"/>
      <c r="R3" s="6"/>
      <c r="S3" s="6"/>
      <c r="T3" s="6"/>
      <c r="U3" s="6"/>
      <c r="V3" s="4"/>
      <c r="W3" s="4"/>
      <c r="X3" s="4"/>
      <c r="Y3" s="4"/>
      <c r="Z3" s="4"/>
      <c r="AA3" s="4"/>
      <c r="AB3" s="4"/>
      <c r="AC3" s="4"/>
      <c r="AD3" s="4"/>
      <c r="AE3" s="4"/>
    </row>
    <row r="4" ht="15.0" customHeight="1">
      <c r="A4" s="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15"/>
      <c r="R4" s="15"/>
      <c r="S4" s="15"/>
      <c r="T4" s="15"/>
      <c r="U4" s="15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5.0" customHeight="1">
      <c r="A5" s="58"/>
      <c r="B5" s="59" t="s">
        <v>66</v>
      </c>
      <c r="C5" s="59" t="s">
        <v>67</v>
      </c>
      <c r="D5" s="59" t="s">
        <v>68</v>
      </c>
      <c r="E5" s="59" t="s">
        <v>69</v>
      </c>
      <c r="F5" s="59" t="s">
        <v>70</v>
      </c>
      <c r="G5" s="59" t="s">
        <v>71</v>
      </c>
      <c r="H5" s="59" t="s">
        <v>72</v>
      </c>
      <c r="I5" s="59" t="s">
        <v>73</v>
      </c>
      <c r="J5" s="59" t="s">
        <v>74</v>
      </c>
      <c r="K5" s="59" t="s">
        <v>75</v>
      </c>
      <c r="L5" s="59" t="s">
        <v>76</v>
      </c>
      <c r="M5" s="59" t="s">
        <v>77</v>
      </c>
      <c r="N5" s="59" t="s">
        <v>78</v>
      </c>
      <c r="O5" s="59" t="s">
        <v>79</v>
      </c>
      <c r="P5" s="59" t="s">
        <v>80</v>
      </c>
      <c r="Q5" s="60" t="s">
        <v>81</v>
      </c>
      <c r="R5" s="60" t="s">
        <v>82</v>
      </c>
      <c r="S5" s="60" t="s">
        <v>83</v>
      </c>
      <c r="T5" s="60" t="s">
        <v>84</v>
      </c>
      <c r="U5" s="60" t="s">
        <v>85</v>
      </c>
      <c r="V5" s="4"/>
      <c r="W5" s="4"/>
      <c r="X5" s="4"/>
      <c r="Y5" s="4"/>
      <c r="Z5" s="4"/>
      <c r="AA5" s="4"/>
      <c r="AB5" s="4"/>
      <c r="AC5" s="4"/>
      <c r="AD5" s="4"/>
      <c r="AE5" s="4"/>
    </row>
    <row r="6" ht="15.0" customHeight="1">
      <c r="A6" s="61" t="s">
        <v>86</v>
      </c>
      <c r="B6" s="62">
        <v>24125.0</v>
      </c>
      <c r="C6" s="62">
        <v>22463.0</v>
      </c>
      <c r="D6" s="62">
        <v>21980.0</v>
      </c>
      <c r="E6" s="62">
        <v>22310.0</v>
      </c>
      <c r="F6" s="62">
        <v>22200.0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5.0" customHeight="1">
      <c r="A7" s="6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25"/>
      <c r="R7" s="25"/>
      <c r="S7" s="25"/>
      <c r="T7" s="25"/>
      <c r="U7" s="25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5.0" customHeight="1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6"/>
      <c r="R8" s="6"/>
      <c r="S8" s="6"/>
      <c r="T8" s="6"/>
      <c r="U8" s="6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5.0" customHeight="1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6"/>
      <c r="R9" s="6"/>
      <c r="S9" s="6"/>
      <c r="T9" s="6"/>
      <c r="U9" s="6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5.0" customHeight="1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6"/>
      <c r="R10" s="6"/>
      <c r="S10" s="6"/>
      <c r="T10" s="6"/>
      <c r="U10" s="6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5.0" customHeight="1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6"/>
      <c r="R11" s="6"/>
      <c r="S11" s="6"/>
      <c r="T11" s="6"/>
      <c r="U11" s="6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5.0" customHeight="1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6"/>
      <c r="R12" s="6"/>
      <c r="S12" s="6"/>
      <c r="T12" s="6"/>
      <c r="U12" s="6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5.0" customHeight="1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6"/>
      <c r="R13" s="6"/>
      <c r="S13" s="6"/>
      <c r="T13" s="6"/>
      <c r="U13" s="6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5.0" customHeight="1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6"/>
      <c r="R14" s="6"/>
      <c r="S14" s="6"/>
      <c r="T14" s="6"/>
      <c r="U14" s="6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15.0" customHeight="1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6"/>
      <c r="R15" s="6"/>
      <c r="S15" s="6"/>
      <c r="T15" s="6"/>
      <c r="U15" s="6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15.0" customHeight="1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6"/>
      <c r="R16" s="6"/>
      <c r="S16" s="6"/>
      <c r="T16" s="6"/>
      <c r="U16" s="6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15.0" customHeight="1">
      <c r="A17" s="6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6"/>
      <c r="R17" s="6"/>
      <c r="S17" s="6"/>
      <c r="T17" s="6"/>
      <c r="U17" s="6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15.0" customHeight="1">
      <c r="A18" s="6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6"/>
      <c r="R18" s="6"/>
      <c r="S18" s="6"/>
      <c r="T18" s="6"/>
      <c r="U18" s="6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5.0" customHeight="1">
      <c r="A19" s="6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6"/>
      <c r="R19" s="6"/>
      <c r="S19" s="6"/>
      <c r="T19" s="6"/>
      <c r="U19" s="6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drawing r:id="rId1"/>
</worksheet>
</file>