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ttps://healthgovsk.sharepoint.com/sites/IZA585/Shared Documents/Projects/Covid/Data covid/OpenData/"/>
    </mc:Choice>
  </mc:AlternateContent>
  <bookViews>
    <workbookView xWindow="6400" yWindow="-110" windowWidth="19430" windowHeight="10430" activeTab="2"/>
  </bookViews>
  <sheets>
    <sheet name="Pilot" sheetId="2" r:id="rId1"/>
    <sheet name="2nd phase" sheetId="1" r:id="rId2"/>
    <sheet name="3rd phase" sheetId="3" r:id="rId3"/>
  </sheets>
  <externalReferences>
    <externalReference r:id="rId4"/>
  </externalReferences>
  <definedNames>
    <definedName name="_xlnm._FilterDatabase" localSheetId="1" hidden="1">'2nd phase'!$A$1:$K$80</definedName>
    <definedName name="_xlnm._FilterDatabase" localSheetId="2" hidden="1">'3rd phase'!$A$1:$K$80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1" i="1" l="1"/>
  <c r="K81" i="1"/>
  <c r="H81" i="1"/>
  <c r="I81" i="1"/>
  <c r="G81" i="1"/>
  <c r="F81" i="1"/>
  <c r="D81" i="1"/>
  <c r="C81" i="1"/>
  <c r="C3" i="1"/>
  <c r="D3" i="1"/>
  <c r="F3" i="1"/>
  <c r="I3" i="1" s="1"/>
  <c r="G3" i="1"/>
  <c r="J3" i="1" s="1"/>
  <c r="K3" i="1" s="1"/>
  <c r="C4" i="1"/>
  <c r="E4" i="1" s="1"/>
  <c r="D4" i="1"/>
  <c r="F4" i="1"/>
  <c r="I4" i="1" s="1"/>
  <c r="G4" i="1"/>
  <c r="H4" i="1" s="1"/>
  <c r="C5" i="1"/>
  <c r="D5" i="1"/>
  <c r="E5" i="1" s="1"/>
  <c r="F5" i="1"/>
  <c r="I5" i="1" s="1"/>
  <c r="G5" i="1"/>
  <c r="H5" i="1" s="1"/>
  <c r="C6" i="1"/>
  <c r="D6" i="1"/>
  <c r="F6" i="1"/>
  <c r="I6" i="1" s="1"/>
  <c r="G6" i="1"/>
  <c r="H6" i="1" s="1"/>
  <c r="C7" i="1"/>
  <c r="D7" i="1"/>
  <c r="E7" i="1" s="1"/>
  <c r="F7" i="1"/>
  <c r="G7" i="1"/>
  <c r="H7" i="1" s="1"/>
  <c r="C8" i="1"/>
  <c r="D8" i="1"/>
  <c r="E8" i="1"/>
  <c r="F8" i="1"/>
  <c r="I8" i="1" s="1"/>
  <c r="G8" i="1"/>
  <c r="H8" i="1" s="1"/>
  <c r="C9" i="1"/>
  <c r="D9" i="1"/>
  <c r="F9" i="1"/>
  <c r="H9" i="1" s="1"/>
  <c r="G9" i="1"/>
  <c r="C10" i="1"/>
  <c r="D10" i="1"/>
  <c r="E10" i="1" s="1"/>
  <c r="F10" i="1"/>
  <c r="I10" i="1" s="1"/>
  <c r="G10" i="1"/>
  <c r="H10" i="1" s="1"/>
  <c r="C11" i="1"/>
  <c r="D11" i="1"/>
  <c r="E11" i="1" s="1"/>
  <c r="F11" i="1"/>
  <c r="G11" i="1"/>
  <c r="H11" i="1" s="1"/>
  <c r="I11" i="1"/>
  <c r="C12" i="1"/>
  <c r="E12" i="1" s="1"/>
  <c r="D12" i="1"/>
  <c r="F12" i="1"/>
  <c r="G12" i="1"/>
  <c r="H12" i="1" s="1"/>
  <c r="J12" i="1"/>
  <c r="C13" i="1"/>
  <c r="I13" i="1" s="1"/>
  <c r="D13" i="1"/>
  <c r="E13" i="1" s="1"/>
  <c r="F13" i="1"/>
  <c r="G13" i="1"/>
  <c r="H13" i="1"/>
  <c r="C14" i="1"/>
  <c r="D14" i="1"/>
  <c r="E14" i="1" s="1"/>
  <c r="F14" i="1"/>
  <c r="G14" i="1"/>
  <c r="H14" i="1" s="1"/>
  <c r="C15" i="1"/>
  <c r="D15" i="1"/>
  <c r="E15" i="1" s="1"/>
  <c r="F15" i="1"/>
  <c r="I15" i="1" s="1"/>
  <c r="G15" i="1"/>
  <c r="H15" i="1" s="1"/>
  <c r="C16" i="1"/>
  <c r="E16" i="1" s="1"/>
  <c r="D16" i="1"/>
  <c r="F16" i="1"/>
  <c r="G16" i="1"/>
  <c r="H16" i="1" s="1"/>
  <c r="C17" i="1"/>
  <c r="D17" i="1"/>
  <c r="E17" i="1" s="1"/>
  <c r="F17" i="1"/>
  <c r="I17" i="1" s="1"/>
  <c r="G17" i="1"/>
  <c r="H17" i="1" s="1"/>
  <c r="C18" i="1"/>
  <c r="D18" i="1"/>
  <c r="E18" i="1" s="1"/>
  <c r="F18" i="1"/>
  <c r="G18" i="1"/>
  <c r="J18" i="1" s="1"/>
  <c r="C19" i="1"/>
  <c r="D19" i="1"/>
  <c r="E19" i="1" s="1"/>
  <c r="F19" i="1"/>
  <c r="I19" i="1" s="1"/>
  <c r="G19" i="1"/>
  <c r="H19" i="1" s="1"/>
  <c r="C20" i="1"/>
  <c r="D20" i="1"/>
  <c r="E20" i="1" s="1"/>
  <c r="F20" i="1"/>
  <c r="I20" i="1" s="1"/>
  <c r="G20" i="1"/>
  <c r="J20" i="1" s="1"/>
  <c r="K20" i="1" s="1"/>
  <c r="C21" i="1"/>
  <c r="E21" i="1" s="1"/>
  <c r="D21" i="1"/>
  <c r="F21" i="1"/>
  <c r="I21" i="1" s="1"/>
  <c r="G21" i="1"/>
  <c r="J21" i="1" s="1"/>
  <c r="H21" i="1"/>
  <c r="C22" i="1"/>
  <c r="D22" i="1"/>
  <c r="E22" i="1"/>
  <c r="F22" i="1"/>
  <c r="I22" i="1" s="1"/>
  <c r="G22" i="1"/>
  <c r="H22" i="1" s="1"/>
  <c r="C23" i="1"/>
  <c r="D23" i="1"/>
  <c r="E23" i="1" s="1"/>
  <c r="F23" i="1"/>
  <c r="G23" i="1"/>
  <c r="H23" i="1" s="1"/>
  <c r="C24" i="1"/>
  <c r="D24" i="1"/>
  <c r="E24" i="1"/>
  <c r="F24" i="1"/>
  <c r="I24" i="1" s="1"/>
  <c r="G24" i="1"/>
  <c r="H24" i="1" s="1"/>
  <c r="C25" i="1"/>
  <c r="D25" i="1"/>
  <c r="E25" i="1" s="1"/>
  <c r="F25" i="1"/>
  <c r="I25" i="1" s="1"/>
  <c r="G25" i="1"/>
  <c r="H25" i="1" s="1"/>
  <c r="C26" i="1"/>
  <c r="D26" i="1"/>
  <c r="E26" i="1" s="1"/>
  <c r="F26" i="1"/>
  <c r="G26" i="1"/>
  <c r="J26" i="1" s="1"/>
  <c r="C27" i="1"/>
  <c r="D27" i="1"/>
  <c r="E27" i="1" s="1"/>
  <c r="F27" i="1"/>
  <c r="H27" i="1" s="1"/>
  <c r="G27" i="1"/>
  <c r="I27" i="1"/>
  <c r="J27" i="1"/>
  <c r="K27" i="1" s="1"/>
  <c r="C28" i="1"/>
  <c r="D28" i="1"/>
  <c r="E28" i="1" s="1"/>
  <c r="F28" i="1"/>
  <c r="G28" i="1"/>
  <c r="H28" i="1" s="1"/>
  <c r="I28" i="1"/>
  <c r="J28" i="1"/>
  <c r="K28" i="1" s="1"/>
  <c r="C29" i="1"/>
  <c r="E29" i="1" s="1"/>
  <c r="D29" i="1"/>
  <c r="F29" i="1"/>
  <c r="I29" i="1" s="1"/>
  <c r="G29" i="1"/>
  <c r="J29" i="1" s="1"/>
  <c r="H29" i="1"/>
  <c r="C30" i="1"/>
  <c r="D30" i="1"/>
  <c r="E30" i="1"/>
  <c r="F30" i="1"/>
  <c r="G30" i="1"/>
  <c r="H30" i="1" s="1"/>
  <c r="C31" i="1"/>
  <c r="D31" i="1"/>
  <c r="E31" i="1" s="1"/>
  <c r="F31" i="1"/>
  <c r="I31" i="1" s="1"/>
  <c r="G31" i="1"/>
  <c r="H31" i="1" s="1"/>
  <c r="C32" i="1"/>
  <c r="D32" i="1"/>
  <c r="E32" i="1" s="1"/>
  <c r="F32" i="1"/>
  <c r="G32" i="1"/>
  <c r="H32" i="1" s="1"/>
  <c r="C33" i="1"/>
  <c r="D33" i="1"/>
  <c r="E33" i="1" s="1"/>
  <c r="F33" i="1"/>
  <c r="I33" i="1" s="1"/>
  <c r="G33" i="1"/>
  <c r="H33" i="1" s="1"/>
  <c r="C34" i="1"/>
  <c r="D34" i="1"/>
  <c r="F34" i="1"/>
  <c r="G34" i="1"/>
  <c r="J34" i="1" s="1"/>
  <c r="C35" i="1"/>
  <c r="D35" i="1"/>
  <c r="E35" i="1" s="1"/>
  <c r="F35" i="1"/>
  <c r="I35" i="1" s="1"/>
  <c r="G35" i="1"/>
  <c r="C36" i="1"/>
  <c r="D36" i="1"/>
  <c r="F36" i="1"/>
  <c r="I36" i="1" s="1"/>
  <c r="G36" i="1"/>
  <c r="J36" i="1" s="1"/>
  <c r="K36" i="1" s="1"/>
  <c r="H36" i="1"/>
  <c r="C37" i="1"/>
  <c r="D37" i="1"/>
  <c r="F37" i="1"/>
  <c r="G37" i="1"/>
  <c r="J37" i="1" s="1"/>
  <c r="H37" i="1"/>
  <c r="I37" i="1"/>
  <c r="C38" i="1"/>
  <c r="D38" i="1"/>
  <c r="F38" i="1"/>
  <c r="I38" i="1" s="1"/>
  <c r="G38" i="1"/>
  <c r="H38" i="1" s="1"/>
  <c r="C39" i="1"/>
  <c r="D39" i="1"/>
  <c r="E39" i="1"/>
  <c r="F39" i="1"/>
  <c r="I39" i="1" s="1"/>
  <c r="G39" i="1"/>
  <c r="C40" i="1"/>
  <c r="D40" i="1"/>
  <c r="E40" i="1"/>
  <c r="F40" i="1"/>
  <c r="I40" i="1" s="1"/>
  <c r="G40" i="1"/>
  <c r="H40" i="1" s="1"/>
  <c r="C41" i="1"/>
  <c r="D41" i="1"/>
  <c r="E41" i="1" s="1"/>
  <c r="F41" i="1"/>
  <c r="G41" i="1"/>
  <c r="C42" i="1"/>
  <c r="D42" i="1"/>
  <c r="E42" i="1" s="1"/>
  <c r="F42" i="1"/>
  <c r="G42" i="1"/>
  <c r="J42" i="1"/>
  <c r="C43" i="1"/>
  <c r="I43" i="1" s="1"/>
  <c r="D43" i="1"/>
  <c r="F43" i="1"/>
  <c r="G43" i="1"/>
  <c r="H43" i="1" s="1"/>
  <c r="C44" i="1"/>
  <c r="D44" i="1"/>
  <c r="E44" i="1" s="1"/>
  <c r="F44" i="1"/>
  <c r="I44" i="1" s="1"/>
  <c r="G44" i="1"/>
  <c r="H44" i="1" s="1"/>
  <c r="C45" i="1"/>
  <c r="D45" i="1"/>
  <c r="F45" i="1"/>
  <c r="I45" i="1" s="1"/>
  <c r="G45" i="1"/>
  <c r="J45" i="1" s="1"/>
  <c r="C46" i="1"/>
  <c r="D46" i="1"/>
  <c r="E46" i="1" s="1"/>
  <c r="F46" i="1"/>
  <c r="G46" i="1"/>
  <c r="H46" i="1" s="1"/>
  <c r="C47" i="1"/>
  <c r="D47" i="1"/>
  <c r="E47" i="1" s="1"/>
  <c r="F47" i="1"/>
  <c r="G47" i="1"/>
  <c r="H47" i="1" s="1"/>
  <c r="C48" i="1"/>
  <c r="D48" i="1"/>
  <c r="E48" i="1"/>
  <c r="F48" i="1"/>
  <c r="I48" i="1" s="1"/>
  <c r="G48" i="1"/>
  <c r="H48" i="1" s="1"/>
  <c r="C49" i="1"/>
  <c r="D49" i="1"/>
  <c r="F49" i="1"/>
  <c r="I49" i="1" s="1"/>
  <c r="G49" i="1"/>
  <c r="H49" i="1" s="1"/>
  <c r="C50" i="1"/>
  <c r="D50" i="1"/>
  <c r="E50" i="1" s="1"/>
  <c r="F50" i="1"/>
  <c r="G50" i="1"/>
  <c r="J50" i="1" s="1"/>
  <c r="C51" i="1"/>
  <c r="D51" i="1"/>
  <c r="E51" i="1" s="1"/>
  <c r="F51" i="1"/>
  <c r="I51" i="1" s="1"/>
  <c r="G51" i="1"/>
  <c r="C52" i="1"/>
  <c r="I52" i="1" s="1"/>
  <c r="D52" i="1"/>
  <c r="F52" i="1"/>
  <c r="G52" i="1"/>
  <c r="H52" i="1" s="1"/>
  <c r="C53" i="1"/>
  <c r="I53" i="1" s="1"/>
  <c r="D53" i="1"/>
  <c r="E53" i="1" s="1"/>
  <c r="F53" i="1"/>
  <c r="G53" i="1"/>
  <c r="H53" i="1" s="1"/>
  <c r="C54" i="1"/>
  <c r="D54" i="1"/>
  <c r="E54" i="1" s="1"/>
  <c r="F54" i="1"/>
  <c r="I54" i="1" s="1"/>
  <c r="G54" i="1"/>
  <c r="C55" i="1"/>
  <c r="D55" i="1"/>
  <c r="E55" i="1" s="1"/>
  <c r="F55" i="1"/>
  <c r="I55" i="1" s="1"/>
  <c r="G55" i="1"/>
  <c r="H55" i="1" s="1"/>
  <c r="C56" i="1"/>
  <c r="D56" i="1"/>
  <c r="E56" i="1" s="1"/>
  <c r="F56" i="1"/>
  <c r="G56" i="1"/>
  <c r="H56" i="1" s="1"/>
  <c r="C57" i="1"/>
  <c r="D57" i="1"/>
  <c r="F57" i="1"/>
  <c r="G57" i="1"/>
  <c r="H57" i="1" s="1"/>
  <c r="C58" i="1"/>
  <c r="D58" i="1"/>
  <c r="F58" i="1"/>
  <c r="G58" i="1"/>
  <c r="H58" i="1" s="1"/>
  <c r="C59" i="1"/>
  <c r="D59" i="1"/>
  <c r="E59" i="1" s="1"/>
  <c r="F59" i="1"/>
  <c r="I59" i="1" s="1"/>
  <c r="G59" i="1"/>
  <c r="J59" i="1"/>
  <c r="C60" i="1"/>
  <c r="D60" i="1"/>
  <c r="F60" i="1"/>
  <c r="I60" i="1" s="1"/>
  <c r="G60" i="1"/>
  <c r="J60" i="1" s="1"/>
  <c r="K60" i="1" s="1"/>
  <c r="H60" i="1"/>
  <c r="C61" i="1"/>
  <c r="D61" i="1"/>
  <c r="E61" i="1" s="1"/>
  <c r="F61" i="1"/>
  <c r="I61" i="1" s="1"/>
  <c r="G61" i="1"/>
  <c r="J61" i="1" s="1"/>
  <c r="H61" i="1"/>
  <c r="C62" i="1"/>
  <c r="D62" i="1"/>
  <c r="E62" i="1" s="1"/>
  <c r="F62" i="1"/>
  <c r="I62" i="1" s="1"/>
  <c r="G62" i="1"/>
  <c r="C63" i="1"/>
  <c r="D63" i="1"/>
  <c r="E63" i="1"/>
  <c r="F63" i="1"/>
  <c r="G63" i="1"/>
  <c r="H63" i="1" s="1"/>
  <c r="C64" i="1"/>
  <c r="D64" i="1"/>
  <c r="E64" i="1" s="1"/>
  <c r="F64" i="1"/>
  <c r="G64" i="1"/>
  <c r="H64" i="1" s="1"/>
  <c r="C65" i="1"/>
  <c r="D65" i="1"/>
  <c r="F65" i="1"/>
  <c r="G65" i="1"/>
  <c r="H65" i="1" s="1"/>
  <c r="C66" i="1"/>
  <c r="D66" i="1"/>
  <c r="F66" i="1"/>
  <c r="G66" i="1"/>
  <c r="J66" i="1" s="1"/>
  <c r="H66" i="1"/>
  <c r="C67" i="1"/>
  <c r="D67" i="1"/>
  <c r="E67" i="1" s="1"/>
  <c r="F67" i="1"/>
  <c r="I67" i="1" s="1"/>
  <c r="G67" i="1"/>
  <c r="C68" i="1"/>
  <c r="D68" i="1"/>
  <c r="F68" i="1"/>
  <c r="I68" i="1" s="1"/>
  <c r="G68" i="1"/>
  <c r="H68" i="1" s="1"/>
  <c r="C69" i="1"/>
  <c r="D69" i="1"/>
  <c r="E69" i="1" s="1"/>
  <c r="F69" i="1"/>
  <c r="I69" i="1" s="1"/>
  <c r="G69" i="1"/>
  <c r="C70" i="1"/>
  <c r="D70" i="1"/>
  <c r="E70" i="1" s="1"/>
  <c r="F70" i="1"/>
  <c r="I70" i="1" s="1"/>
  <c r="G70" i="1"/>
  <c r="C71" i="1"/>
  <c r="D71" i="1"/>
  <c r="E71" i="1" s="1"/>
  <c r="F71" i="1"/>
  <c r="G71" i="1"/>
  <c r="H71" i="1" s="1"/>
  <c r="C72" i="1"/>
  <c r="D72" i="1"/>
  <c r="E72" i="1" s="1"/>
  <c r="F72" i="1"/>
  <c r="G72" i="1"/>
  <c r="H72" i="1" s="1"/>
  <c r="C73" i="1"/>
  <c r="D73" i="1"/>
  <c r="F73" i="1"/>
  <c r="G73" i="1"/>
  <c r="H73" i="1" s="1"/>
  <c r="C74" i="1"/>
  <c r="D74" i="1"/>
  <c r="F74" i="1"/>
  <c r="G74" i="1"/>
  <c r="H74" i="1" s="1"/>
  <c r="C75" i="1"/>
  <c r="D75" i="1"/>
  <c r="E75" i="1" s="1"/>
  <c r="F75" i="1"/>
  <c r="I75" i="1" s="1"/>
  <c r="G75" i="1"/>
  <c r="J75" i="1"/>
  <c r="C76" i="1"/>
  <c r="D76" i="1"/>
  <c r="F76" i="1"/>
  <c r="I76" i="1" s="1"/>
  <c r="G76" i="1"/>
  <c r="J76" i="1" s="1"/>
  <c r="K76" i="1" s="1"/>
  <c r="H76" i="1"/>
  <c r="C77" i="1"/>
  <c r="D77" i="1"/>
  <c r="E77" i="1" s="1"/>
  <c r="F77" i="1"/>
  <c r="I77" i="1" s="1"/>
  <c r="G77" i="1"/>
  <c r="J77" i="1" s="1"/>
  <c r="H77" i="1"/>
  <c r="C78" i="1"/>
  <c r="D78" i="1"/>
  <c r="E78" i="1" s="1"/>
  <c r="F78" i="1"/>
  <c r="I78" i="1" s="1"/>
  <c r="G78" i="1"/>
  <c r="C79" i="1"/>
  <c r="D79" i="1"/>
  <c r="E79" i="1"/>
  <c r="F79" i="1"/>
  <c r="G79" i="1"/>
  <c r="H79" i="1" s="1"/>
  <c r="C80" i="1"/>
  <c r="D80" i="1"/>
  <c r="E80" i="1" s="1"/>
  <c r="F80" i="1"/>
  <c r="G80" i="1"/>
  <c r="H80" i="1" s="1"/>
  <c r="G2" i="1"/>
  <c r="F2" i="1"/>
  <c r="D2" i="1"/>
  <c r="C2" i="1"/>
  <c r="H8" i="2"/>
  <c r="G8" i="2"/>
  <c r="K8" i="2"/>
  <c r="J8" i="2"/>
  <c r="N8" i="2"/>
  <c r="M8" i="2"/>
  <c r="C8" i="2"/>
  <c r="D8" i="2"/>
  <c r="D4" i="2"/>
  <c r="D5" i="2"/>
  <c r="D6" i="2"/>
  <c r="D7" i="2"/>
  <c r="D3" i="2"/>
  <c r="C4" i="2"/>
  <c r="C5" i="2"/>
  <c r="C6" i="2"/>
  <c r="C7" i="2"/>
  <c r="C3" i="2"/>
  <c r="O7" i="2"/>
  <c r="O6" i="2"/>
  <c r="O5" i="2"/>
  <c r="O4" i="2"/>
  <c r="O3" i="2"/>
  <c r="L6" i="2"/>
  <c r="L5" i="2"/>
  <c r="L4" i="2"/>
  <c r="L3" i="2"/>
  <c r="I4" i="2"/>
  <c r="I5" i="2"/>
  <c r="I6" i="2"/>
  <c r="I3" i="2"/>
  <c r="J69" i="1" l="1"/>
  <c r="K69" i="1" s="1"/>
  <c r="I74" i="1"/>
  <c r="I79" i="1"/>
  <c r="H75" i="1"/>
  <c r="E74" i="1"/>
  <c r="H70" i="1"/>
  <c r="E68" i="1"/>
  <c r="E65" i="1"/>
  <c r="I63" i="1"/>
  <c r="H59" i="1"/>
  <c r="E58" i="1"/>
  <c r="H54" i="1"/>
  <c r="E52" i="1"/>
  <c r="H45" i="1"/>
  <c r="E43" i="1"/>
  <c r="I41" i="1"/>
  <c r="H39" i="1"/>
  <c r="H35" i="1"/>
  <c r="I30" i="1"/>
  <c r="H20" i="1"/>
  <c r="I14" i="1"/>
  <c r="J11" i="1"/>
  <c r="K11" i="1" s="1"/>
  <c r="K77" i="1"/>
  <c r="J67" i="1"/>
  <c r="K67" i="1" s="1"/>
  <c r="K61" i="1"/>
  <c r="J51" i="1"/>
  <c r="K51" i="1" s="1"/>
  <c r="H50" i="1"/>
  <c r="H26" i="1"/>
  <c r="K21" i="1"/>
  <c r="I12" i="1"/>
  <c r="K12" i="1" s="1"/>
  <c r="I80" i="1"/>
  <c r="I73" i="1"/>
  <c r="J68" i="1"/>
  <c r="K68" i="1" s="1"/>
  <c r="I66" i="1"/>
  <c r="K66" i="1" s="1"/>
  <c r="I64" i="1"/>
  <c r="I57" i="1"/>
  <c r="J52" i="1"/>
  <c r="K52" i="1" s="1"/>
  <c r="K37" i="1"/>
  <c r="E6" i="1"/>
  <c r="J4" i="1"/>
  <c r="K4" i="1" s="1"/>
  <c r="H78" i="1"/>
  <c r="E76" i="1"/>
  <c r="J74" i="1"/>
  <c r="E73" i="1"/>
  <c r="I71" i="1"/>
  <c r="H67" i="1"/>
  <c r="E66" i="1"/>
  <c r="H62" i="1"/>
  <c r="E60" i="1"/>
  <c r="J58" i="1"/>
  <c r="E57" i="1"/>
  <c r="H51" i="1"/>
  <c r="I46" i="1"/>
  <c r="E45" i="1"/>
  <c r="J43" i="1"/>
  <c r="K43" i="1" s="1"/>
  <c r="H42" i="1"/>
  <c r="E36" i="1"/>
  <c r="H3" i="1"/>
  <c r="H69" i="1"/>
  <c r="J44" i="1"/>
  <c r="K44" i="1" s="1"/>
  <c r="J19" i="1"/>
  <c r="K19" i="1" s="1"/>
  <c r="J13" i="1"/>
  <c r="K13" i="1" s="1"/>
  <c r="E9" i="1"/>
  <c r="I7" i="1"/>
  <c r="K59" i="1"/>
  <c r="J53" i="1"/>
  <c r="K53" i="1" s="1"/>
  <c r="E37" i="1"/>
  <c r="J35" i="1"/>
  <c r="K35" i="1" s="1"/>
  <c r="H34" i="1"/>
  <c r="I32" i="1"/>
  <c r="K29" i="1"/>
  <c r="H18" i="1"/>
  <c r="I16" i="1"/>
  <c r="J10" i="1"/>
  <c r="K10" i="1" s="1"/>
  <c r="E3" i="1"/>
  <c r="K45" i="1"/>
  <c r="K75" i="1"/>
  <c r="I72" i="1"/>
  <c r="I65" i="1"/>
  <c r="I58" i="1"/>
  <c r="I56" i="1"/>
  <c r="E49" i="1"/>
  <c r="I47" i="1"/>
  <c r="H41" i="1"/>
  <c r="E38" i="1"/>
  <c r="E34" i="1"/>
  <c r="I23" i="1"/>
  <c r="J5" i="1"/>
  <c r="K5" i="1" s="1"/>
  <c r="J73" i="1"/>
  <c r="K73" i="1" s="1"/>
  <c r="J65" i="1"/>
  <c r="K65" i="1" s="1"/>
  <c r="J57" i="1"/>
  <c r="K57" i="1" s="1"/>
  <c r="I50" i="1"/>
  <c r="K50" i="1" s="1"/>
  <c r="J49" i="1"/>
  <c r="K49" i="1" s="1"/>
  <c r="I42" i="1"/>
  <c r="K42" i="1" s="1"/>
  <c r="J41" i="1"/>
  <c r="K41" i="1" s="1"/>
  <c r="I34" i="1"/>
  <c r="K34" i="1" s="1"/>
  <c r="J33" i="1"/>
  <c r="K33" i="1" s="1"/>
  <c r="I26" i="1"/>
  <c r="K26" i="1" s="1"/>
  <c r="J25" i="1"/>
  <c r="K25" i="1" s="1"/>
  <c r="I18" i="1"/>
  <c r="K18" i="1" s="1"/>
  <c r="J17" i="1"/>
  <c r="K17" i="1" s="1"/>
  <c r="J9" i="1"/>
  <c r="J80" i="1"/>
  <c r="K80" i="1" s="1"/>
  <c r="J72" i="1"/>
  <c r="K72" i="1" s="1"/>
  <c r="J64" i="1"/>
  <c r="J56" i="1"/>
  <c r="K56" i="1" s="1"/>
  <c r="J48" i="1"/>
  <c r="K48" i="1" s="1"/>
  <c r="J40" i="1"/>
  <c r="K40" i="1" s="1"/>
  <c r="J32" i="1"/>
  <c r="K32" i="1" s="1"/>
  <c r="J24" i="1"/>
  <c r="K24" i="1" s="1"/>
  <c r="J16" i="1"/>
  <c r="I9" i="1"/>
  <c r="J8" i="1"/>
  <c r="K8" i="1" s="1"/>
  <c r="J79" i="1"/>
  <c r="K79" i="1" s="1"/>
  <c r="J71" i="1"/>
  <c r="J63" i="1"/>
  <c r="K63" i="1" s="1"/>
  <c r="J55" i="1"/>
  <c r="K55" i="1" s="1"/>
  <c r="J47" i="1"/>
  <c r="J39" i="1"/>
  <c r="K39" i="1" s="1"/>
  <c r="J31" i="1"/>
  <c r="K31" i="1" s="1"/>
  <c r="J23" i="1"/>
  <c r="K23" i="1" s="1"/>
  <c r="J15" i="1"/>
  <c r="K15" i="1" s="1"/>
  <c r="J7" i="1"/>
  <c r="K7" i="1" s="1"/>
  <c r="J78" i="1"/>
  <c r="K78" i="1" s="1"/>
  <c r="J70" i="1"/>
  <c r="K70" i="1" s="1"/>
  <c r="J62" i="1"/>
  <c r="K62" i="1" s="1"/>
  <c r="J54" i="1"/>
  <c r="K54" i="1" s="1"/>
  <c r="J46" i="1"/>
  <c r="J38" i="1"/>
  <c r="K38" i="1" s="1"/>
  <c r="J30" i="1"/>
  <c r="K30" i="1" s="1"/>
  <c r="J22" i="1"/>
  <c r="K22" i="1" s="1"/>
  <c r="J14" i="1"/>
  <c r="K14" i="1" s="1"/>
  <c r="J6" i="1"/>
  <c r="K6" i="1" s="1"/>
  <c r="H2" i="1"/>
  <c r="J2" i="1"/>
  <c r="E2" i="1"/>
  <c r="I2" i="1"/>
  <c r="K2" i="1" s="1"/>
  <c r="M48" i="3"/>
  <c r="J56" i="3"/>
  <c r="H17" i="3"/>
  <c r="H2" i="3"/>
  <c r="F4" i="3"/>
  <c r="G4" i="3"/>
  <c r="H4" i="3" s="1"/>
  <c r="F5" i="3"/>
  <c r="G5" i="3"/>
  <c r="F6" i="3"/>
  <c r="G6" i="3"/>
  <c r="H6" i="3" s="1"/>
  <c r="F7" i="3"/>
  <c r="G7" i="3"/>
  <c r="H7" i="3" s="1"/>
  <c r="F8" i="3"/>
  <c r="G8" i="3"/>
  <c r="H8" i="3" s="1"/>
  <c r="F9" i="3"/>
  <c r="G9" i="3"/>
  <c r="H9" i="3" s="1"/>
  <c r="F10" i="3"/>
  <c r="G10" i="3"/>
  <c r="F11" i="3"/>
  <c r="G11" i="3"/>
  <c r="H11" i="3" s="1"/>
  <c r="F12" i="3"/>
  <c r="G12" i="3"/>
  <c r="H12" i="3" s="1"/>
  <c r="F13" i="3"/>
  <c r="G13" i="3"/>
  <c r="H13" i="3" s="1"/>
  <c r="F14" i="3"/>
  <c r="G14" i="3"/>
  <c r="H14" i="3" s="1"/>
  <c r="F15" i="3"/>
  <c r="G15" i="3"/>
  <c r="H15" i="3" s="1"/>
  <c r="F16" i="3"/>
  <c r="G16" i="3"/>
  <c r="H16" i="3" s="1"/>
  <c r="F17" i="3"/>
  <c r="G17" i="3"/>
  <c r="F18" i="3"/>
  <c r="G18" i="3"/>
  <c r="F19" i="3"/>
  <c r="G19" i="3"/>
  <c r="H19" i="3" s="1"/>
  <c r="F20" i="3"/>
  <c r="G20" i="3"/>
  <c r="H20" i="3" s="1"/>
  <c r="F21" i="3"/>
  <c r="G21" i="3"/>
  <c r="H21" i="3" s="1"/>
  <c r="F22" i="3"/>
  <c r="G22" i="3"/>
  <c r="H22" i="3" s="1"/>
  <c r="F23" i="3"/>
  <c r="G23" i="3"/>
  <c r="H23" i="3" s="1"/>
  <c r="F24" i="3"/>
  <c r="G24" i="3"/>
  <c r="H24" i="3" s="1"/>
  <c r="F25" i="3"/>
  <c r="G25" i="3"/>
  <c r="H25" i="3" s="1"/>
  <c r="F26" i="3"/>
  <c r="G26" i="3"/>
  <c r="F27" i="3"/>
  <c r="G27" i="3"/>
  <c r="H27" i="3" s="1"/>
  <c r="F28" i="3"/>
  <c r="G28" i="3"/>
  <c r="H28" i="3" s="1"/>
  <c r="F29" i="3"/>
  <c r="G29" i="3"/>
  <c r="H29" i="3" s="1"/>
  <c r="F30" i="3"/>
  <c r="G30" i="3"/>
  <c r="H30" i="3" s="1"/>
  <c r="F31" i="3"/>
  <c r="G31" i="3"/>
  <c r="H31" i="3" s="1"/>
  <c r="F32" i="3"/>
  <c r="G32" i="3"/>
  <c r="H32" i="3" s="1"/>
  <c r="F33" i="3"/>
  <c r="G33" i="3"/>
  <c r="H33" i="3" s="1"/>
  <c r="F34" i="3"/>
  <c r="G34" i="3"/>
  <c r="F35" i="3"/>
  <c r="G35" i="3"/>
  <c r="H35" i="3" s="1"/>
  <c r="F36" i="3"/>
  <c r="G36" i="3"/>
  <c r="H36" i="3" s="1"/>
  <c r="F37" i="3"/>
  <c r="G37" i="3"/>
  <c r="H37" i="3" s="1"/>
  <c r="F38" i="3"/>
  <c r="G38" i="3"/>
  <c r="H38" i="3" s="1"/>
  <c r="F39" i="3"/>
  <c r="G39" i="3"/>
  <c r="H39" i="3" s="1"/>
  <c r="F40" i="3"/>
  <c r="G40" i="3"/>
  <c r="H40" i="3" s="1"/>
  <c r="F41" i="3"/>
  <c r="G41" i="3"/>
  <c r="F42" i="3"/>
  <c r="G42" i="3"/>
  <c r="F43" i="3"/>
  <c r="G43" i="3"/>
  <c r="H43" i="3" s="1"/>
  <c r="F44" i="3"/>
  <c r="G44" i="3"/>
  <c r="H44" i="3" s="1"/>
  <c r="F45" i="3"/>
  <c r="G45" i="3"/>
  <c r="H45" i="3" s="1"/>
  <c r="F46" i="3"/>
  <c r="G46" i="3"/>
  <c r="H46" i="3" s="1"/>
  <c r="F47" i="3"/>
  <c r="G47" i="3"/>
  <c r="H47" i="3" s="1"/>
  <c r="F48" i="3"/>
  <c r="G48" i="3"/>
  <c r="H48" i="3" s="1"/>
  <c r="F49" i="3"/>
  <c r="G49" i="3"/>
  <c r="F50" i="3"/>
  <c r="G50" i="3"/>
  <c r="F51" i="3"/>
  <c r="G51" i="3"/>
  <c r="H51" i="3" s="1"/>
  <c r="F52" i="3"/>
  <c r="G52" i="3"/>
  <c r="H52" i="3" s="1"/>
  <c r="F53" i="3"/>
  <c r="G53" i="3"/>
  <c r="H53" i="3" s="1"/>
  <c r="F54" i="3"/>
  <c r="G54" i="3"/>
  <c r="H54" i="3" s="1"/>
  <c r="F55" i="3"/>
  <c r="G55" i="3"/>
  <c r="H55" i="3" s="1"/>
  <c r="F56" i="3"/>
  <c r="G56" i="3"/>
  <c r="H56" i="3" s="1"/>
  <c r="F57" i="3"/>
  <c r="G57" i="3"/>
  <c r="H57" i="3" s="1"/>
  <c r="F58" i="3"/>
  <c r="G58" i="3"/>
  <c r="F59" i="3"/>
  <c r="G59" i="3"/>
  <c r="H59" i="3" s="1"/>
  <c r="F60" i="3"/>
  <c r="G60" i="3"/>
  <c r="H60" i="3" s="1"/>
  <c r="F61" i="3"/>
  <c r="G61" i="3"/>
  <c r="H61" i="3" s="1"/>
  <c r="F62" i="3"/>
  <c r="G62" i="3"/>
  <c r="H62" i="3" s="1"/>
  <c r="F63" i="3"/>
  <c r="G63" i="3"/>
  <c r="H63" i="3" s="1"/>
  <c r="F64" i="3"/>
  <c r="G64" i="3"/>
  <c r="H64" i="3" s="1"/>
  <c r="F65" i="3"/>
  <c r="G65" i="3"/>
  <c r="H65" i="3" s="1"/>
  <c r="F66" i="3"/>
  <c r="G66" i="3"/>
  <c r="F67" i="3"/>
  <c r="G67" i="3"/>
  <c r="H67" i="3" s="1"/>
  <c r="F68" i="3"/>
  <c r="G68" i="3"/>
  <c r="H68" i="3" s="1"/>
  <c r="F69" i="3"/>
  <c r="G69" i="3"/>
  <c r="H69" i="3" s="1"/>
  <c r="F70" i="3"/>
  <c r="G70" i="3"/>
  <c r="H70" i="3" s="1"/>
  <c r="F71" i="3"/>
  <c r="G71" i="3"/>
  <c r="H71" i="3" s="1"/>
  <c r="F72" i="3"/>
  <c r="G72" i="3"/>
  <c r="H72" i="3" s="1"/>
  <c r="F73" i="3"/>
  <c r="G73" i="3"/>
  <c r="H73" i="3" s="1"/>
  <c r="F74" i="3"/>
  <c r="G74" i="3"/>
  <c r="F75" i="3"/>
  <c r="G75" i="3"/>
  <c r="H75" i="3" s="1"/>
  <c r="F76" i="3"/>
  <c r="G76" i="3"/>
  <c r="H76" i="3" s="1"/>
  <c r="F77" i="3"/>
  <c r="G77" i="3"/>
  <c r="H77" i="3" s="1"/>
  <c r="F78" i="3"/>
  <c r="G78" i="3"/>
  <c r="H78" i="3" s="1"/>
  <c r="F79" i="3"/>
  <c r="G79" i="3"/>
  <c r="H79" i="3" s="1"/>
  <c r="F80" i="3"/>
  <c r="G80" i="3"/>
  <c r="H80" i="3" s="1"/>
  <c r="F3" i="3"/>
  <c r="G3" i="3"/>
  <c r="H3" i="3" s="1"/>
  <c r="G2" i="3"/>
  <c r="F2" i="3"/>
  <c r="F81" i="3" s="1"/>
  <c r="H81" i="3" s="1"/>
  <c r="C3" i="3"/>
  <c r="I3" i="3" s="1"/>
  <c r="M3" i="3" s="1"/>
  <c r="D3" i="3"/>
  <c r="C4" i="3"/>
  <c r="I4" i="3" s="1"/>
  <c r="M4" i="3" s="1"/>
  <c r="D4" i="3"/>
  <c r="C5" i="3"/>
  <c r="I5" i="3" s="1"/>
  <c r="M5" i="3" s="1"/>
  <c r="D5" i="3"/>
  <c r="C6" i="3"/>
  <c r="I6" i="3" s="1"/>
  <c r="M6" i="3" s="1"/>
  <c r="D6" i="3"/>
  <c r="E6" i="3" s="1"/>
  <c r="C7" i="3"/>
  <c r="I7" i="3" s="1"/>
  <c r="M7" i="3" s="1"/>
  <c r="D7" i="3"/>
  <c r="C8" i="3"/>
  <c r="I8" i="3" s="1"/>
  <c r="M8" i="3" s="1"/>
  <c r="D8" i="3"/>
  <c r="C9" i="3"/>
  <c r="I9" i="3" s="1"/>
  <c r="M9" i="3" s="1"/>
  <c r="D9" i="3"/>
  <c r="C10" i="3"/>
  <c r="I10" i="3" s="1"/>
  <c r="M10" i="3" s="1"/>
  <c r="D10" i="3"/>
  <c r="C11" i="3"/>
  <c r="I11" i="3" s="1"/>
  <c r="M11" i="3" s="1"/>
  <c r="D11" i="3"/>
  <c r="C12" i="3"/>
  <c r="I12" i="3" s="1"/>
  <c r="M12" i="3" s="1"/>
  <c r="D12" i="3"/>
  <c r="C13" i="3"/>
  <c r="I13" i="3" s="1"/>
  <c r="M13" i="3" s="1"/>
  <c r="D13" i="3"/>
  <c r="C14" i="3"/>
  <c r="I14" i="3" s="1"/>
  <c r="M14" i="3" s="1"/>
  <c r="D14" i="3"/>
  <c r="E14" i="3" s="1"/>
  <c r="C15" i="3"/>
  <c r="D15" i="3"/>
  <c r="C16" i="3"/>
  <c r="I16" i="3" s="1"/>
  <c r="M16" i="3" s="1"/>
  <c r="D16" i="3"/>
  <c r="C17" i="3"/>
  <c r="I17" i="3" s="1"/>
  <c r="M17" i="3" s="1"/>
  <c r="D17" i="3"/>
  <c r="C18" i="3"/>
  <c r="I18" i="3" s="1"/>
  <c r="M18" i="3" s="1"/>
  <c r="D18" i="3"/>
  <c r="C19" i="3"/>
  <c r="I19" i="3" s="1"/>
  <c r="M19" i="3" s="1"/>
  <c r="D19" i="3"/>
  <c r="C20" i="3"/>
  <c r="I20" i="3" s="1"/>
  <c r="M20" i="3" s="1"/>
  <c r="D20" i="3"/>
  <c r="C21" i="3"/>
  <c r="I21" i="3" s="1"/>
  <c r="M21" i="3" s="1"/>
  <c r="D21" i="3"/>
  <c r="C22" i="3"/>
  <c r="I22" i="3" s="1"/>
  <c r="M22" i="3" s="1"/>
  <c r="D22" i="3"/>
  <c r="E22" i="3" s="1"/>
  <c r="C23" i="3"/>
  <c r="D23" i="3"/>
  <c r="C24" i="3"/>
  <c r="I24" i="3" s="1"/>
  <c r="M24" i="3" s="1"/>
  <c r="D24" i="3"/>
  <c r="C25" i="3"/>
  <c r="I25" i="3" s="1"/>
  <c r="M25" i="3" s="1"/>
  <c r="D25" i="3"/>
  <c r="C26" i="3"/>
  <c r="I26" i="3" s="1"/>
  <c r="M26" i="3" s="1"/>
  <c r="D26" i="3"/>
  <c r="C27" i="3"/>
  <c r="I27" i="3" s="1"/>
  <c r="M27" i="3" s="1"/>
  <c r="D27" i="3"/>
  <c r="C28" i="3"/>
  <c r="I28" i="3" s="1"/>
  <c r="M28" i="3" s="1"/>
  <c r="D28" i="3"/>
  <c r="C29" i="3"/>
  <c r="I29" i="3" s="1"/>
  <c r="M29" i="3" s="1"/>
  <c r="D29" i="3"/>
  <c r="C30" i="3"/>
  <c r="I30" i="3" s="1"/>
  <c r="M30" i="3" s="1"/>
  <c r="D30" i="3"/>
  <c r="E30" i="3" s="1"/>
  <c r="C31" i="3"/>
  <c r="D31" i="3"/>
  <c r="C32" i="3"/>
  <c r="I32" i="3" s="1"/>
  <c r="M32" i="3" s="1"/>
  <c r="D32" i="3"/>
  <c r="C33" i="3"/>
  <c r="I33" i="3" s="1"/>
  <c r="M33" i="3" s="1"/>
  <c r="D33" i="3"/>
  <c r="C34" i="3"/>
  <c r="I34" i="3" s="1"/>
  <c r="M34" i="3" s="1"/>
  <c r="D34" i="3"/>
  <c r="C35" i="3"/>
  <c r="D35" i="3"/>
  <c r="C36" i="3"/>
  <c r="I36" i="3" s="1"/>
  <c r="M36" i="3" s="1"/>
  <c r="D36" i="3"/>
  <c r="C37" i="3"/>
  <c r="I37" i="3" s="1"/>
  <c r="M37" i="3" s="1"/>
  <c r="D37" i="3"/>
  <c r="C38" i="3"/>
  <c r="I38" i="3" s="1"/>
  <c r="M38" i="3" s="1"/>
  <c r="D38" i="3"/>
  <c r="E38" i="3" s="1"/>
  <c r="C39" i="3"/>
  <c r="D39" i="3"/>
  <c r="C40" i="3"/>
  <c r="E40" i="3" s="1"/>
  <c r="D40" i="3"/>
  <c r="C41" i="3"/>
  <c r="I41" i="3" s="1"/>
  <c r="M41" i="3" s="1"/>
  <c r="D41" i="3"/>
  <c r="C42" i="3"/>
  <c r="I42" i="3" s="1"/>
  <c r="M42" i="3" s="1"/>
  <c r="D42" i="3"/>
  <c r="C43" i="3"/>
  <c r="I43" i="3" s="1"/>
  <c r="M43" i="3" s="1"/>
  <c r="D43" i="3"/>
  <c r="C44" i="3"/>
  <c r="I44" i="3" s="1"/>
  <c r="M44" i="3" s="1"/>
  <c r="D44" i="3"/>
  <c r="C45" i="3"/>
  <c r="I45" i="3" s="1"/>
  <c r="M45" i="3" s="1"/>
  <c r="D45" i="3"/>
  <c r="C46" i="3"/>
  <c r="I46" i="3" s="1"/>
  <c r="M46" i="3" s="1"/>
  <c r="D46" i="3"/>
  <c r="E46" i="3" s="1"/>
  <c r="C47" i="3"/>
  <c r="I47" i="3" s="1"/>
  <c r="M47" i="3" s="1"/>
  <c r="D47" i="3"/>
  <c r="E47" i="3" s="1"/>
  <c r="C48" i="3"/>
  <c r="I48" i="3" s="1"/>
  <c r="D48" i="3"/>
  <c r="C49" i="3"/>
  <c r="I49" i="3" s="1"/>
  <c r="M49" i="3" s="1"/>
  <c r="D49" i="3"/>
  <c r="C50" i="3"/>
  <c r="I50" i="3" s="1"/>
  <c r="M50" i="3" s="1"/>
  <c r="D50" i="3"/>
  <c r="C51" i="3"/>
  <c r="I51" i="3" s="1"/>
  <c r="M51" i="3" s="1"/>
  <c r="D51" i="3"/>
  <c r="C52" i="3"/>
  <c r="I52" i="3" s="1"/>
  <c r="M52" i="3" s="1"/>
  <c r="D52" i="3"/>
  <c r="C53" i="3"/>
  <c r="I53" i="3" s="1"/>
  <c r="M53" i="3" s="1"/>
  <c r="D53" i="3"/>
  <c r="C54" i="3"/>
  <c r="I54" i="3" s="1"/>
  <c r="M54" i="3" s="1"/>
  <c r="D54" i="3"/>
  <c r="E54" i="3" s="1"/>
  <c r="C55" i="3"/>
  <c r="I55" i="3" s="1"/>
  <c r="M55" i="3" s="1"/>
  <c r="D55" i="3"/>
  <c r="C56" i="3"/>
  <c r="I56" i="3" s="1"/>
  <c r="M56" i="3" s="1"/>
  <c r="D56" i="3"/>
  <c r="E56" i="3" s="1"/>
  <c r="C57" i="3"/>
  <c r="I57" i="3" s="1"/>
  <c r="M57" i="3" s="1"/>
  <c r="D57" i="3"/>
  <c r="C58" i="3"/>
  <c r="I58" i="3" s="1"/>
  <c r="M58" i="3" s="1"/>
  <c r="D58" i="3"/>
  <c r="E58" i="3" s="1"/>
  <c r="C59" i="3"/>
  <c r="I59" i="3" s="1"/>
  <c r="M59" i="3" s="1"/>
  <c r="D59" i="3"/>
  <c r="E59" i="3" s="1"/>
  <c r="C60" i="3"/>
  <c r="I60" i="3" s="1"/>
  <c r="M60" i="3" s="1"/>
  <c r="D60" i="3"/>
  <c r="C61" i="3"/>
  <c r="I61" i="3" s="1"/>
  <c r="M61" i="3" s="1"/>
  <c r="D61" i="3"/>
  <c r="C62" i="3"/>
  <c r="I62" i="3" s="1"/>
  <c r="M62" i="3" s="1"/>
  <c r="D62" i="3"/>
  <c r="E62" i="3" s="1"/>
  <c r="C63" i="3"/>
  <c r="I63" i="3" s="1"/>
  <c r="M63" i="3" s="1"/>
  <c r="D63" i="3"/>
  <c r="C64" i="3"/>
  <c r="I64" i="3" s="1"/>
  <c r="M64" i="3" s="1"/>
  <c r="D64" i="3"/>
  <c r="E64" i="3" s="1"/>
  <c r="C65" i="3"/>
  <c r="I65" i="3" s="1"/>
  <c r="M65" i="3" s="1"/>
  <c r="D65" i="3"/>
  <c r="C66" i="3"/>
  <c r="I66" i="3" s="1"/>
  <c r="M66" i="3" s="1"/>
  <c r="D66" i="3"/>
  <c r="C67" i="3"/>
  <c r="I67" i="3" s="1"/>
  <c r="M67" i="3" s="1"/>
  <c r="D67" i="3"/>
  <c r="E67" i="3" s="1"/>
  <c r="C68" i="3"/>
  <c r="I68" i="3" s="1"/>
  <c r="M68" i="3" s="1"/>
  <c r="D68" i="3"/>
  <c r="C69" i="3"/>
  <c r="I69" i="3" s="1"/>
  <c r="M69" i="3" s="1"/>
  <c r="D69" i="3"/>
  <c r="C70" i="3"/>
  <c r="I70" i="3" s="1"/>
  <c r="M70" i="3" s="1"/>
  <c r="D70" i="3"/>
  <c r="E70" i="3" s="1"/>
  <c r="C71" i="3"/>
  <c r="I71" i="3" s="1"/>
  <c r="M71" i="3" s="1"/>
  <c r="D71" i="3"/>
  <c r="C72" i="3"/>
  <c r="E72" i="3" s="1"/>
  <c r="D72" i="3"/>
  <c r="J72" i="3" s="1"/>
  <c r="C73" i="3"/>
  <c r="I73" i="3" s="1"/>
  <c r="M73" i="3" s="1"/>
  <c r="D73" i="3"/>
  <c r="C74" i="3"/>
  <c r="I74" i="3" s="1"/>
  <c r="M74" i="3" s="1"/>
  <c r="D74" i="3"/>
  <c r="E74" i="3" s="1"/>
  <c r="C75" i="3"/>
  <c r="I75" i="3" s="1"/>
  <c r="M75" i="3" s="1"/>
  <c r="D75" i="3"/>
  <c r="C76" i="3"/>
  <c r="I76" i="3" s="1"/>
  <c r="M76" i="3" s="1"/>
  <c r="D76" i="3"/>
  <c r="C77" i="3"/>
  <c r="I77" i="3" s="1"/>
  <c r="M77" i="3" s="1"/>
  <c r="D77" i="3"/>
  <c r="C78" i="3"/>
  <c r="I78" i="3" s="1"/>
  <c r="M78" i="3" s="1"/>
  <c r="D78" i="3"/>
  <c r="E78" i="3" s="1"/>
  <c r="C79" i="3"/>
  <c r="I79" i="3" s="1"/>
  <c r="M79" i="3" s="1"/>
  <c r="D79" i="3"/>
  <c r="C80" i="3"/>
  <c r="E80" i="3" s="1"/>
  <c r="D80" i="3"/>
  <c r="J80" i="3" s="1"/>
  <c r="D2" i="3"/>
  <c r="C2" i="3"/>
  <c r="I2" i="3" s="1"/>
  <c r="M2" i="3" s="1"/>
  <c r="E4" i="3"/>
  <c r="E5" i="3"/>
  <c r="E8" i="3"/>
  <c r="E9" i="3"/>
  <c r="E10" i="3"/>
  <c r="E12" i="3"/>
  <c r="E13" i="3"/>
  <c r="E16" i="3"/>
  <c r="E17" i="3"/>
  <c r="E18" i="3"/>
  <c r="E20" i="3"/>
  <c r="E21" i="3"/>
  <c r="E24" i="3"/>
  <c r="E25" i="3"/>
  <c r="E26" i="3"/>
  <c r="E28" i="3"/>
  <c r="E29" i="3"/>
  <c r="E32" i="3"/>
  <c r="E33" i="3"/>
  <c r="E34" i="3"/>
  <c r="E36" i="3"/>
  <c r="E37" i="3"/>
  <c r="E41" i="3"/>
  <c r="E42" i="3"/>
  <c r="E45" i="3"/>
  <c r="E49" i="3"/>
  <c r="E50" i="3"/>
  <c r="E52" i="3"/>
  <c r="E53" i="3"/>
  <c r="E57" i="3"/>
  <c r="E61" i="3"/>
  <c r="E65" i="3"/>
  <c r="E66" i="3"/>
  <c r="E69" i="3"/>
  <c r="E73" i="3"/>
  <c r="E77" i="3"/>
  <c r="K71" i="1" l="1"/>
  <c r="K64" i="1"/>
  <c r="K46" i="1"/>
  <c r="K58" i="1"/>
  <c r="K74" i="1"/>
  <c r="K16" i="1"/>
  <c r="K47" i="1"/>
  <c r="K9" i="1"/>
  <c r="E68" i="3"/>
  <c r="E48" i="3"/>
  <c r="J8" i="3"/>
  <c r="K8" i="3" s="1"/>
  <c r="J64" i="3"/>
  <c r="E39" i="3"/>
  <c r="E35" i="3"/>
  <c r="E31" i="3"/>
  <c r="E23" i="3"/>
  <c r="E15" i="3"/>
  <c r="J48" i="3"/>
  <c r="J74" i="3"/>
  <c r="K74" i="3" s="1"/>
  <c r="J66" i="3"/>
  <c r="K66" i="3" s="1"/>
  <c r="J58" i="3"/>
  <c r="K58" i="3" s="1"/>
  <c r="J50" i="3"/>
  <c r="K50" i="3" s="1"/>
  <c r="J42" i="3"/>
  <c r="K42" i="3" s="1"/>
  <c r="J34" i="3"/>
  <c r="K34" i="3" s="1"/>
  <c r="J26" i="3"/>
  <c r="K26" i="3" s="1"/>
  <c r="J18" i="3"/>
  <c r="K18" i="3" s="1"/>
  <c r="J10" i="3"/>
  <c r="K10" i="3" s="1"/>
  <c r="I40" i="3"/>
  <c r="M40" i="3" s="1"/>
  <c r="J40" i="3"/>
  <c r="E44" i="3"/>
  <c r="J2" i="3"/>
  <c r="K2" i="3" s="1"/>
  <c r="J32" i="3"/>
  <c r="K32" i="3" s="1"/>
  <c r="J73" i="3"/>
  <c r="K73" i="3" s="1"/>
  <c r="J65" i="3"/>
  <c r="K65" i="3" s="1"/>
  <c r="J57" i="3"/>
  <c r="K57" i="3" s="1"/>
  <c r="J49" i="3"/>
  <c r="K49" i="3" s="1"/>
  <c r="J41" i="3"/>
  <c r="K41" i="3" s="1"/>
  <c r="J33" i="3"/>
  <c r="K33" i="3" s="1"/>
  <c r="J25" i="3"/>
  <c r="K25" i="3" s="1"/>
  <c r="J17" i="3"/>
  <c r="K17" i="3" s="1"/>
  <c r="J9" i="3"/>
  <c r="H5" i="3"/>
  <c r="H49" i="3"/>
  <c r="J24" i="3"/>
  <c r="K24" i="3" s="1"/>
  <c r="H41" i="3"/>
  <c r="J16" i="3"/>
  <c r="K16" i="3" s="1"/>
  <c r="K56" i="3"/>
  <c r="K64" i="3"/>
  <c r="K48" i="3"/>
  <c r="K9" i="3"/>
  <c r="E76" i="3"/>
  <c r="E43" i="3"/>
  <c r="E7" i="3"/>
  <c r="E79" i="3"/>
  <c r="E75" i="3"/>
  <c r="E71" i="3"/>
  <c r="E63" i="3"/>
  <c r="E55" i="3"/>
  <c r="H74" i="3"/>
  <c r="H66" i="3"/>
  <c r="H58" i="3"/>
  <c r="H50" i="3"/>
  <c r="H42" i="3"/>
  <c r="H34" i="3"/>
  <c r="H26" i="3"/>
  <c r="H18" i="3"/>
  <c r="H10" i="3"/>
  <c r="I39" i="3"/>
  <c r="M39" i="3" s="1"/>
  <c r="I31" i="3"/>
  <c r="M31" i="3" s="1"/>
  <c r="I23" i="3"/>
  <c r="M23" i="3" s="1"/>
  <c r="I15" i="3"/>
  <c r="J79" i="3"/>
  <c r="K79" i="3" s="1"/>
  <c r="J71" i="3"/>
  <c r="K71" i="3" s="1"/>
  <c r="J63" i="3"/>
  <c r="K63" i="3" s="1"/>
  <c r="J55" i="3"/>
  <c r="K55" i="3" s="1"/>
  <c r="J47" i="3"/>
  <c r="K47" i="3" s="1"/>
  <c r="J39" i="3"/>
  <c r="K39" i="3" s="1"/>
  <c r="J31" i="3"/>
  <c r="J23" i="3"/>
  <c r="J15" i="3"/>
  <c r="J7" i="3"/>
  <c r="K7" i="3" s="1"/>
  <c r="I80" i="3"/>
  <c r="I72" i="3"/>
  <c r="E60" i="3"/>
  <c r="E3" i="3"/>
  <c r="J78" i="3"/>
  <c r="K78" i="3" s="1"/>
  <c r="J70" i="3"/>
  <c r="K70" i="3" s="1"/>
  <c r="J62" i="3"/>
  <c r="K62" i="3" s="1"/>
  <c r="J54" i="3"/>
  <c r="K54" i="3" s="1"/>
  <c r="J46" i="3"/>
  <c r="K46" i="3" s="1"/>
  <c r="J38" i="3"/>
  <c r="K38" i="3" s="1"/>
  <c r="J30" i="3"/>
  <c r="K30" i="3" s="1"/>
  <c r="J22" i="3"/>
  <c r="K22" i="3" s="1"/>
  <c r="J14" i="3"/>
  <c r="K14" i="3" s="1"/>
  <c r="J6" i="3"/>
  <c r="K6" i="3" s="1"/>
  <c r="E11" i="3"/>
  <c r="J77" i="3"/>
  <c r="K77" i="3" s="1"/>
  <c r="J69" i="3"/>
  <c r="K69" i="3" s="1"/>
  <c r="J61" i="3"/>
  <c r="K61" i="3" s="1"/>
  <c r="J53" i="3"/>
  <c r="K53" i="3" s="1"/>
  <c r="J45" i="3"/>
  <c r="K45" i="3" s="1"/>
  <c r="J37" i="3"/>
  <c r="K37" i="3" s="1"/>
  <c r="J29" i="3"/>
  <c r="K29" i="3" s="1"/>
  <c r="J21" i="3"/>
  <c r="K21" i="3" s="1"/>
  <c r="J13" i="3"/>
  <c r="K13" i="3" s="1"/>
  <c r="J5" i="3"/>
  <c r="K5" i="3" s="1"/>
  <c r="E19" i="3"/>
  <c r="J76" i="3"/>
  <c r="K76" i="3" s="1"/>
  <c r="J68" i="3"/>
  <c r="K68" i="3" s="1"/>
  <c r="J60" i="3"/>
  <c r="K60" i="3" s="1"/>
  <c r="J52" i="3"/>
  <c r="K52" i="3" s="1"/>
  <c r="J44" i="3"/>
  <c r="K44" i="3" s="1"/>
  <c r="J36" i="3"/>
  <c r="K36" i="3" s="1"/>
  <c r="J28" i="3"/>
  <c r="K28" i="3" s="1"/>
  <c r="J20" i="3"/>
  <c r="K20" i="3" s="1"/>
  <c r="J12" i="3"/>
  <c r="K12" i="3" s="1"/>
  <c r="J4" i="3"/>
  <c r="K4" i="3" s="1"/>
  <c r="E51" i="3"/>
  <c r="E27" i="3"/>
  <c r="I35" i="3"/>
  <c r="M35" i="3" s="1"/>
  <c r="J75" i="3"/>
  <c r="K75" i="3" s="1"/>
  <c r="J67" i="3"/>
  <c r="K67" i="3" s="1"/>
  <c r="J59" i="3"/>
  <c r="K59" i="3" s="1"/>
  <c r="J51" i="3"/>
  <c r="K51" i="3" s="1"/>
  <c r="J43" i="3"/>
  <c r="K43" i="3" s="1"/>
  <c r="J35" i="3"/>
  <c r="J27" i="3"/>
  <c r="K27" i="3" s="1"/>
  <c r="J19" i="3"/>
  <c r="K19" i="3" s="1"/>
  <c r="J11" i="3"/>
  <c r="K11" i="3" s="1"/>
  <c r="J3" i="3"/>
  <c r="K3" i="3" s="1"/>
  <c r="E2" i="3"/>
  <c r="C81" i="3"/>
  <c r="E81" i="3" s="1"/>
  <c r="E8" i="2"/>
  <c r="I8" i="2"/>
  <c r="E5" i="2"/>
  <c r="E3" i="2"/>
  <c r="E4" i="2"/>
  <c r="E6" i="2"/>
  <c r="K72" i="3" l="1"/>
  <c r="M72" i="3"/>
  <c r="K80" i="3"/>
  <c r="M80" i="3"/>
  <c r="K40" i="3"/>
  <c r="I81" i="3"/>
  <c r="M15" i="3"/>
  <c r="K35" i="3"/>
  <c r="K31" i="3"/>
  <c r="K23" i="3"/>
  <c r="J81" i="3"/>
  <c r="K15" i="3"/>
  <c r="E7" i="2"/>
  <c r="L8" i="2"/>
  <c r="O8" i="2"/>
  <c r="K81" i="3" l="1"/>
</calcChain>
</file>

<file path=xl/sharedStrings.xml><?xml version="1.0" encoding="utf-8"?>
<sst xmlns="http://schemas.openxmlformats.org/spreadsheetml/2006/main" count="372" uniqueCount="118">
  <si>
    <t>Velitelstvo</t>
  </si>
  <si>
    <t>Okres</t>
  </si>
  <si>
    <t>PocetTestov_201031</t>
  </si>
  <si>
    <t>PocetPozit_201031</t>
  </si>
  <si>
    <t>PozitRate_201031</t>
  </si>
  <si>
    <t>PocetTestov_201101</t>
  </si>
  <si>
    <t>PocetPozit_201101</t>
  </si>
  <si>
    <t>PozitRate_201101</t>
  </si>
  <si>
    <t>PocetTestov</t>
  </si>
  <si>
    <t>PocetPozit</t>
  </si>
  <si>
    <t>PozitRate</t>
  </si>
  <si>
    <t>PocetObyv</t>
  </si>
  <si>
    <t>14 day incidence</t>
  </si>
  <si>
    <t>TPR (est)</t>
  </si>
  <si>
    <t>Bratislava IV</t>
  </si>
  <si>
    <t>Revúca</t>
  </si>
  <si>
    <t>Banská Štiavnica</t>
  </si>
  <si>
    <t>Rožňava</t>
  </si>
  <si>
    <t>Veľký Krtíš</t>
  </si>
  <si>
    <t>Bratislava III</t>
  </si>
  <si>
    <t>Košice II</t>
  </si>
  <si>
    <t>Bratislava I</t>
  </si>
  <si>
    <t>Bratislava V</t>
  </si>
  <si>
    <t>Žiar nad Hronom</t>
  </si>
  <si>
    <t>Rimavská Sobota</t>
  </si>
  <si>
    <t>Bratislava II</t>
  </si>
  <si>
    <t>Piešťany</t>
  </si>
  <si>
    <t>Senec</t>
  </si>
  <si>
    <t>Galanta</t>
  </si>
  <si>
    <t>Krupina</t>
  </si>
  <si>
    <t>Košice III</t>
  </si>
  <si>
    <t>Malacky</t>
  </si>
  <si>
    <t>Lučenec</t>
  </si>
  <si>
    <t>Pezinok</t>
  </si>
  <si>
    <t>Levice</t>
  </si>
  <si>
    <t>Komárno</t>
  </si>
  <si>
    <t>Poltár</t>
  </si>
  <si>
    <t>Trebišov</t>
  </si>
  <si>
    <t>Hlohovec</t>
  </si>
  <si>
    <t>Zlaté Moravce</t>
  </si>
  <si>
    <t>Košice - okolie</t>
  </si>
  <si>
    <t>Nové Zámky</t>
  </si>
  <si>
    <t>Trnava</t>
  </si>
  <si>
    <t>Košice IV</t>
  </si>
  <si>
    <t>Šaľa</t>
  </si>
  <si>
    <t>Žarnovica</t>
  </si>
  <si>
    <t>Nitra</t>
  </si>
  <si>
    <t>Zvolen</t>
  </si>
  <si>
    <t>Gelnica</t>
  </si>
  <si>
    <t>Košice I</t>
  </si>
  <si>
    <t>Prešov</t>
  </si>
  <si>
    <t>Michalovce</t>
  </si>
  <si>
    <t>Nové Mesto nad Váhom</t>
  </si>
  <si>
    <t>Senica</t>
  </si>
  <si>
    <t>Dunajská Streda</t>
  </si>
  <si>
    <t>Turčianske Teplice</t>
  </si>
  <si>
    <t>Sobrance</t>
  </si>
  <si>
    <t>Vranov nad Topľou</t>
  </si>
  <si>
    <t>Detva</t>
  </si>
  <si>
    <t>Banská Bystrica</t>
  </si>
  <si>
    <t>Trenčín</t>
  </si>
  <si>
    <t>Ilava</t>
  </si>
  <si>
    <t>Stropkov</t>
  </si>
  <si>
    <t>Brezno</t>
  </si>
  <si>
    <t>Žilina</t>
  </si>
  <si>
    <t>Skalica</t>
  </si>
  <si>
    <t>Medzilaborce</t>
  </si>
  <si>
    <t>Svidník</t>
  </si>
  <si>
    <t>Považská Bystrica</t>
  </si>
  <si>
    <t>Spišská Nová Ves</t>
  </si>
  <si>
    <t>Martin</t>
  </si>
  <si>
    <t>Myjava</t>
  </si>
  <si>
    <t>Liptovský Mikuláš</t>
  </si>
  <si>
    <t>Dolný Kubín</t>
  </si>
  <si>
    <t>Bytča</t>
  </si>
  <si>
    <t>Bardejov</t>
  </si>
  <si>
    <t>Topoľčany</t>
  </si>
  <si>
    <t>Poprad</t>
  </si>
  <si>
    <t>Námestovo</t>
  </si>
  <si>
    <t>Snina</t>
  </si>
  <si>
    <t>Humenné</t>
  </si>
  <si>
    <t>Kysucké Nové Mesto</t>
  </si>
  <si>
    <t>Partizánske</t>
  </si>
  <si>
    <t>Kežmarok</t>
  </si>
  <si>
    <t>Prievidza</t>
  </si>
  <si>
    <t>Bánovce nad Bebravou</t>
  </si>
  <si>
    <t>Tvrdošín</t>
  </si>
  <si>
    <t>Ružomberok</t>
  </si>
  <si>
    <t>Levoča</t>
  </si>
  <si>
    <t>Sabinov</t>
  </si>
  <si>
    <t>Púchov</t>
  </si>
  <si>
    <t>Stará Ľubovňa</t>
  </si>
  <si>
    <t>Čadca</t>
  </si>
  <si>
    <t>Sum</t>
  </si>
  <si>
    <t>Regionálne veliteľstvá</t>
  </si>
  <si>
    <t>OS SR</t>
  </si>
  <si>
    <t>UOŠS (MV, MZ, MH, MS SR)</t>
  </si>
  <si>
    <t>Spolu</t>
  </si>
  <si>
    <t>Piatok</t>
  </si>
  <si>
    <t>Sobota</t>
  </si>
  <si>
    <t>Nedela</t>
  </si>
  <si>
    <t>Mimo OM</t>
  </si>
  <si>
    <t>Celkom</t>
  </si>
  <si>
    <t>Bratislava</t>
  </si>
  <si>
    <t>Sereď</t>
  </si>
  <si>
    <t>PocetTestov_2phase</t>
  </si>
  <si>
    <t>PocetPozit_2phase</t>
  </si>
  <si>
    <t>PozitRate_2phase</t>
  </si>
  <si>
    <t>Ucast_2phase</t>
  </si>
  <si>
    <t>PocetTestov_201107</t>
  </si>
  <si>
    <t>PocetPozit_201107</t>
  </si>
  <si>
    <t>PozitRate_201107</t>
  </si>
  <si>
    <t>PocetTestov_201108</t>
  </si>
  <si>
    <t>PocetPozit_201109</t>
  </si>
  <si>
    <t>PozitRate_201108</t>
  </si>
  <si>
    <t>PocetTestov_3phase</t>
  </si>
  <si>
    <t>PocetPozit_3phase</t>
  </si>
  <si>
    <t>PozitRate_3phase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</si>
</sst>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_-* #,##0_-;\-* #,##0_-;_-* &quot;-&quot;??_-;_-@_-"/>
  </numFmts>
  <fonts count="8" x14ac:knownFonts="1">
    <font>
      <sz val="11"/>
      <color theme="1"/>
      <name val="Calibri"/>
      <family val="2"/>
      <charset val="238"/>
      <scheme val="minor"/>
    </font>
    <font>
      <sz val="10"/>
      <color theme="1"/>
      <name val="Arial Narrow"/>
      <family val="2"/>
      <charset val="238"/>
    </font>
    <font>
      <sz val="10"/>
      <color theme="1"/>
      <name val="Arial Narrow"/>
      <family val="2"/>
      <charset val="238"/>
    </font>
    <font>
      <sz val="10"/>
      <color theme="1"/>
      <name val="Arial Narrow"/>
      <family val="2"/>
      <charset val="238"/>
    </font>
    <font>
      <sz val="11"/>
      <color theme="1"/>
      <name val="Calibri"/>
      <family val="2"/>
      <charset val="238"/>
      <scheme val="minor"/>
    </font>
    <font>
      <sz val="10"/>
      <color rgb="FF222222"/>
      <name val="Arial Narrow"/>
      <family val="2"/>
      <charset val="238"/>
    </font>
    <font>
      <b/>
      <sz val="10"/>
      <color theme="1"/>
      <name val="Arial Narrow"/>
      <family val="2"/>
      <charset val="238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7" fillId="0" borderId="0"/>
  </cellStyleXfs>
  <cellXfs count="30">
    <xf numFmtId="0" fontId="0" fillId="0" borderId="0" xfId="0"/>
    <xf numFmtId="0" fontId="3" fillId="0" borderId="0" xfId="0" applyFont="1"/>
    <xf numFmtId="0" fontId="5" fillId="0" borderId="0" xfId="0" applyFont="1" applyAlignment="1">
      <alignment vertical="center"/>
    </xf>
    <xf numFmtId="0" fontId="3" fillId="0" borderId="0" xfId="0" applyFont="1" applyBorder="1"/>
    <xf numFmtId="10" fontId="3" fillId="0" borderId="0" xfId="1" applyNumberFormat="1" applyFont="1" applyBorder="1"/>
    <xf numFmtId="0" fontId="6" fillId="0" borderId="0" xfId="0" applyFont="1" applyBorder="1"/>
    <xf numFmtId="3" fontId="6" fillId="0" borderId="0" xfId="0" applyNumberFormat="1" applyFont="1" applyBorder="1"/>
    <xf numFmtId="10" fontId="6" fillId="0" borderId="0" xfId="1" applyNumberFormat="1" applyFont="1" applyFill="1" applyBorder="1"/>
    <xf numFmtId="0" fontId="2" fillId="0" borderId="0" xfId="0" applyFont="1" applyBorder="1"/>
    <xf numFmtId="10" fontId="2" fillId="0" borderId="0" xfId="1" applyNumberFormat="1" applyFont="1" applyBorder="1"/>
    <xf numFmtId="3" fontId="2" fillId="0" borderId="0" xfId="0" applyNumberFormat="1" applyFont="1" applyBorder="1"/>
    <xf numFmtId="3" fontId="2" fillId="3" borderId="0" xfId="0" applyNumberFormat="1" applyFont="1" applyFill="1" applyBorder="1"/>
    <xf numFmtId="10" fontId="2" fillId="0" borderId="0" xfId="1" applyNumberFormat="1" applyFont="1" applyFill="1" applyBorder="1"/>
    <xf numFmtId="164" fontId="2" fillId="0" borderId="0" xfId="2" applyNumberFormat="1" applyFont="1" applyFill="1" applyBorder="1"/>
    <xf numFmtId="1" fontId="2" fillId="0" borderId="0" xfId="0" applyNumberFormat="1" applyFont="1" applyBorder="1"/>
    <xf numFmtId="9" fontId="2" fillId="0" borderId="0" xfId="1" applyFont="1" applyBorder="1"/>
    <xf numFmtId="0" fontId="2" fillId="2" borderId="0" xfId="0" applyFont="1" applyFill="1" applyBorder="1"/>
    <xf numFmtId="3" fontId="2" fillId="2" borderId="0" xfId="0" applyNumberFormat="1" applyFont="1" applyFill="1" applyBorder="1"/>
    <xf numFmtId="10" fontId="2" fillId="2" borderId="0" xfId="1" applyNumberFormat="1" applyFont="1" applyFill="1" applyBorder="1"/>
    <xf numFmtId="3" fontId="2" fillId="0" borderId="0" xfId="0" applyNumberFormat="1" applyFont="1" applyFill="1" applyBorder="1"/>
    <xf numFmtId="0" fontId="2" fillId="0" borderId="0" xfId="0" applyFont="1"/>
    <xf numFmtId="10" fontId="2" fillId="0" borderId="0" xfId="1" applyNumberFormat="1" applyFont="1"/>
    <xf numFmtId="164" fontId="2" fillId="0" borderId="0" xfId="2" applyNumberFormat="1" applyFont="1"/>
    <xf numFmtId="10" fontId="2" fillId="0" borderId="0" xfId="0" applyNumberFormat="1" applyFont="1"/>
    <xf numFmtId="0" fontId="1" fillId="3" borderId="0" xfId="0" applyFont="1" applyFill="1" applyBorder="1"/>
    <xf numFmtId="0" fontId="1" fillId="0" borderId="0" xfId="0" applyFont="1" applyBorder="1"/>
    <xf numFmtId="10" fontId="1" fillId="0" borderId="0" xfId="1" applyNumberFormat="1" applyFont="1" applyBorder="1"/>
    <xf numFmtId="164" fontId="2" fillId="0" borderId="0" xfId="2" applyNumberFormat="1" applyFont="1" applyBorder="1"/>
    <xf numFmtId="164" fontId="2" fillId="0" borderId="0" xfId="0" applyNumberFormat="1" applyFont="1" applyBorder="1"/>
    <xf numFmtId="0" fontId="2" fillId="0" borderId="0" xfId="0" applyFont="1" applyAlignment="1">
      <alignment horizontal="center"/>
    </xf>
  </cellXfs>
  <cellStyles count="4">
    <cellStyle name="Čiarka" xfId="2" builtinId="3"/>
    <cellStyle name="Normálna" xfId="0" builtinId="0"/>
    <cellStyle name="Normálna 2" xfId="3"/>
    <cellStyle name="Percentá" xfId="1" builtinId="5"/>
  </cellStyles>
  <dxfs count="0"/>
  <tableStyles count="0" defaultTableStyle="TableStyleMedium2" defaultPivotStyle="PivotStyleLight16"/>
  <colors>
    <mruColors>
      <color rgb="FFFF6969"/>
      <color rgb="FFFF2929"/>
      <color rgb="FFFF4B4B"/>
      <color rgb="FF800000"/>
      <color rgb="FF9C0C0C"/>
      <color rgb="FF420000"/>
      <color rgb="FFA20000"/>
      <color rgb="FFCC0000"/>
      <color rgb="FFFF1919"/>
      <color rgb="FFFF2D2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ites/IZA585/Shared%20Documents/Projects/Covid/Validacia%20Ag%20testovania/RHQ%20po%20okresoch%20za%20v&#353;etky%20etap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ár"/>
      <sheetName val="RHQ_okresy_1.etapa"/>
      <sheetName val="RHQ_okresy_2.etapa"/>
      <sheetName val="RHQ_červené okresy_3.etapa"/>
      <sheetName val="RHQ_biele okresy_3.etapa"/>
      <sheetName val="RHQ_červené okresy_3.etapa (2)"/>
    </sheetNames>
    <sheetDataSet>
      <sheetData sheetId="0" refreshError="1"/>
      <sheetData sheetId="1" refreshError="1"/>
      <sheetData sheetId="2">
        <row r="3">
          <cell r="B3" t="str">
            <v>okres</v>
          </cell>
          <cell r="C3" t="str">
            <v>testovaní</v>
          </cell>
          <cell r="D3" t="str">
            <v>pozitívni</v>
          </cell>
          <cell r="E3" t="str">
            <v>testovaní</v>
          </cell>
          <cell r="F3" t="str">
            <v>pozitívni</v>
          </cell>
          <cell r="G3" t="str">
            <v>testovaní</v>
          </cell>
          <cell r="H3" t="str">
            <v>pozitívni</v>
          </cell>
          <cell r="I3" t="str">
            <v>testovaní</v>
          </cell>
          <cell r="J3" t="str">
            <v>pozitívni</v>
          </cell>
        </row>
        <row r="4">
          <cell r="B4" t="str">
            <v>Bratislava I</v>
          </cell>
          <cell r="C4">
            <v>7946</v>
          </cell>
          <cell r="D4">
            <v>26</v>
          </cell>
          <cell r="E4">
            <v>22892</v>
          </cell>
          <cell r="F4">
            <v>89</v>
          </cell>
          <cell r="G4">
            <v>2968</v>
          </cell>
          <cell r="H4">
            <v>8</v>
          </cell>
          <cell r="I4">
            <v>6155</v>
          </cell>
          <cell r="J4">
            <v>19</v>
          </cell>
          <cell r="K4">
            <v>29047</v>
          </cell>
          <cell r="L4">
            <v>108</v>
          </cell>
        </row>
        <row r="5">
          <cell r="B5" t="str">
            <v>Bratislava II</v>
          </cell>
          <cell r="C5">
            <v>22194</v>
          </cell>
          <cell r="D5">
            <v>104</v>
          </cell>
          <cell r="E5">
            <v>63596</v>
          </cell>
          <cell r="F5">
            <v>277</v>
          </cell>
          <cell r="G5">
            <v>8895</v>
          </cell>
          <cell r="H5">
            <v>36</v>
          </cell>
          <cell r="I5">
            <v>17362</v>
          </cell>
          <cell r="J5">
            <v>68</v>
          </cell>
          <cell r="K5">
            <v>80958</v>
          </cell>
          <cell r="L5">
            <v>345</v>
          </cell>
        </row>
        <row r="6">
          <cell r="B6" t="str">
            <v>Bratislava III</v>
          </cell>
          <cell r="C6">
            <v>14610</v>
          </cell>
          <cell r="D6">
            <v>41</v>
          </cell>
          <cell r="E6">
            <v>39562</v>
          </cell>
          <cell r="F6">
            <v>130</v>
          </cell>
          <cell r="G6">
            <v>6164</v>
          </cell>
          <cell r="H6">
            <v>22</v>
          </cell>
          <cell r="I6">
            <v>10226</v>
          </cell>
          <cell r="J6">
            <v>45</v>
          </cell>
          <cell r="K6">
            <v>49788</v>
          </cell>
          <cell r="L6">
            <v>175</v>
          </cell>
        </row>
        <row r="7">
          <cell r="B7" t="str">
            <v>Bratislava IV</v>
          </cell>
          <cell r="C7">
            <v>17870</v>
          </cell>
          <cell r="D7">
            <v>70</v>
          </cell>
          <cell r="E7">
            <v>50452</v>
          </cell>
          <cell r="F7">
            <v>15</v>
          </cell>
          <cell r="G7">
            <v>8318</v>
          </cell>
          <cell r="H7">
            <v>35</v>
          </cell>
          <cell r="I7">
            <v>13405</v>
          </cell>
          <cell r="J7">
            <v>66</v>
          </cell>
          <cell r="K7">
            <v>63857</v>
          </cell>
          <cell r="L7">
            <v>81</v>
          </cell>
        </row>
        <row r="8">
          <cell r="B8" t="str">
            <v>Bratislava V</v>
          </cell>
          <cell r="C8">
            <v>18397</v>
          </cell>
          <cell r="D8">
            <v>64</v>
          </cell>
          <cell r="E8">
            <v>54168</v>
          </cell>
          <cell r="F8">
            <v>206</v>
          </cell>
          <cell r="G8">
            <v>7788</v>
          </cell>
          <cell r="H8">
            <v>35</v>
          </cell>
          <cell r="I8">
            <v>13971</v>
          </cell>
          <cell r="J8">
            <v>62</v>
          </cell>
          <cell r="K8">
            <v>68139</v>
          </cell>
          <cell r="L8">
            <v>268</v>
          </cell>
        </row>
        <row r="9">
          <cell r="B9" t="str">
            <v>spolu</v>
          </cell>
          <cell r="C9">
            <v>81017</v>
          </cell>
          <cell r="D9">
            <v>305</v>
          </cell>
          <cell r="E9">
            <v>230670</v>
          </cell>
          <cell r="F9">
            <v>717</v>
          </cell>
          <cell r="G9">
            <v>34133</v>
          </cell>
          <cell r="H9">
            <v>136</v>
          </cell>
          <cell r="I9">
            <v>61119</v>
          </cell>
          <cell r="J9">
            <v>260</v>
          </cell>
          <cell r="K9">
            <v>291789</v>
          </cell>
          <cell r="L9">
            <v>977</v>
          </cell>
        </row>
        <row r="10">
          <cell r="B10" t="str">
            <v>Hlohovec</v>
          </cell>
          <cell r="C10">
            <v>39678</v>
          </cell>
          <cell r="D10">
            <v>153</v>
          </cell>
          <cell r="E10">
            <v>22188</v>
          </cell>
          <cell r="F10">
            <v>136</v>
          </cell>
          <cell r="G10">
            <v>2716</v>
          </cell>
          <cell r="H10">
            <v>15</v>
          </cell>
          <cell r="I10">
            <v>6704</v>
          </cell>
          <cell r="J10">
            <v>35</v>
          </cell>
          <cell r="K10">
            <v>28892</v>
          </cell>
          <cell r="L10">
            <v>171</v>
          </cell>
        </row>
        <row r="11">
          <cell r="B11" t="str">
            <v>Piešťany</v>
          </cell>
          <cell r="E11">
            <v>31180</v>
          </cell>
          <cell r="F11">
            <v>143</v>
          </cell>
          <cell r="G11">
            <v>4566</v>
          </cell>
          <cell r="H11">
            <v>21</v>
          </cell>
          <cell r="I11">
            <v>8942</v>
          </cell>
          <cell r="J11">
            <v>40</v>
          </cell>
          <cell r="K11">
            <v>40122</v>
          </cell>
          <cell r="L11">
            <v>183</v>
          </cell>
        </row>
        <row r="12">
          <cell r="B12" t="str">
            <v>Trnava</v>
          </cell>
          <cell r="E12">
            <v>71557</v>
          </cell>
          <cell r="F12">
            <v>409</v>
          </cell>
          <cell r="G12">
            <v>9190</v>
          </cell>
          <cell r="H12">
            <v>119</v>
          </cell>
          <cell r="I12">
            <v>20658</v>
          </cell>
          <cell r="J12">
            <v>148</v>
          </cell>
          <cell r="K12">
            <v>92215</v>
          </cell>
          <cell r="L12">
            <v>557</v>
          </cell>
        </row>
        <row r="13">
          <cell r="B13" t="str">
            <v>spolu</v>
          </cell>
          <cell r="C13">
            <v>39678</v>
          </cell>
          <cell r="D13">
            <v>153</v>
          </cell>
          <cell r="E13">
            <v>124925</v>
          </cell>
          <cell r="F13">
            <v>688</v>
          </cell>
          <cell r="G13">
            <v>16472</v>
          </cell>
          <cell r="H13">
            <v>155</v>
          </cell>
          <cell r="I13">
            <v>36304</v>
          </cell>
          <cell r="J13">
            <v>223</v>
          </cell>
          <cell r="K13">
            <v>161229</v>
          </cell>
          <cell r="L13">
            <v>911</v>
          </cell>
        </row>
        <row r="14">
          <cell r="B14" t="str">
            <v>Levice</v>
          </cell>
          <cell r="C14">
            <v>59663</v>
          </cell>
          <cell r="D14">
            <v>331</v>
          </cell>
          <cell r="E14">
            <v>56544</v>
          </cell>
          <cell r="F14">
            <v>313</v>
          </cell>
          <cell r="G14">
            <v>7914</v>
          </cell>
          <cell r="H14">
            <v>29</v>
          </cell>
          <cell r="I14">
            <v>13611</v>
          </cell>
          <cell r="J14">
            <v>62</v>
          </cell>
          <cell r="K14">
            <v>70155</v>
          </cell>
          <cell r="L14">
            <v>375</v>
          </cell>
        </row>
        <row r="15">
          <cell r="B15" t="str">
            <v>Nové Zámky</v>
          </cell>
          <cell r="E15">
            <v>55299</v>
          </cell>
          <cell r="F15">
            <v>352</v>
          </cell>
          <cell r="G15">
            <v>15275</v>
          </cell>
          <cell r="H15">
            <v>87</v>
          </cell>
          <cell r="I15">
            <v>23935</v>
          </cell>
          <cell r="J15">
            <v>126</v>
          </cell>
          <cell r="K15">
            <v>79234</v>
          </cell>
          <cell r="L15">
            <v>478</v>
          </cell>
        </row>
        <row r="16">
          <cell r="B16" t="str">
            <v>Komárno</v>
          </cell>
          <cell r="E16">
            <v>44445</v>
          </cell>
          <cell r="F16">
            <v>207</v>
          </cell>
          <cell r="G16">
            <v>10244</v>
          </cell>
          <cell r="H16">
            <v>93</v>
          </cell>
          <cell r="I16">
            <v>16823</v>
          </cell>
          <cell r="J16">
            <v>136</v>
          </cell>
          <cell r="K16">
            <v>61268</v>
          </cell>
          <cell r="L16">
            <v>343</v>
          </cell>
        </row>
        <row r="17">
          <cell r="B17" t="str">
            <v>spolu</v>
          </cell>
          <cell r="C17">
            <v>59663</v>
          </cell>
          <cell r="D17">
            <v>331</v>
          </cell>
          <cell r="E17">
            <v>156288</v>
          </cell>
          <cell r="F17">
            <v>872</v>
          </cell>
          <cell r="G17">
            <v>33433</v>
          </cell>
          <cell r="H17">
            <v>209</v>
          </cell>
          <cell r="I17">
            <v>54369</v>
          </cell>
          <cell r="J17">
            <v>324</v>
          </cell>
          <cell r="K17">
            <v>210657</v>
          </cell>
          <cell r="L17">
            <v>1196</v>
          </cell>
        </row>
        <row r="18">
          <cell r="B18" t="str">
            <v>Malacky</v>
          </cell>
          <cell r="C18">
            <v>15157</v>
          </cell>
          <cell r="D18">
            <v>63</v>
          </cell>
          <cell r="E18">
            <v>40619</v>
          </cell>
          <cell r="F18">
            <v>210</v>
          </cell>
          <cell r="G18">
            <v>9681</v>
          </cell>
          <cell r="H18">
            <v>48</v>
          </cell>
          <cell r="I18">
            <v>14038</v>
          </cell>
          <cell r="J18">
            <v>75</v>
          </cell>
          <cell r="K18">
            <v>54657</v>
          </cell>
          <cell r="L18">
            <v>285</v>
          </cell>
        </row>
        <row r="19">
          <cell r="B19" t="str">
            <v>Pezinok</v>
          </cell>
          <cell r="C19">
            <v>12675</v>
          </cell>
          <cell r="D19">
            <v>59</v>
          </cell>
          <cell r="E19">
            <v>34292</v>
          </cell>
          <cell r="F19">
            <v>174</v>
          </cell>
          <cell r="G19">
            <v>8349</v>
          </cell>
          <cell r="H19">
            <v>46</v>
          </cell>
          <cell r="I19">
            <v>11509</v>
          </cell>
          <cell r="J19">
            <v>66</v>
          </cell>
          <cell r="K19">
            <v>45801</v>
          </cell>
          <cell r="L19">
            <v>240</v>
          </cell>
        </row>
        <row r="20">
          <cell r="B20" t="str">
            <v>Senica</v>
          </cell>
          <cell r="C20">
            <v>12528</v>
          </cell>
          <cell r="D20">
            <v>87</v>
          </cell>
          <cell r="E20">
            <v>31886</v>
          </cell>
          <cell r="F20">
            <v>304</v>
          </cell>
          <cell r="G20">
            <v>6934</v>
          </cell>
          <cell r="H20">
            <v>53</v>
          </cell>
          <cell r="I20">
            <v>8789</v>
          </cell>
          <cell r="J20">
            <v>80</v>
          </cell>
          <cell r="K20">
            <v>40675</v>
          </cell>
          <cell r="L20">
            <v>384</v>
          </cell>
        </row>
        <row r="21">
          <cell r="B21" t="str">
            <v>Skalica</v>
          </cell>
          <cell r="C21">
            <v>8966</v>
          </cell>
          <cell r="D21">
            <v>130</v>
          </cell>
          <cell r="E21">
            <v>23022</v>
          </cell>
          <cell r="F21">
            <v>303</v>
          </cell>
          <cell r="G21">
            <v>4247</v>
          </cell>
          <cell r="H21">
            <v>57</v>
          </cell>
          <cell r="I21">
            <v>6201</v>
          </cell>
          <cell r="J21">
            <v>65</v>
          </cell>
          <cell r="K21">
            <v>29223</v>
          </cell>
          <cell r="L21">
            <v>368</v>
          </cell>
        </row>
        <row r="22">
          <cell r="B22" t="str">
            <v>spolu</v>
          </cell>
          <cell r="C22">
            <v>49326</v>
          </cell>
          <cell r="D22">
            <v>339</v>
          </cell>
          <cell r="E22">
            <v>129819</v>
          </cell>
          <cell r="F22">
            <v>991</v>
          </cell>
          <cell r="G22">
            <v>29211</v>
          </cell>
          <cell r="H22">
            <v>204</v>
          </cell>
          <cell r="I22">
            <v>40537</v>
          </cell>
          <cell r="J22">
            <v>286</v>
          </cell>
          <cell r="K22">
            <v>170356</v>
          </cell>
          <cell r="L22">
            <v>1277</v>
          </cell>
        </row>
        <row r="23">
          <cell r="B23" t="str">
            <v>Dolný Kubín</v>
          </cell>
          <cell r="E23">
            <v>19884</v>
          </cell>
          <cell r="F23">
            <v>280</v>
          </cell>
          <cell r="G23">
            <v>2068</v>
          </cell>
          <cell r="H23">
            <v>33</v>
          </cell>
          <cell r="I23">
            <v>4367</v>
          </cell>
          <cell r="J23">
            <v>65</v>
          </cell>
          <cell r="K23">
            <v>24251</v>
          </cell>
          <cell r="L23">
            <v>345</v>
          </cell>
        </row>
        <row r="24">
          <cell r="B24" t="str">
            <v>Martin</v>
          </cell>
          <cell r="C24">
            <v>22408</v>
          </cell>
          <cell r="D24">
            <v>368</v>
          </cell>
          <cell r="E24">
            <v>48035</v>
          </cell>
          <cell r="F24">
            <v>657</v>
          </cell>
          <cell r="G24">
            <v>4540</v>
          </cell>
          <cell r="H24">
            <v>64</v>
          </cell>
          <cell r="I24">
            <v>8498</v>
          </cell>
          <cell r="J24">
            <v>114</v>
          </cell>
          <cell r="K24">
            <v>56533</v>
          </cell>
          <cell r="L24">
            <v>771</v>
          </cell>
        </row>
        <row r="25">
          <cell r="B25" t="str">
            <v>Námestovo</v>
          </cell>
          <cell r="E25">
            <v>30632</v>
          </cell>
          <cell r="F25">
            <v>525</v>
          </cell>
          <cell r="G25">
            <v>3281</v>
          </cell>
          <cell r="H25">
            <v>53</v>
          </cell>
          <cell r="I25">
            <v>6397</v>
          </cell>
          <cell r="J25">
            <v>143</v>
          </cell>
          <cell r="K25">
            <v>37029</v>
          </cell>
          <cell r="L25">
            <v>668</v>
          </cell>
        </row>
        <row r="26">
          <cell r="B26" t="str">
            <v>Turčianske Teplice</v>
          </cell>
          <cell r="E26">
            <v>9560</v>
          </cell>
          <cell r="F26">
            <v>98</v>
          </cell>
          <cell r="G26">
            <v>1087</v>
          </cell>
          <cell r="H26">
            <v>7</v>
          </cell>
          <cell r="I26">
            <v>1727</v>
          </cell>
          <cell r="J26">
            <v>14</v>
          </cell>
          <cell r="K26">
            <v>11287</v>
          </cell>
          <cell r="L26">
            <v>112</v>
          </cell>
        </row>
        <row r="27">
          <cell r="B27" t="str">
            <v>spolu</v>
          </cell>
          <cell r="C27">
            <v>22408</v>
          </cell>
          <cell r="D27">
            <v>368</v>
          </cell>
          <cell r="E27">
            <v>108111</v>
          </cell>
          <cell r="F27">
            <v>1560</v>
          </cell>
          <cell r="G27">
            <v>10976</v>
          </cell>
          <cell r="H27">
            <v>157</v>
          </cell>
          <cell r="I27">
            <v>20989</v>
          </cell>
          <cell r="J27">
            <v>336</v>
          </cell>
          <cell r="K27">
            <v>129100</v>
          </cell>
          <cell r="L27">
            <v>1896</v>
          </cell>
        </row>
        <row r="28">
          <cell r="B28" t="str">
            <v>Nitra</v>
          </cell>
          <cell r="C28">
            <v>30440</v>
          </cell>
          <cell r="D28">
            <v>213</v>
          </cell>
          <cell r="E28">
            <v>77735</v>
          </cell>
          <cell r="F28">
            <v>564</v>
          </cell>
          <cell r="G28">
            <v>13039</v>
          </cell>
          <cell r="H28">
            <v>96</v>
          </cell>
          <cell r="I28">
            <v>21440</v>
          </cell>
          <cell r="J28">
            <v>150</v>
          </cell>
          <cell r="K28">
            <v>105015</v>
          </cell>
          <cell r="L28">
            <v>706</v>
          </cell>
        </row>
        <row r="29">
          <cell r="B29" t="str">
            <v>Šaľa</v>
          </cell>
          <cell r="C29">
            <v>8406</v>
          </cell>
          <cell r="D29">
            <v>52</v>
          </cell>
          <cell r="E29">
            <v>24585</v>
          </cell>
          <cell r="F29">
            <v>137</v>
          </cell>
          <cell r="G29">
            <v>4876</v>
          </cell>
          <cell r="H29">
            <v>37</v>
          </cell>
          <cell r="I29">
            <v>7408</v>
          </cell>
          <cell r="J29">
            <v>62</v>
          </cell>
          <cell r="K29">
            <v>28993</v>
          </cell>
          <cell r="L29">
            <v>201</v>
          </cell>
        </row>
        <row r="30">
          <cell r="B30" t="str">
            <v>Zlaté Moravce</v>
          </cell>
          <cell r="C30">
            <v>8232</v>
          </cell>
          <cell r="D30">
            <v>45</v>
          </cell>
          <cell r="E30">
            <v>20706</v>
          </cell>
          <cell r="F30">
            <v>118</v>
          </cell>
          <cell r="G30">
            <v>3461</v>
          </cell>
          <cell r="H30">
            <v>28</v>
          </cell>
          <cell r="I30">
            <v>5474</v>
          </cell>
          <cell r="J30">
            <v>38</v>
          </cell>
          <cell r="K30">
            <v>23340</v>
          </cell>
          <cell r="L30">
            <v>162</v>
          </cell>
        </row>
        <row r="31">
          <cell r="B31" t="str">
            <v>spolu</v>
          </cell>
          <cell r="C31">
            <v>47078</v>
          </cell>
          <cell r="D31">
            <v>310</v>
          </cell>
          <cell r="E31">
            <v>123026</v>
          </cell>
          <cell r="F31">
            <v>819</v>
          </cell>
          <cell r="G31">
            <v>21376</v>
          </cell>
          <cell r="H31">
            <v>161</v>
          </cell>
          <cell r="I31">
            <v>34322</v>
          </cell>
          <cell r="J31">
            <v>250</v>
          </cell>
          <cell r="K31">
            <v>157348</v>
          </cell>
          <cell r="L31">
            <v>1069</v>
          </cell>
        </row>
        <row r="32">
          <cell r="B32" t="str">
            <v>Humenné</v>
          </cell>
          <cell r="C32">
            <v>11971</v>
          </cell>
          <cell r="D32">
            <v>224</v>
          </cell>
          <cell r="E32">
            <v>27647</v>
          </cell>
          <cell r="F32">
            <v>510</v>
          </cell>
          <cell r="G32">
            <v>2814</v>
          </cell>
          <cell r="H32">
            <v>57</v>
          </cell>
          <cell r="I32">
            <v>5315</v>
          </cell>
          <cell r="J32">
            <v>88</v>
          </cell>
          <cell r="K32">
            <v>32962</v>
          </cell>
          <cell r="L32">
            <v>598</v>
          </cell>
        </row>
        <row r="33">
          <cell r="B33" t="str">
            <v>Medzilaborce</v>
          </cell>
          <cell r="C33">
            <v>2484</v>
          </cell>
          <cell r="D33">
            <v>14</v>
          </cell>
          <cell r="E33">
            <v>5706</v>
          </cell>
          <cell r="F33">
            <v>56</v>
          </cell>
          <cell r="G33">
            <v>503</v>
          </cell>
          <cell r="H33">
            <v>10</v>
          </cell>
          <cell r="I33">
            <v>1274</v>
          </cell>
          <cell r="J33">
            <v>35</v>
          </cell>
          <cell r="K33">
            <v>6980</v>
          </cell>
          <cell r="L33">
            <v>91</v>
          </cell>
        </row>
        <row r="34">
          <cell r="B34" t="str">
            <v>Michalovce</v>
          </cell>
          <cell r="C34">
            <v>21301</v>
          </cell>
          <cell r="D34">
            <v>187</v>
          </cell>
          <cell r="E34">
            <v>48993</v>
          </cell>
          <cell r="F34">
            <v>394</v>
          </cell>
          <cell r="G34">
            <v>5347</v>
          </cell>
          <cell r="H34">
            <v>61</v>
          </cell>
          <cell r="I34">
            <v>9936</v>
          </cell>
          <cell r="J34">
            <v>118</v>
          </cell>
          <cell r="K34">
            <v>58929</v>
          </cell>
          <cell r="L34">
            <v>512</v>
          </cell>
        </row>
        <row r="35">
          <cell r="B35" t="str">
            <v>Snina</v>
          </cell>
          <cell r="C35">
            <v>6280</v>
          </cell>
          <cell r="D35">
            <v>98</v>
          </cell>
          <cell r="E35">
            <v>15410</v>
          </cell>
          <cell r="F35">
            <v>276</v>
          </cell>
          <cell r="G35">
            <v>2153</v>
          </cell>
          <cell r="H35">
            <v>34</v>
          </cell>
          <cell r="I35">
            <v>3712</v>
          </cell>
          <cell r="J35">
            <v>69</v>
          </cell>
          <cell r="K35">
            <v>19122</v>
          </cell>
          <cell r="L35">
            <v>345</v>
          </cell>
        </row>
        <row r="36">
          <cell r="B36" t="str">
            <v>Sobrance</v>
          </cell>
          <cell r="C36">
            <v>5474</v>
          </cell>
          <cell r="D36">
            <v>51</v>
          </cell>
          <cell r="E36">
            <v>11162</v>
          </cell>
          <cell r="F36">
            <v>99</v>
          </cell>
          <cell r="G36">
            <v>1137</v>
          </cell>
          <cell r="H36">
            <v>17</v>
          </cell>
          <cell r="I36">
            <v>1824</v>
          </cell>
          <cell r="J36">
            <v>36</v>
          </cell>
          <cell r="K36">
            <v>12986</v>
          </cell>
          <cell r="L36">
            <v>135</v>
          </cell>
        </row>
        <row r="37">
          <cell r="B37" t="str">
            <v>Vranov nad Topľou</v>
          </cell>
          <cell r="C37">
            <v>13539</v>
          </cell>
          <cell r="D37">
            <v>137</v>
          </cell>
          <cell r="E37">
            <v>33789</v>
          </cell>
          <cell r="F37">
            <v>352</v>
          </cell>
          <cell r="G37">
            <v>6035</v>
          </cell>
          <cell r="H37">
            <v>64</v>
          </cell>
          <cell r="I37">
            <v>9763</v>
          </cell>
          <cell r="J37">
            <v>108</v>
          </cell>
          <cell r="K37">
            <v>43552</v>
          </cell>
          <cell r="L37">
            <v>460</v>
          </cell>
        </row>
        <row r="38">
          <cell r="B38" t="str">
            <v>spolu</v>
          </cell>
          <cell r="C38">
            <v>61049</v>
          </cell>
          <cell r="D38">
            <v>711</v>
          </cell>
          <cell r="E38">
            <v>142707</v>
          </cell>
          <cell r="F38">
            <v>1687</v>
          </cell>
          <cell r="G38">
            <v>17989</v>
          </cell>
          <cell r="H38">
            <v>243</v>
          </cell>
          <cell r="I38">
            <v>31824</v>
          </cell>
          <cell r="J38">
            <v>454</v>
          </cell>
          <cell r="K38">
            <v>174531</v>
          </cell>
          <cell r="L38">
            <v>2141</v>
          </cell>
        </row>
        <row r="39">
          <cell r="B39" t="str">
            <v>Bardejov</v>
          </cell>
          <cell r="C39">
            <v>15206</v>
          </cell>
          <cell r="D39">
            <v>251</v>
          </cell>
          <cell r="E39">
            <v>33947</v>
          </cell>
          <cell r="F39">
            <v>525</v>
          </cell>
          <cell r="G39">
            <v>5978</v>
          </cell>
          <cell r="H39">
            <v>124</v>
          </cell>
          <cell r="I39">
            <v>10250</v>
          </cell>
          <cell r="J39">
            <v>215</v>
          </cell>
          <cell r="K39">
            <v>44197</v>
          </cell>
          <cell r="L39">
            <v>740</v>
          </cell>
        </row>
        <row r="40">
          <cell r="B40" t="str">
            <v>Kežmarok</v>
          </cell>
          <cell r="C40">
            <v>12677</v>
          </cell>
          <cell r="D40">
            <v>265</v>
          </cell>
          <cell r="E40">
            <v>32735</v>
          </cell>
          <cell r="F40">
            <v>631</v>
          </cell>
          <cell r="G40">
            <v>7255</v>
          </cell>
          <cell r="H40">
            <v>148</v>
          </cell>
          <cell r="I40">
            <v>11224</v>
          </cell>
          <cell r="J40">
            <v>214</v>
          </cell>
          <cell r="K40">
            <v>43959</v>
          </cell>
          <cell r="L40">
            <v>845</v>
          </cell>
        </row>
        <row r="41">
          <cell r="B41" t="str">
            <v>Levoča</v>
          </cell>
          <cell r="C41">
            <v>6204</v>
          </cell>
          <cell r="D41">
            <v>108</v>
          </cell>
          <cell r="E41">
            <v>13882</v>
          </cell>
          <cell r="F41">
            <v>272</v>
          </cell>
          <cell r="G41">
            <v>2659</v>
          </cell>
          <cell r="H41">
            <v>42</v>
          </cell>
          <cell r="I41">
            <v>4462</v>
          </cell>
          <cell r="J41">
            <v>101</v>
          </cell>
          <cell r="K41">
            <v>18344</v>
          </cell>
          <cell r="L41">
            <v>373</v>
          </cell>
        </row>
        <row r="42">
          <cell r="B42" t="str">
            <v>Poprad</v>
          </cell>
          <cell r="C42">
            <v>19014</v>
          </cell>
          <cell r="D42">
            <v>329</v>
          </cell>
          <cell r="E42">
            <v>47094</v>
          </cell>
          <cell r="F42">
            <v>833</v>
          </cell>
          <cell r="G42">
            <v>7793</v>
          </cell>
          <cell r="H42">
            <v>140</v>
          </cell>
          <cell r="I42">
            <v>11978</v>
          </cell>
          <cell r="J42">
            <v>226</v>
          </cell>
          <cell r="K42">
            <v>59072</v>
          </cell>
          <cell r="L42">
            <v>1059</v>
          </cell>
        </row>
        <row r="43">
          <cell r="B43" t="str">
            <v>Prešov</v>
          </cell>
          <cell r="C43">
            <v>30676</v>
          </cell>
          <cell r="D43">
            <v>310</v>
          </cell>
          <cell r="E43">
            <v>62863</v>
          </cell>
          <cell r="F43">
            <v>507</v>
          </cell>
          <cell r="G43">
            <v>13539</v>
          </cell>
          <cell r="H43">
            <v>143</v>
          </cell>
          <cell r="I43">
            <v>21918</v>
          </cell>
          <cell r="J43">
            <v>217</v>
          </cell>
          <cell r="K43">
            <v>84781</v>
          </cell>
          <cell r="L43">
            <v>724</v>
          </cell>
        </row>
        <row r="44">
          <cell r="B44" t="str">
            <v>Sabinov</v>
          </cell>
          <cell r="C44">
            <v>10889</v>
          </cell>
          <cell r="D44">
            <v>240</v>
          </cell>
          <cell r="E44">
            <v>26124</v>
          </cell>
          <cell r="F44">
            <v>607</v>
          </cell>
          <cell r="G44">
            <v>6066</v>
          </cell>
          <cell r="H44">
            <v>121</v>
          </cell>
          <cell r="I44">
            <v>9242</v>
          </cell>
          <cell r="J44">
            <v>197</v>
          </cell>
          <cell r="K44">
            <v>35366</v>
          </cell>
          <cell r="L44">
            <v>804</v>
          </cell>
        </row>
        <row r="45">
          <cell r="B45" t="str">
            <v>Stará Ľubovňa</v>
          </cell>
          <cell r="C45">
            <v>8584</v>
          </cell>
          <cell r="D45">
            <v>226</v>
          </cell>
          <cell r="E45">
            <v>21200</v>
          </cell>
          <cell r="F45">
            <v>625</v>
          </cell>
          <cell r="G45">
            <v>4455</v>
          </cell>
          <cell r="H45">
            <v>121</v>
          </cell>
          <cell r="I45">
            <v>7549</v>
          </cell>
          <cell r="J45">
            <v>180</v>
          </cell>
          <cell r="K45">
            <v>28749</v>
          </cell>
          <cell r="L45">
            <v>805</v>
          </cell>
        </row>
        <row r="46">
          <cell r="B46" t="str">
            <v>Stropkov</v>
          </cell>
          <cell r="C46">
            <v>3675</v>
          </cell>
          <cell r="D46">
            <v>39</v>
          </cell>
          <cell r="E46">
            <v>8120</v>
          </cell>
          <cell r="F46">
            <v>98</v>
          </cell>
          <cell r="G46">
            <v>1527</v>
          </cell>
          <cell r="H46">
            <v>19</v>
          </cell>
          <cell r="I46">
            <v>2374</v>
          </cell>
          <cell r="J46">
            <v>27</v>
          </cell>
          <cell r="K46">
            <v>10494</v>
          </cell>
          <cell r="L46">
            <v>125</v>
          </cell>
        </row>
        <row r="47">
          <cell r="B47" t="str">
            <v>Svidník</v>
          </cell>
          <cell r="C47">
            <v>6999</v>
          </cell>
          <cell r="D47">
            <v>80</v>
          </cell>
          <cell r="E47">
            <v>13130</v>
          </cell>
          <cell r="F47">
            <v>165</v>
          </cell>
          <cell r="G47">
            <v>2196</v>
          </cell>
          <cell r="H47">
            <v>33</v>
          </cell>
          <cell r="I47">
            <v>3501</v>
          </cell>
          <cell r="J47">
            <v>55</v>
          </cell>
          <cell r="K47">
            <v>16631</v>
          </cell>
          <cell r="L47">
            <v>220</v>
          </cell>
        </row>
        <row r="48">
          <cell r="B48" t="str">
            <v>spolu</v>
          </cell>
          <cell r="C48">
            <v>113924</v>
          </cell>
          <cell r="D48">
            <v>1848</v>
          </cell>
          <cell r="E48">
            <v>259095</v>
          </cell>
          <cell r="F48">
            <v>4263</v>
          </cell>
          <cell r="G48">
            <v>51468</v>
          </cell>
          <cell r="H48">
            <v>891</v>
          </cell>
          <cell r="I48">
            <v>82498</v>
          </cell>
          <cell r="J48">
            <v>1432</v>
          </cell>
          <cell r="K48">
            <v>341593</v>
          </cell>
          <cell r="L48">
            <v>5695</v>
          </cell>
        </row>
        <row r="49">
          <cell r="B49" t="str">
            <v>Gelnica</v>
          </cell>
          <cell r="E49">
            <v>13407</v>
          </cell>
          <cell r="F49">
            <v>104</v>
          </cell>
          <cell r="G49">
            <v>2460</v>
          </cell>
          <cell r="H49">
            <v>21</v>
          </cell>
          <cell r="I49">
            <v>4924</v>
          </cell>
          <cell r="J49">
            <v>27</v>
          </cell>
          <cell r="K49">
            <v>18331</v>
          </cell>
          <cell r="L49">
            <v>131</v>
          </cell>
        </row>
        <row r="50">
          <cell r="B50" t="str">
            <v>Poltár</v>
          </cell>
          <cell r="E50">
            <v>9246</v>
          </cell>
          <cell r="F50">
            <v>51</v>
          </cell>
          <cell r="G50">
            <v>2552</v>
          </cell>
          <cell r="H50">
            <v>14</v>
          </cell>
          <cell r="I50">
            <v>3209</v>
          </cell>
          <cell r="J50">
            <v>20</v>
          </cell>
          <cell r="K50">
            <v>12455</v>
          </cell>
          <cell r="L50">
            <v>71</v>
          </cell>
        </row>
        <row r="51">
          <cell r="B51" t="str">
            <v>Revúca</v>
          </cell>
          <cell r="E51">
            <v>16426</v>
          </cell>
          <cell r="F51">
            <v>49</v>
          </cell>
          <cell r="G51">
            <v>3185</v>
          </cell>
          <cell r="H51">
            <v>5</v>
          </cell>
          <cell r="I51">
            <v>4993</v>
          </cell>
          <cell r="J51">
            <v>9</v>
          </cell>
          <cell r="K51">
            <v>21419</v>
          </cell>
          <cell r="L51">
            <v>58</v>
          </cell>
        </row>
        <row r="52">
          <cell r="B52" t="str">
            <v>Rimavská Sobota</v>
          </cell>
          <cell r="E52">
            <v>31761</v>
          </cell>
          <cell r="F52">
            <v>140</v>
          </cell>
          <cell r="G52">
            <v>9437</v>
          </cell>
          <cell r="H52">
            <v>44</v>
          </cell>
          <cell r="I52">
            <v>15111</v>
          </cell>
          <cell r="J52">
            <v>57</v>
          </cell>
          <cell r="K52">
            <v>46872</v>
          </cell>
          <cell r="L52">
            <v>197</v>
          </cell>
        </row>
        <row r="53">
          <cell r="B53" t="str">
            <v>Rožňava</v>
          </cell>
          <cell r="C53">
            <v>49619</v>
          </cell>
          <cell r="D53">
            <v>332</v>
          </cell>
          <cell r="E53">
            <v>24795</v>
          </cell>
          <cell r="F53">
            <v>72</v>
          </cell>
          <cell r="G53">
            <v>6207</v>
          </cell>
          <cell r="H53">
            <v>10</v>
          </cell>
          <cell r="I53">
            <v>9512</v>
          </cell>
          <cell r="J53">
            <v>28</v>
          </cell>
          <cell r="K53">
            <v>34307</v>
          </cell>
          <cell r="L53">
            <v>100</v>
          </cell>
        </row>
        <row r="54">
          <cell r="B54" t="str">
            <v>Spišská Nová Ves</v>
          </cell>
          <cell r="E54">
            <v>40882</v>
          </cell>
          <cell r="F54">
            <v>540</v>
          </cell>
          <cell r="G54">
            <v>9080</v>
          </cell>
          <cell r="H54">
            <v>140</v>
          </cell>
          <cell r="I54">
            <v>13397</v>
          </cell>
          <cell r="J54">
            <v>199</v>
          </cell>
          <cell r="K54">
            <v>54279</v>
          </cell>
          <cell r="L54">
            <v>739</v>
          </cell>
        </row>
        <row r="55">
          <cell r="B55" t="str">
            <v>spolu</v>
          </cell>
          <cell r="C55">
            <v>49619</v>
          </cell>
          <cell r="D55">
            <v>332</v>
          </cell>
          <cell r="E55">
            <v>136517</v>
          </cell>
          <cell r="F55">
            <v>956</v>
          </cell>
          <cell r="G55">
            <v>32921</v>
          </cell>
          <cell r="H55">
            <v>234</v>
          </cell>
          <cell r="I55">
            <v>51146</v>
          </cell>
          <cell r="J55">
            <v>340</v>
          </cell>
          <cell r="K55">
            <v>187663</v>
          </cell>
          <cell r="L55">
            <v>1296</v>
          </cell>
        </row>
        <row r="56">
          <cell r="B56" t="str">
            <v>Liptovský Mikuláš</v>
          </cell>
          <cell r="C56">
            <v>15863</v>
          </cell>
          <cell r="D56">
            <v>234</v>
          </cell>
          <cell r="E56">
            <v>38320</v>
          </cell>
          <cell r="F56">
            <v>531</v>
          </cell>
          <cell r="G56">
            <v>5203</v>
          </cell>
          <cell r="H56">
            <v>84</v>
          </cell>
          <cell r="I56">
            <v>8852</v>
          </cell>
          <cell r="J56">
            <v>136</v>
          </cell>
          <cell r="K56">
            <v>47172</v>
          </cell>
          <cell r="L56">
            <v>667</v>
          </cell>
        </row>
        <row r="57">
          <cell r="B57" t="str">
            <v>Ružomberok</v>
          </cell>
          <cell r="C57">
            <v>12229</v>
          </cell>
          <cell r="D57">
            <v>245</v>
          </cell>
          <cell r="E57">
            <v>27114</v>
          </cell>
          <cell r="F57">
            <v>560</v>
          </cell>
          <cell r="G57">
            <v>3710</v>
          </cell>
          <cell r="H57">
            <v>68</v>
          </cell>
          <cell r="I57">
            <v>6886</v>
          </cell>
          <cell r="J57">
            <v>122</v>
          </cell>
          <cell r="K57">
            <v>34000</v>
          </cell>
          <cell r="L57">
            <v>682</v>
          </cell>
        </row>
        <row r="58">
          <cell r="B58" t="str">
            <v>Tvrdošín</v>
          </cell>
          <cell r="C58">
            <v>6931</v>
          </cell>
          <cell r="D58">
            <v>130</v>
          </cell>
          <cell r="E58">
            <v>15107</v>
          </cell>
          <cell r="F58">
            <v>285</v>
          </cell>
          <cell r="G58">
            <v>1664</v>
          </cell>
          <cell r="H58">
            <v>36</v>
          </cell>
          <cell r="I58">
            <v>3434</v>
          </cell>
          <cell r="J58">
            <v>84</v>
          </cell>
          <cell r="K58">
            <v>18541</v>
          </cell>
          <cell r="L58">
            <v>369</v>
          </cell>
        </row>
        <row r="59">
          <cell r="B59" t="str">
            <v>spolu</v>
          </cell>
          <cell r="C59">
            <v>35023</v>
          </cell>
          <cell r="D59">
            <v>609</v>
          </cell>
          <cell r="E59">
            <v>80541</v>
          </cell>
          <cell r="F59">
            <v>1376</v>
          </cell>
          <cell r="G59">
            <v>10577</v>
          </cell>
          <cell r="H59">
            <v>188</v>
          </cell>
          <cell r="I59">
            <v>19172</v>
          </cell>
          <cell r="J59">
            <v>342</v>
          </cell>
          <cell r="K59">
            <v>99713</v>
          </cell>
          <cell r="L59">
            <v>1718</v>
          </cell>
        </row>
        <row r="60">
          <cell r="B60" t="str">
            <v>Dunajská Streda</v>
          </cell>
          <cell r="C60">
            <v>25698</v>
          </cell>
          <cell r="D60">
            <v>218</v>
          </cell>
          <cell r="E60">
            <v>65638</v>
          </cell>
          <cell r="F60">
            <v>605</v>
          </cell>
          <cell r="G60">
            <v>14733</v>
          </cell>
          <cell r="H60">
            <v>140</v>
          </cell>
          <cell r="I60">
            <v>21691</v>
          </cell>
          <cell r="J60">
            <v>235</v>
          </cell>
          <cell r="K60">
            <v>87329</v>
          </cell>
          <cell r="L60">
            <v>840</v>
          </cell>
        </row>
        <row r="61">
          <cell r="B61" t="str">
            <v>Galanta</v>
          </cell>
          <cell r="C61">
            <v>19296</v>
          </cell>
          <cell r="D61">
            <v>78</v>
          </cell>
          <cell r="E61">
            <v>51586</v>
          </cell>
          <cell r="F61">
            <v>235</v>
          </cell>
          <cell r="G61">
            <v>8389</v>
          </cell>
          <cell r="H61">
            <v>51</v>
          </cell>
          <cell r="I61">
            <v>19657</v>
          </cell>
          <cell r="J61">
            <v>114</v>
          </cell>
          <cell r="K61">
            <v>71243</v>
          </cell>
          <cell r="L61">
            <v>349</v>
          </cell>
        </row>
        <row r="62">
          <cell r="B62" t="str">
            <v>Senec</v>
          </cell>
          <cell r="C62">
            <v>19430</v>
          </cell>
          <cell r="D62">
            <v>93</v>
          </cell>
          <cell r="E62">
            <v>52333</v>
          </cell>
          <cell r="F62">
            <v>243</v>
          </cell>
          <cell r="G62">
            <v>12420</v>
          </cell>
          <cell r="H62">
            <v>70</v>
          </cell>
          <cell r="I62">
            <v>13719</v>
          </cell>
          <cell r="J62">
            <v>71</v>
          </cell>
          <cell r="K62">
            <v>66052</v>
          </cell>
          <cell r="L62">
            <v>314</v>
          </cell>
        </row>
        <row r="63">
          <cell r="B63" t="str">
            <v>spolu</v>
          </cell>
          <cell r="C63">
            <v>64424</v>
          </cell>
          <cell r="D63">
            <v>389</v>
          </cell>
          <cell r="E63">
            <v>169557</v>
          </cell>
          <cell r="F63">
            <v>1083</v>
          </cell>
          <cell r="G63">
            <v>35542</v>
          </cell>
          <cell r="H63">
            <v>261</v>
          </cell>
          <cell r="I63">
            <v>55067</v>
          </cell>
          <cell r="J63">
            <v>420</v>
          </cell>
          <cell r="K63">
            <v>224624</v>
          </cell>
          <cell r="L63">
            <v>1503</v>
          </cell>
        </row>
        <row r="64">
          <cell r="B64" t="str">
            <v>Košice - okolie</v>
          </cell>
          <cell r="E64">
            <v>27260</v>
          </cell>
          <cell r="F64">
            <v>146</v>
          </cell>
          <cell r="G64">
            <v>2495</v>
          </cell>
          <cell r="H64">
            <v>19</v>
          </cell>
          <cell r="I64">
            <v>5589</v>
          </cell>
          <cell r="J64">
            <v>50</v>
          </cell>
          <cell r="K64">
            <v>32849</v>
          </cell>
          <cell r="L64">
            <v>196</v>
          </cell>
        </row>
        <row r="65">
          <cell r="B65" t="str">
            <v>Košice I</v>
          </cell>
          <cell r="E65">
            <v>31647</v>
          </cell>
          <cell r="F65">
            <v>230</v>
          </cell>
          <cell r="G65">
            <v>2353</v>
          </cell>
          <cell r="H65">
            <v>15</v>
          </cell>
          <cell r="I65">
            <v>7667</v>
          </cell>
          <cell r="J65">
            <v>65</v>
          </cell>
          <cell r="K65">
            <v>39314</v>
          </cell>
          <cell r="L65">
            <v>295</v>
          </cell>
        </row>
        <row r="66">
          <cell r="B66" t="str">
            <v>Košice II</v>
          </cell>
          <cell r="E66">
            <v>8910</v>
          </cell>
          <cell r="F66">
            <v>32</v>
          </cell>
          <cell r="G66">
            <v>906</v>
          </cell>
          <cell r="H66">
            <v>6</v>
          </cell>
          <cell r="I66">
            <v>2199</v>
          </cell>
          <cell r="J66">
            <v>9</v>
          </cell>
          <cell r="K66">
            <v>11109</v>
          </cell>
          <cell r="L66">
            <v>41</v>
          </cell>
        </row>
        <row r="67">
          <cell r="B67" t="str">
            <v>Košice III</v>
          </cell>
          <cell r="E67">
            <v>22507</v>
          </cell>
          <cell r="F67">
            <v>108</v>
          </cell>
          <cell r="G67">
            <v>1772</v>
          </cell>
          <cell r="H67">
            <v>17</v>
          </cell>
          <cell r="I67">
            <v>4485</v>
          </cell>
          <cell r="J67">
            <v>27</v>
          </cell>
          <cell r="K67">
            <v>26992</v>
          </cell>
          <cell r="L67">
            <v>135</v>
          </cell>
        </row>
        <row r="68">
          <cell r="B68" t="str">
            <v>Košice IV</v>
          </cell>
          <cell r="E68">
            <v>68692</v>
          </cell>
          <cell r="F68">
            <v>414</v>
          </cell>
          <cell r="G68">
            <v>10352</v>
          </cell>
          <cell r="H68">
            <v>61</v>
          </cell>
          <cell r="I68">
            <v>11734</v>
          </cell>
          <cell r="J68">
            <v>73</v>
          </cell>
          <cell r="K68">
            <v>80426</v>
          </cell>
          <cell r="L68">
            <v>487</v>
          </cell>
        </row>
        <row r="69">
          <cell r="B69" t="str">
            <v>Trebišov</v>
          </cell>
          <cell r="C69">
            <v>58183</v>
          </cell>
          <cell r="D69">
            <v>294</v>
          </cell>
          <cell r="E69">
            <v>50436</v>
          </cell>
          <cell r="F69">
            <v>290</v>
          </cell>
          <cell r="G69">
            <v>5632</v>
          </cell>
          <cell r="H69">
            <v>35</v>
          </cell>
          <cell r="I69">
            <v>18067</v>
          </cell>
          <cell r="J69">
            <v>110</v>
          </cell>
          <cell r="K69">
            <v>68503</v>
          </cell>
          <cell r="L69">
            <v>400</v>
          </cell>
        </row>
        <row r="70">
          <cell r="B70" t="str">
            <v>spolu</v>
          </cell>
          <cell r="C70">
            <v>58183</v>
          </cell>
          <cell r="D70">
            <v>294</v>
          </cell>
          <cell r="E70">
            <v>209452</v>
          </cell>
          <cell r="F70">
            <v>1220</v>
          </cell>
          <cell r="G70">
            <v>23510</v>
          </cell>
          <cell r="H70">
            <v>153</v>
          </cell>
          <cell r="I70">
            <v>49741</v>
          </cell>
          <cell r="J70">
            <v>334</v>
          </cell>
          <cell r="K70">
            <v>259193</v>
          </cell>
          <cell r="L70">
            <v>1554</v>
          </cell>
        </row>
        <row r="71">
          <cell r="B71" t="str">
            <v>Partizánske</v>
          </cell>
          <cell r="E71">
            <v>21795</v>
          </cell>
          <cell r="F71">
            <v>405</v>
          </cell>
          <cell r="G71">
            <v>2718</v>
          </cell>
          <cell r="H71">
            <v>71</v>
          </cell>
          <cell r="I71">
            <v>4697</v>
          </cell>
          <cell r="J71">
            <v>89</v>
          </cell>
          <cell r="K71">
            <v>26492</v>
          </cell>
          <cell r="L71">
            <v>494</v>
          </cell>
        </row>
        <row r="72">
          <cell r="B72" t="str">
            <v>Prievidza</v>
          </cell>
          <cell r="E72">
            <v>57512</v>
          </cell>
          <cell r="F72">
            <v>1086</v>
          </cell>
          <cell r="G72">
            <v>11332</v>
          </cell>
          <cell r="H72">
            <v>265</v>
          </cell>
          <cell r="I72">
            <v>18945</v>
          </cell>
          <cell r="J72">
            <v>411</v>
          </cell>
          <cell r="K72">
            <v>76457</v>
          </cell>
          <cell r="L72">
            <v>1497</v>
          </cell>
        </row>
        <row r="73">
          <cell r="B73" t="str">
            <v>Topoľčany</v>
          </cell>
          <cell r="C73">
            <v>43474</v>
          </cell>
          <cell r="D73">
            <v>825</v>
          </cell>
          <cell r="E73">
            <v>35664</v>
          </cell>
          <cell r="F73">
            <v>560</v>
          </cell>
          <cell r="G73">
            <v>5507</v>
          </cell>
          <cell r="H73">
            <v>109</v>
          </cell>
          <cell r="I73">
            <v>8963</v>
          </cell>
          <cell r="J73">
            <v>188</v>
          </cell>
          <cell r="K73">
            <v>44627</v>
          </cell>
          <cell r="L73">
            <v>748</v>
          </cell>
        </row>
        <row r="74">
          <cell r="B74" t="str">
            <v>spolu</v>
          </cell>
          <cell r="C74">
            <v>43474</v>
          </cell>
          <cell r="D74">
            <v>825</v>
          </cell>
          <cell r="E74">
            <v>114971</v>
          </cell>
          <cell r="F74">
            <v>2051</v>
          </cell>
          <cell r="G74">
            <v>19557</v>
          </cell>
          <cell r="H74">
            <v>445</v>
          </cell>
          <cell r="I74">
            <v>32605</v>
          </cell>
          <cell r="J74">
            <v>688</v>
          </cell>
          <cell r="K74">
            <v>147576</v>
          </cell>
          <cell r="L74">
            <v>2739</v>
          </cell>
        </row>
        <row r="75">
          <cell r="B75" t="str">
            <v>Bánovce nad Bebravou</v>
          </cell>
          <cell r="E75">
            <v>18437</v>
          </cell>
          <cell r="F75">
            <v>354</v>
          </cell>
          <cell r="G75">
            <v>3264</v>
          </cell>
          <cell r="H75">
            <v>78</v>
          </cell>
          <cell r="I75">
            <v>4827</v>
          </cell>
          <cell r="J75">
            <v>103</v>
          </cell>
          <cell r="K75">
            <v>23264</v>
          </cell>
          <cell r="L75">
            <v>457</v>
          </cell>
        </row>
        <row r="76">
          <cell r="B76" t="str">
            <v>Ilava</v>
          </cell>
          <cell r="E76">
            <v>28816</v>
          </cell>
          <cell r="F76">
            <v>332</v>
          </cell>
          <cell r="G76">
            <v>4598</v>
          </cell>
          <cell r="H76">
            <v>44</v>
          </cell>
          <cell r="I76">
            <v>8788</v>
          </cell>
          <cell r="J76">
            <v>110</v>
          </cell>
          <cell r="K76">
            <v>37604</v>
          </cell>
          <cell r="L76">
            <v>442</v>
          </cell>
        </row>
        <row r="77">
          <cell r="B77" t="str">
            <v>Myjava</v>
          </cell>
          <cell r="E77">
            <v>14580</v>
          </cell>
          <cell r="F77">
            <v>124</v>
          </cell>
          <cell r="G77">
            <v>1708</v>
          </cell>
          <cell r="H77">
            <v>9</v>
          </cell>
          <cell r="I77">
            <v>3173</v>
          </cell>
          <cell r="J77">
            <v>125</v>
          </cell>
          <cell r="K77">
            <v>17753</v>
          </cell>
          <cell r="L77">
            <v>249</v>
          </cell>
        </row>
        <row r="78">
          <cell r="B78" t="str">
            <v>Nové Mesto nad Váhom</v>
          </cell>
          <cell r="E78">
            <v>32523</v>
          </cell>
          <cell r="F78">
            <v>268</v>
          </cell>
          <cell r="G78">
            <v>6291</v>
          </cell>
          <cell r="H78">
            <v>51</v>
          </cell>
          <cell r="I78">
            <v>8306</v>
          </cell>
          <cell r="J78">
            <v>95</v>
          </cell>
          <cell r="K78">
            <v>40829</v>
          </cell>
          <cell r="L78">
            <v>363</v>
          </cell>
        </row>
        <row r="79">
          <cell r="B79" t="str">
            <v>Považská Bystrica</v>
          </cell>
          <cell r="E79">
            <v>29292</v>
          </cell>
          <cell r="F79">
            <v>384</v>
          </cell>
          <cell r="G79">
            <v>4570</v>
          </cell>
          <cell r="H79">
            <v>69</v>
          </cell>
          <cell r="I79">
            <v>8530</v>
          </cell>
          <cell r="J79">
            <v>121</v>
          </cell>
          <cell r="K79">
            <v>37822</v>
          </cell>
          <cell r="L79">
            <v>505</v>
          </cell>
        </row>
        <row r="80">
          <cell r="B80" t="str">
            <v>Púchov</v>
          </cell>
          <cell r="E80">
            <v>23732</v>
          </cell>
          <cell r="F80">
            <v>674</v>
          </cell>
          <cell r="G80">
            <v>3681</v>
          </cell>
          <cell r="H80">
            <v>115</v>
          </cell>
          <cell r="I80">
            <v>5723</v>
          </cell>
          <cell r="J80">
            <v>108</v>
          </cell>
          <cell r="K80">
            <v>29455</v>
          </cell>
          <cell r="L80">
            <v>782</v>
          </cell>
        </row>
        <row r="81">
          <cell r="B81" t="str">
            <v>Trenčín</v>
          </cell>
          <cell r="C81">
            <v>91290</v>
          </cell>
          <cell r="D81">
            <v>1143</v>
          </cell>
          <cell r="E81">
            <v>60476</v>
          </cell>
          <cell r="F81">
            <v>697</v>
          </cell>
          <cell r="G81">
            <v>7386</v>
          </cell>
          <cell r="H81">
            <v>196</v>
          </cell>
          <cell r="I81">
            <v>12948</v>
          </cell>
          <cell r="J81">
            <v>135</v>
          </cell>
          <cell r="K81">
            <v>73424</v>
          </cell>
          <cell r="L81">
            <v>832</v>
          </cell>
        </row>
        <row r="82">
          <cell r="B82" t="str">
            <v>spolu</v>
          </cell>
          <cell r="C82">
            <v>91290</v>
          </cell>
          <cell r="D82">
            <v>1143</v>
          </cell>
          <cell r="E82">
            <v>207856</v>
          </cell>
          <cell r="F82">
            <v>2833</v>
          </cell>
          <cell r="G82">
            <v>31498</v>
          </cell>
          <cell r="H82">
            <v>562</v>
          </cell>
          <cell r="I82">
            <v>52295</v>
          </cell>
          <cell r="J82">
            <v>797</v>
          </cell>
          <cell r="K82">
            <v>260151</v>
          </cell>
          <cell r="L82">
            <v>3630</v>
          </cell>
        </row>
        <row r="83">
          <cell r="B83" t="str">
            <v>Banská Bystrica</v>
          </cell>
          <cell r="E83">
            <v>51932</v>
          </cell>
          <cell r="F83">
            <v>541</v>
          </cell>
          <cell r="G83">
            <v>6966</v>
          </cell>
          <cell r="H83">
            <v>91</v>
          </cell>
          <cell r="I83">
            <v>12195</v>
          </cell>
          <cell r="J83">
            <v>146</v>
          </cell>
          <cell r="K83">
            <v>64127</v>
          </cell>
          <cell r="L83">
            <v>687</v>
          </cell>
        </row>
        <row r="84">
          <cell r="B84" t="str">
            <v>Banská Štiavnica</v>
          </cell>
          <cell r="E84">
            <v>7257</v>
          </cell>
          <cell r="F84">
            <v>20</v>
          </cell>
          <cell r="G84">
            <v>4446</v>
          </cell>
          <cell r="H84">
            <v>20</v>
          </cell>
          <cell r="I84">
            <v>4468</v>
          </cell>
          <cell r="J84">
            <v>13</v>
          </cell>
          <cell r="K84">
            <v>11725</v>
          </cell>
          <cell r="L84">
            <v>33</v>
          </cell>
        </row>
        <row r="85">
          <cell r="B85" t="str">
            <v>Brezno</v>
          </cell>
          <cell r="E85">
            <v>28412</v>
          </cell>
          <cell r="F85">
            <v>339</v>
          </cell>
          <cell r="G85">
            <v>5163</v>
          </cell>
          <cell r="H85">
            <v>25</v>
          </cell>
          <cell r="I85">
            <v>8927</v>
          </cell>
          <cell r="J85">
            <v>111</v>
          </cell>
          <cell r="K85">
            <v>37339</v>
          </cell>
          <cell r="L85">
            <v>450</v>
          </cell>
        </row>
        <row r="86">
          <cell r="B86" t="str">
            <v>Detva</v>
          </cell>
          <cell r="E86">
            <v>15709</v>
          </cell>
          <cell r="F86">
            <v>183</v>
          </cell>
          <cell r="G86">
            <v>4951</v>
          </cell>
          <cell r="H86">
            <v>63</v>
          </cell>
          <cell r="I86">
            <v>3995</v>
          </cell>
          <cell r="J86">
            <v>28</v>
          </cell>
          <cell r="K86">
            <v>19704</v>
          </cell>
          <cell r="L86">
            <v>211</v>
          </cell>
        </row>
        <row r="87">
          <cell r="B87" t="str">
            <v>Krupina</v>
          </cell>
          <cell r="E87">
            <v>10648</v>
          </cell>
          <cell r="F87">
            <v>53</v>
          </cell>
          <cell r="G87">
            <v>1187</v>
          </cell>
          <cell r="H87">
            <v>6</v>
          </cell>
          <cell r="I87">
            <v>2740</v>
          </cell>
          <cell r="J87">
            <v>13</v>
          </cell>
          <cell r="K87">
            <v>13388</v>
          </cell>
          <cell r="L87">
            <v>66</v>
          </cell>
        </row>
        <row r="88">
          <cell r="B88" t="str">
            <v>Lučenec</v>
          </cell>
          <cell r="E88">
            <v>31774</v>
          </cell>
          <cell r="F88">
            <v>171</v>
          </cell>
          <cell r="G88">
            <v>1927</v>
          </cell>
          <cell r="H88">
            <v>11</v>
          </cell>
          <cell r="I88">
            <v>8881</v>
          </cell>
          <cell r="J88">
            <v>42</v>
          </cell>
          <cell r="K88">
            <v>40655</v>
          </cell>
          <cell r="L88">
            <v>213</v>
          </cell>
        </row>
        <row r="89">
          <cell r="B89" t="str">
            <v>Veľký Krtíš</v>
          </cell>
          <cell r="E89">
            <v>17573</v>
          </cell>
          <cell r="F89">
            <v>55</v>
          </cell>
          <cell r="G89">
            <v>2134</v>
          </cell>
          <cell r="H89">
            <v>18</v>
          </cell>
          <cell r="I89">
            <v>7079</v>
          </cell>
          <cell r="J89">
            <v>21</v>
          </cell>
          <cell r="K89">
            <v>24652</v>
          </cell>
          <cell r="L89">
            <v>76</v>
          </cell>
        </row>
        <row r="90">
          <cell r="B90" t="str">
            <v>Zvolen</v>
          </cell>
          <cell r="C90">
            <v>36490</v>
          </cell>
          <cell r="D90">
            <v>330</v>
          </cell>
          <cell r="E90">
            <v>30278</v>
          </cell>
          <cell r="F90">
            <v>223</v>
          </cell>
          <cell r="G90">
            <v>1664</v>
          </cell>
          <cell r="H90">
            <v>7</v>
          </cell>
          <cell r="I90">
            <v>9144</v>
          </cell>
          <cell r="J90">
            <v>53</v>
          </cell>
          <cell r="K90">
            <v>39422</v>
          </cell>
          <cell r="L90">
            <v>276</v>
          </cell>
        </row>
        <row r="91">
          <cell r="B91" t="str">
            <v>Žarnovica</v>
          </cell>
          <cell r="E91">
            <v>12745</v>
          </cell>
          <cell r="F91">
            <v>89</v>
          </cell>
          <cell r="G91">
            <v>4299</v>
          </cell>
          <cell r="H91">
            <v>14</v>
          </cell>
          <cell r="I91">
            <v>3527</v>
          </cell>
          <cell r="J91">
            <v>16</v>
          </cell>
          <cell r="K91">
            <v>16272</v>
          </cell>
          <cell r="L91">
            <v>105</v>
          </cell>
        </row>
        <row r="92">
          <cell r="B92" t="str">
            <v>Žiar nad Hronom</v>
          </cell>
          <cell r="E92">
            <v>19333</v>
          </cell>
          <cell r="F92">
            <v>78</v>
          </cell>
          <cell r="G92">
            <v>3955</v>
          </cell>
          <cell r="H92">
            <v>12</v>
          </cell>
          <cell r="I92">
            <v>6927</v>
          </cell>
          <cell r="J92">
            <v>30</v>
          </cell>
          <cell r="K92">
            <v>26260</v>
          </cell>
          <cell r="L92">
            <v>108</v>
          </cell>
        </row>
        <row r="93">
          <cell r="B93" t="str">
            <v>spolu</v>
          </cell>
          <cell r="C93">
            <v>36490</v>
          </cell>
          <cell r="D93">
            <v>330</v>
          </cell>
          <cell r="E93">
            <v>225661</v>
          </cell>
          <cell r="F93">
            <v>1752</v>
          </cell>
          <cell r="G93">
            <v>36692</v>
          </cell>
          <cell r="H93">
            <v>267</v>
          </cell>
          <cell r="I93">
            <v>67883</v>
          </cell>
          <cell r="J93">
            <v>473</v>
          </cell>
          <cell r="K93">
            <v>293544</v>
          </cell>
          <cell r="L93">
            <v>2225</v>
          </cell>
        </row>
        <row r="94">
          <cell r="B94" t="str">
            <v>Bytča</v>
          </cell>
          <cell r="E94">
            <v>17325</v>
          </cell>
          <cell r="F94">
            <v>270</v>
          </cell>
          <cell r="G94">
            <v>2437</v>
          </cell>
          <cell r="H94">
            <v>39</v>
          </cell>
          <cell r="I94">
            <v>4094</v>
          </cell>
          <cell r="J94">
            <v>58</v>
          </cell>
          <cell r="K94">
            <v>21419</v>
          </cell>
          <cell r="L94">
            <v>328</v>
          </cell>
        </row>
        <row r="95">
          <cell r="B95" t="str">
            <v>Čadca</v>
          </cell>
          <cell r="E95">
            <v>42373</v>
          </cell>
          <cell r="F95">
            <v>1353</v>
          </cell>
          <cell r="G95">
            <v>6868</v>
          </cell>
          <cell r="H95">
            <v>185</v>
          </cell>
          <cell r="I95">
            <v>11534</v>
          </cell>
          <cell r="J95">
            <v>383</v>
          </cell>
          <cell r="K95">
            <v>53907</v>
          </cell>
          <cell r="L95">
            <v>1736</v>
          </cell>
        </row>
        <row r="96">
          <cell r="B96" t="str">
            <v>Kysucké Nové Mesto</v>
          </cell>
          <cell r="E96">
            <v>15821</v>
          </cell>
          <cell r="F96">
            <v>288</v>
          </cell>
          <cell r="G96">
            <v>3507</v>
          </cell>
          <cell r="H96">
            <v>77</v>
          </cell>
          <cell r="I96">
            <v>4784</v>
          </cell>
          <cell r="J96">
            <v>96</v>
          </cell>
          <cell r="K96">
            <v>20605</v>
          </cell>
          <cell r="L96">
            <v>384</v>
          </cell>
        </row>
        <row r="97">
          <cell r="B97" t="str">
            <v>Žilina</v>
          </cell>
          <cell r="C97">
            <v>58463</v>
          </cell>
          <cell r="D97">
            <v>1024</v>
          </cell>
          <cell r="E97">
            <v>86398</v>
          </cell>
          <cell r="F97">
            <v>1071</v>
          </cell>
          <cell r="G97">
            <v>13699</v>
          </cell>
          <cell r="H97">
            <v>175</v>
          </cell>
          <cell r="I97">
            <v>24757</v>
          </cell>
          <cell r="J97">
            <v>321</v>
          </cell>
          <cell r="K97">
            <v>111155</v>
          </cell>
          <cell r="L97">
            <v>1392</v>
          </cell>
        </row>
        <row r="98">
          <cell r="B98" t="str">
            <v>spolu</v>
          </cell>
          <cell r="C98">
            <v>58463</v>
          </cell>
          <cell r="D98">
            <v>1024</v>
          </cell>
          <cell r="E98">
            <v>161917</v>
          </cell>
          <cell r="F98">
            <v>2982</v>
          </cell>
          <cell r="G98">
            <v>26511</v>
          </cell>
          <cell r="H98">
            <v>476</v>
          </cell>
          <cell r="I98">
            <v>45169</v>
          </cell>
          <cell r="J98">
            <v>858</v>
          </cell>
          <cell r="K98">
            <v>207086</v>
          </cell>
          <cell r="L98">
            <v>3840</v>
          </cell>
        </row>
        <row r="99">
          <cell r="C99">
            <v>911109</v>
          </cell>
          <cell r="D99">
            <v>9311</v>
          </cell>
          <cell r="E99">
            <v>2581113</v>
          </cell>
          <cell r="F99">
            <v>25850</v>
          </cell>
          <cell r="G99">
            <v>431866</v>
          </cell>
          <cell r="H99">
            <v>4742</v>
          </cell>
          <cell r="I99">
            <v>735040</v>
          </cell>
          <cell r="J99">
            <v>7817</v>
          </cell>
          <cell r="K99">
            <v>3316153</v>
          </cell>
          <cell r="L99">
            <v>33667</v>
          </cell>
        </row>
      </sheetData>
      <sheetData sheetId="3">
        <row r="3">
          <cell r="C3">
            <v>0.5</v>
          </cell>
          <cell r="D3">
            <v>0.5</v>
          </cell>
          <cell r="E3">
            <v>0.83333333333333337</v>
          </cell>
          <cell r="F3">
            <v>0.83333333333333337</v>
          </cell>
          <cell r="G3">
            <v>0.5</v>
          </cell>
          <cell r="H3">
            <v>0.5</v>
          </cell>
          <cell r="I3">
            <v>0.83333333333333337</v>
          </cell>
          <cell r="J3">
            <v>0.83333333333333337</v>
          </cell>
          <cell r="K3" t="str">
            <v>testovaní</v>
          </cell>
          <cell r="L3" t="str">
            <v>pozitívni</v>
          </cell>
        </row>
        <row r="4">
          <cell r="B4" t="str">
            <v>okres</v>
          </cell>
          <cell r="C4" t="str">
            <v>testovaní</v>
          </cell>
          <cell r="D4" t="str">
            <v>pozitívni</v>
          </cell>
          <cell r="E4" t="str">
            <v>testovaní</v>
          </cell>
          <cell r="F4" t="str">
            <v>pozitívni</v>
          </cell>
          <cell r="G4" t="str">
            <v>testovaní</v>
          </cell>
          <cell r="H4" t="str">
            <v>pozitívni</v>
          </cell>
          <cell r="I4" t="str">
            <v>testovaní</v>
          </cell>
          <cell r="J4" t="str">
            <v>pozitívni</v>
          </cell>
        </row>
        <row r="5">
          <cell r="B5" t="str">
            <v>Senica</v>
          </cell>
          <cell r="C5">
            <v>12274</v>
          </cell>
          <cell r="D5">
            <v>60</v>
          </cell>
          <cell r="E5">
            <v>29706</v>
          </cell>
          <cell r="F5">
            <v>133</v>
          </cell>
          <cell r="G5">
            <v>7476</v>
          </cell>
          <cell r="H5">
            <v>26</v>
          </cell>
          <cell r="I5">
            <v>16294</v>
          </cell>
          <cell r="J5">
            <v>61</v>
          </cell>
          <cell r="K5">
            <v>46000</v>
          </cell>
          <cell r="L5">
            <v>194</v>
          </cell>
        </row>
        <row r="6">
          <cell r="B6" t="str">
            <v>Skalica</v>
          </cell>
          <cell r="C6">
            <v>8988</v>
          </cell>
          <cell r="D6">
            <v>47</v>
          </cell>
          <cell r="E6">
            <v>21883</v>
          </cell>
          <cell r="F6">
            <v>112</v>
          </cell>
          <cell r="G6">
            <v>4268</v>
          </cell>
          <cell r="H6">
            <v>30</v>
          </cell>
          <cell r="I6">
            <v>9317</v>
          </cell>
          <cell r="J6">
            <v>56</v>
          </cell>
          <cell r="K6">
            <v>31200</v>
          </cell>
          <cell r="L6">
            <v>168</v>
          </cell>
        </row>
        <row r="7">
          <cell r="B7" t="str">
            <v>spolu</v>
          </cell>
          <cell r="C7">
            <v>21262</v>
          </cell>
          <cell r="D7">
            <v>107</v>
          </cell>
          <cell r="E7">
            <v>51589</v>
          </cell>
          <cell r="F7">
            <v>245</v>
          </cell>
          <cell r="G7">
            <v>11744</v>
          </cell>
          <cell r="H7">
            <v>56</v>
          </cell>
          <cell r="I7">
            <v>25611</v>
          </cell>
          <cell r="J7">
            <v>117</v>
          </cell>
          <cell r="K7">
            <v>77200</v>
          </cell>
          <cell r="L7">
            <v>362</v>
          </cell>
        </row>
        <row r="8">
          <cell r="B8" t="str">
            <v>Dolný Kubín</v>
          </cell>
          <cell r="C8">
            <v>7031</v>
          </cell>
          <cell r="D8">
            <v>46</v>
          </cell>
          <cell r="E8">
            <v>16595</v>
          </cell>
          <cell r="F8">
            <v>93</v>
          </cell>
          <cell r="G8">
            <v>3159</v>
          </cell>
          <cell r="H8">
            <v>20</v>
          </cell>
          <cell r="I8">
            <v>7575</v>
          </cell>
          <cell r="J8">
            <v>45</v>
          </cell>
          <cell r="K8">
            <v>24170</v>
          </cell>
          <cell r="L8">
            <v>138</v>
          </cell>
        </row>
        <row r="9">
          <cell r="B9" t="str">
            <v>Martin</v>
          </cell>
          <cell r="C9">
            <v>17676</v>
          </cell>
          <cell r="D9">
            <v>136</v>
          </cell>
          <cell r="E9">
            <v>42041</v>
          </cell>
          <cell r="F9">
            <v>262</v>
          </cell>
          <cell r="G9">
            <v>6553</v>
          </cell>
          <cell r="H9">
            <v>46</v>
          </cell>
          <cell r="I9">
            <v>15472</v>
          </cell>
          <cell r="J9">
            <v>119</v>
          </cell>
          <cell r="K9">
            <v>57513</v>
          </cell>
          <cell r="L9">
            <v>381</v>
          </cell>
        </row>
        <row r="10">
          <cell r="B10" t="str">
            <v>Námestovo</v>
          </cell>
          <cell r="C10">
            <v>10762</v>
          </cell>
          <cell r="D10">
            <v>66</v>
          </cell>
          <cell r="E10">
            <v>25526</v>
          </cell>
          <cell r="F10">
            <v>143</v>
          </cell>
          <cell r="G10">
            <v>5470</v>
          </cell>
          <cell r="H10">
            <v>25</v>
          </cell>
          <cell r="I10">
            <v>12133</v>
          </cell>
          <cell r="J10">
            <v>64</v>
          </cell>
          <cell r="K10">
            <v>37659</v>
          </cell>
          <cell r="L10">
            <v>207</v>
          </cell>
        </row>
        <row r="11">
          <cell r="B11" t="str">
            <v>Turčianske Teplice</v>
          </cell>
          <cell r="C11">
            <v>3864</v>
          </cell>
          <cell r="D11">
            <v>16</v>
          </cell>
          <cell r="E11">
            <v>8794</v>
          </cell>
          <cell r="F11">
            <v>41</v>
          </cell>
          <cell r="G11">
            <v>1705</v>
          </cell>
          <cell r="H11">
            <v>6</v>
          </cell>
          <cell r="I11">
            <v>3416</v>
          </cell>
          <cell r="J11">
            <v>13</v>
          </cell>
          <cell r="K11">
            <v>12210</v>
          </cell>
          <cell r="L11">
            <v>54</v>
          </cell>
        </row>
        <row r="12">
          <cell r="B12" t="str">
            <v>spolu</v>
          </cell>
          <cell r="C12">
            <v>39333</v>
          </cell>
          <cell r="D12">
            <v>264</v>
          </cell>
          <cell r="E12">
            <v>92956</v>
          </cell>
          <cell r="F12">
            <v>539</v>
          </cell>
          <cell r="G12">
            <v>16887</v>
          </cell>
          <cell r="H12">
            <v>97</v>
          </cell>
          <cell r="I12">
            <v>38596</v>
          </cell>
          <cell r="J12">
            <v>241</v>
          </cell>
          <cell r="K12">
            <v>131552</v>
          </cell>
          <cell r="L12">
            <v>780</v>
          </cell>
        </row>
        <row r="13">
          <cell r="B13" t="str">
            <v>Humenné</v>
          </cell>
          <cell r="C13">
            <v>10611</v>
          </cell>
          <cell r="D13">
            <v>66</v>
          </cell>
          <cell r="E13">
            <v>25020</v>
          </cell>
          <cell r="F13">
            <v>141</v>
          </cell>
          <cell r="G13">
            <v>3304</v>
          </cell>
          <cell r="H13">
            <v>27</v>
          </cell>
          <cell r="I13">
            <v>7730</v>
          </cell>
          <cell r="J13">
            <v>56</v>
          </cell>
          <cell r="K13">
            <v>32750</v>
          </cell>
          <cell r="L13">
            <v>197</v>
          </cell>
        </row>
        <row r="14">
          <cell r="B14" t="str">
            <v>Medzilaborce</v>
          </cell>
          <cell r="C14">
            <v>2045</v>
          </cell>
          <cell r="D14">
            <v>8</v>
          </cell>
          <cell r="E14">
            <v>4680</v>
          </cell>
          <cell r="F14">
            <v>15</v>
          </cell>
          <cell r="G14">
            <v>527</v>
          </cell>
          <cell r="H14">
            <v>1</v>
          </cell>
          <cell r="I14">
            <v>1462</v>
          </cell>
          <cell r="J14">
            <v>2</v>
          </cell>
          <cell r="K14">
            <v>6142</v>
          </cell>
          <cell r="L14">
            <v>17</v>
          </cell>
        </row>
        <row r="15">
          <cell r="B15" t="str">
            <v>Michalovce</v>
          </cell>
          <cell r="C15">
            <v>19522</v>
          </cell>
          <cell r="D15">
            <v>85</v>
          </cell>
          <cell r="E15">
            <v>46043</v>
          </cell>
          <cell r="F15">
            <v>159</v>
          </cell>
          <cell r="G15">
            <v>7140</v>
          </cell>
          <cell r="H15">
            <v>21</v>
          </cell>
          <cell r="I15">
            <v>16747</v>
          </cell>
          <cell r="J15">
            <v>52</v>
          </cell>
          <cell r="K15">
            <v>62790</v>
          </cell>
          <cell r="L15">
            <v>211</v>
          </cell>
        </row>
        <row r="16">
          <cell r="B16" t="str">
            <v>Snina</v>
          </cell>
          <cell r="C16">
            <v>6084</v>
          </cell>
          <cell r="D16">
            <v>44</v>
          </cell>
          <cell r="E16">
            <v>14125</v>
          </cell>
          <cell r="F16">
            <v>82</v>
          </cell>
          <cell r="G16">
            <v>2439</v>
          </cell>
          <cell r="H16">
            <v>17</v>
          </cell>
          <cell r="I16">
            <v>5271</v>
          </cell>
          <cell r="J16">
            <v>29</v>
          </cell>
          <cell r="K16">
            <v>19396</v>
          </cell>
          <cell r="L16">
            <v>111</v>
          </cell>
        </row>
        <row r="17">
          <cell r="B17" t="str">
            <v>Sobrance</v>
          </cell>
          <cell r="C17">
            <v>4604</v>
          </cell>
          <cell r="D17">
            <v>15</v>
          </cell>
          <cell r="E17">
            <v>9955</v>
          </cell>
          <cell r="F17">
            <v>31</v>
          </cell>
          <cell r="G17">
            <v>1605</v>
          </cell>
          <cell r="H17">
            <v>5</v>
          </cell>
          <cell r="I17">
            <v>3011</v>
          </cell>
          <cell r="J17">
            <v>12</v>
          </cell>
          <cell r="K17">
            <v>12966</v>
          </cell>
          <cell r="L17">
            <v>43</v>
          </cell>
        </row>
        <row r="18">
          <cell r="B18" t="str">
            <v>Vranov nad Topľou</v>
          </cell>
          <cell r="C18">
            <v>13891</v>
          </cell>
          <cell r="D18">
            <v>94</v>
          </cell>
          <cell r="E18">
            <v>32149</v>
          </cell>
          <cell r="F18">
            <v>205</v>
          </cell>
          <cell r="G18">
            <v>6054</v>
          </cell>
          <cell r="H18">
            <v>35</v>
          </cell>
          <cell r="I18">
            <v>13275</v>
          </cell>
          <cell r="J18">
            <v>76</v>
          </cell>
          <cell r="K18">
            <v>45424</v>
          </cell>
          <cell r="L18">
            <v>281</v>
          </cell>
        </row>
        <row r="19">
          <cell r="B19" t="str">
            <v>spolu</v>
          </cell>
          <cell r="C19">
            <v>56757</v>
          </cell>
          <cell r="D19">
            <v>312</v>
          </cell>
          <cell r="E19">
            <v>131972</v>
          </cell>
          <cell r="F19">
            <v>633</v>
          </cell>
          <cell r="G19">
            <v>21069</v>
          </cell>
          <cell r="H19">
            <v>106</v>
          </cell>
          <cell r="I19">
            <v>47496</v>
          </cell>
          <cell r="J19">
            <v>227</v>
          </cell>
          <cell r="K19">
            <v>179468</v>
          </cell>
          <cell r="L19">
            <v>860</v>
          </cell>
        </row>
        <row r="20">
          <cell r="B20" t="str">
            <v>Bardejov</v>
          </cell>
          <cell r="C20">
            <v>13077</v>
          </cell>
          <cell r="D20">
            <v>107</v>
          </cell>
          <cell r="E20">
            <v>29305</v>
          </cell>
          <cell r="F20">
            <v>222</v>
          </cell>
          <cell r="G20">
            <v>6688</v>
          </cell>
          <cell r="H20">
            <v>71</v>
          </cell>
          <cell r="I20">
            <v>14678</v>
          </cell>
          <cell r="J20">
            <v>144</v>
          </cell>
          <cell r="K20">
            <v>43983</v>
          </cell>
          <cell r="L20">
            <v>366</v>
          </cell>
        </row>
        <row r="21">
          <cell r="B21" t="str">
            <v>Kežmarok</v>
          </cell>
          <cell r="C21">
            <v>13571</v>
          </cell>
          <cell r="D21">
            <v>139</v>
          </cell>
          <cell r="E21">
            <v>31815</v>
          </cell>
          <cell r="F21">
            <v>277</v>
          </cell>
          <cell r="G21">
            <v>5914</v>
          </cell>
          <cell r="H21">
            <v>64</v>
          </cell>
          <cell r="I21">
            <v>11437</v>
          </cell>
          <cell r="J21">
            <v>113</v>
          </cell>
          <cell r="K21">
            <v>43252</v>
          </cell>
          <cell r="L21">
            <v>390</v>
          </cell>
        </row>
        <row r="22">
          <cell r="B22" t="str">
            <v>Levoča</v>
          </cell>
          <cell r="C22">
            <v>5670</v>
          </cell>
          <cell r="D22">
            <v>64</v>
          </cell>
          <cell r="E22">
            <v>12480</v>
          </cell>
          <cell r="F22">
            <v>128</v>
          </cell>
          <cell r="G22">
            <v>2593</v>
          </cell>
          <cell r="H22">
            <v>25</v>
          </cell>
          <cell r="I22">
            <v>5267</v>
          </cell>
          <cell r="J22">
            <v>44</v>
          </cell>
          <cell r="K22">
            <v>17747</v>
          </cell>
          <cell r="L22">
            <v>172</v>
          </cell>
        </row>
        <row r="23">
          <cell r="B23" t="str">
            <v>Poprad</v>
          </cell>
          <cell r="C23">
            <v>17827</v>
          </cell>
          <cell r="D23">
            <v>129</v>
          </cell>
          <cell r="E23">
            <v>41817</v>
          </cell>
          <cell r="F23">
            <v>257</v>
          </cell>
          <cell r="G23">
            <v>7342</v>
          </cell>
          <cell r="H23">
            <v>52</v>
          </cell>
          <cell r="I23">
            <v>16281</v>
          </cell>
          <cell r="J23">
            <v>107</v>
          </cell>
          <cell r="K23">
            <v>58098</v>
          </cell>
          <cell r="L23">
            <v>364</v>
          </cell>
        </row>
        <row r="24">
          <cell r="B24" t="str">
            <v>Prešov</v>
          </cell>
          <cell r="C24">
            <v>32057</v>
          </cell>
          <cell r="D24">
            <v>139</v>
          </cell>
          <cell r="E24">
            <v>74352</v>
          </cell>
          <cell r="F24">
            <v>327</v>
          </cell>
          <cell r="G24">
            <v>15193</v>
          </cell>
          <cell r="H24">
            <v>69</v>
          </cell>
          <cell r="I24">
            <v>33919</v>
          </cell>
          <cell r="J24">
            <v>145</v>
          </cell>
          <cell r="K24">
            <v>108271</v>
          </cell>
          <cell r="L24">
            <v>472</v>
          </cell>
        </row>
        <row r="25">
          <cell r="B25" t="str">
            <v>Sabinov</v>
          </cell>
          <cell r="C25">
            <v>10517</v>
          </cell>
          <cell r="D25">
            <v>102</v>
          </cell>
          <cell r="E25">
            <v>24674</v>
          </cell>
          <cell r="F25">
            <v>222</v>
          </cell>
          <cell r="G25">
            <v>5266</v>
          </cell>
          <cell r="H25">
            <v>38</v>
          </cell>
          <cell r="I25">
            <v>10083</v>
          </cell>
          <cell r="J25">
            <v>73</v>
          </cell>
          <cell r="K25">
            <v>34757</v>
          </cell>
          <cell r="L25">
            <v>295</v>
          </cell>
        </row>
        <row r="26">
          <cell r="B26" t="str">
            <v>Stará Ľubovňa</v>
          </cell>
          <cell r="C26">
            <v>9080</v>
          </cell>
          <cell r="D26">
            <v>114</v>
          </cell>
          <cell r="E26">
            <v>20042</v>
          </cell>
          <cell r="F26">
            <v>261</v>
          </cell>
          <cell r="G26">
            <v>3636</v>
          </cell>
          <cell r="H26">
            <v>54</v>
          </cell>
          <cell r="I26">
            <v>7192</v>
          </cell>
          <cell r="J26">
            <v>93</v>
          </cell>
          <cell r="K26">
            <v>27234</v>
          </cell>
          <cell r="L26">
            <v>354</v>
          </cell>
        </row>
        <row r="27">
          <cell r="B27" t="str">
            <v>Stropkov</v>
          </cell>
          <cell r="C27">
            <v>3250</v>
          </cell>
          <cell r="D27">
            <v>23</v>
          </cell>
          <cell r="E27">
            <v>7633</v>
          </cell>
          <cell r="F27">
            <v>48</v>
          </cell>
          <cell r="G27">
            <v>1413</v>
          </cell>
          <cell r="H27">
            <v>7</v>
          </cell>
          <cell r="I27">
            <v>3131</v>
          </cell>
          <cell r="J27">
            <v>15</v>
          </cell>
          <cell r="K27">
            <v>10764</v>
          </cell>
          <cell r="L27">
            <v>63</v>
          </cell>
        </row>
        <row r="28">
          <cell r="B28" t="str">
            <v>Svidník</v>
          </cell>
          <cell r="C28">
            <v>5939</v>
          </cell>
          <cell r="D28">
            <v>32</v>
          </cell>
          <cell r="E28">
            <v>12154</v>
          </cell>
          <cell r="F28">
            <v>53</v>
          </cell>
          <cell r="G28">
            <v>2186</v>
          </cell>
          <cell r="H28">
            <v>11</v>
          </cell>
          <cell r="I28">
            <v>4551</v>
          </cell>
          <cell r="J28">
            <v>32</v>
          </cell>
          <cell r="K28">
            <v>16705</v>
          </cell>
          <cell r="L28">
            <v>85</v>
          </cell>
        </row>
        <row r="29">
          <cell r="B29" t="str">
            <v>spolu</v>
          </cell>
          <cell r="C29">
            <v>110988</v>
          </cell>
          <cell r="D29">
            <v>849</v>
          </cell>
          <cell r="E29">
            <v>254272</v>
          </cell>
          <cell r="F29">
            <v>1795</v>
          </cell>
          <cell r="G29">
            <v>50231</v>
          </cell>
          <cell r="H29">
            <v>391</v>
          </cell>
          <cell r="I29">
            <v>106539</v>
          </cell>
          <cell r="J29">
            <v>766</v>
          </cell>
          <cell r="K29">
            <v>360811</v>
          </cell>
          <cell r="L29">
            <v>2561</v>
          </cell>
        </row>
        <row r="30">
          <cell r="B30" t="str">
            <v>Gelnica</v>
          </cell>
          <cell r="C30">
            <v>5726</v>
          </cell>
          <cell r="D30">
            <v>30</v>
          </cell>
          <cell r="E30">
            <v>13406</v>
          </cell>
          <cell r="F30">
            <v>53</v>
          </cell>
          <cell r="G30">
            <v>2558</v>
          </cell>
          <cell r="H30">
            <v>11</v>
          </cell>
          <cell r="I30">
            <v>5681</v>
          </cell>
          <cell r="J30">
            <v>19</v>
          </cell>
          <cell r="K30">
            <v>19087</v>
          </cell>
          <cell r="L30">
            <v>72</v>
          </cell>
        </row>
        <row r="31">
          <cell r="B31" t="str">
            <v>Spišská Nová Ves</v>
          </cell>
          <cell r="C31">
            <v>15344</v>
          </cell>
          <cell r="D31">
            <v>105</v>
          </cell>
          <cell r="E31">
            <v>37622</v>
          </cell>
          <cell r="F31">
            <v>264</v>
          </cell>
          <cell r="G31">
            <v>7535</v>
          </cell>
          <cell r="H31">
            <v>41</v>
          </cell>
          <cell r="I31">
            <v>16090</v>
          </cell>
          <cell r="J31">
            <v>97</v>
          </cell>
          <cell r="K31">
            <v>53712</v>
          </cell>
          <cell r="L31">
            <v>361</v>
          </cell>
        </row>
        <row r="32">
          <cell r="B32" t="str">
            <v>spolu</v>
          </cell>
          <cell r="C32">
            <v>21070</v>
          </cell>
          <cell r="D32">
            <v>135</v>
          </cell>
          <cell r="E32">
            <v>51028</v>
          </cell>
          <cell r="F32">
            <v>317</v>
          </cell>
          <cell r="G32">
            <v>10093</v>
          </cell>
          <cell r="H32">
            <v>52</v>
          </cell>
          <cell r="I32">
            <v>21771</v>
          </cell>
          <cell r="J32">
            <v>116</v>
          </cell>
          <cell r="K32">
            <v>72799</v>
          </cell>
          <cell r="L32">
            <v>433</v>
          </cell>
        </row>
        <row r="33">
          <cell r="B33" t="str">
            <v>Liptovský Mikuláš</v>
          </cell>
          <cell r="C33">
            <v>14009</v>
          </cell>
          <cell r="D33">
            <v>95</v>
          </cell>
          <cell r="E33">
            <v>33733</v>
          </cell>
          <cell r="F33">
            <v>202</v>
          </cell>
          <cell r="G33">
            <v>5807</v>
          </cell>
          <cell r="H33">
            <v>27</v>
          </cell>
          <cell r="I33">
            <v>13094</v>
          </cell>
          <cell r="J33">
            <v>65</v>
          </cell>
          <cell r="K33">
            <v>46827</v>
          </cell>
          <cell r="L33">
            <v>267</v>
          </cell>
        </row>
        <row r="34">
          <cell r="B34" t="str">
            <v>Ružomberok</v>
          </cell>
          <cell r="C34">
            <v>9971</v>
          </cell>
          <cell r="D34">
            <v>62</v>
          </cell>
          <cell r="E34">
            <v>23425</v>
          </cell>
          <cell r="F34">
            <v>191</v>
          </cell>
          <cell r="G34">
            <v>4392</v>
          </cell>
          <cell r="H34">
            <v>18</v>
          </cell>
          <cell r="I34">
            <v>9631</v>
          </cell>
          <cell r="J34">
            <v>45</v>
          </cell>
          <cell r="K34">
            <v>33056</v>
          </cell>
          <cell r="L34">
            <v>236</v>
          </cell>
        </row>
        <row r="35">
          <cell r="B35" t="str">
            <v>Tvrdošín</v>
          </cell>
          <cell r="C35">
            <v>6028</v>
          </cell>
          <cell r="D35">
            <v>44</v>
          </cell>
          <cell r="E35">
            <v>14150</v>
          </cell>
          <cell r="F35">
            <v>120</v>
          </cell>
          <cell r="G35">
            <v>2837</v>
          </cell>
          <cell r="H35">
            <v>20</v>
          </cell>
          <cell r="I35">
            <v>6352</v>
          </cell>
          <cell r="J35">
            <v>44</v>
          </cell>
          <cell r="K35">
            <v>20502</v>
          </cell>
          <cell r="L35">
            <v>164</v>
          </cell>
        </row>
        <row r="36">
          <cell r="B36" t="str">
            <v>spolu</v>
          </cell>
          <cell r="C36">
            <v>30008</v>
          </cell>
          <cell r="D36">
            <v>201</v>
          </cell>
          <cell r="E36">
            <v>71308</v>
          </cell>
          <cell r="F36">
            <v>513</v>
          </cell>
          <cell r="G36">
            <v>13036</v>
          </cell>
          <cell r="H36">
            <v>65</v>
          </cell>
          <cell r="I36">
            <v>29077</v>
          </cell>
          <cell r="J36">
            <v>154</v>
          </cell>
          <cell r="K36">
            <v>100385</v>
          </cell>
          <cell r="L36">
            <v>667</v>
          </cell>
        </row>
        <row r="37">
          <cell r="B37" t="str">
            <v>Dunajská Streda</v>
          </cell>
          <cell r="C37">
            <v>29810</v>
          </cell>
          <cell r="D37">
            <v>163</v>
          </cell>
          <cell r="E37">
            <v>69218</v>
          </cell>
          <cell r="F37">
            <v>379</v>
          </cell>
          <cell r="G37">
            <v>17849</v>
          </cell>
          <cell r="H37">
            <v>77</v>
          </cell>
          <cell r="I37">
            <v>40865</v>
          </cell>
          <cell r="J37">
            <v>198</v>
          </cell>
          <cell r="K37">
            <v>110083</v>
          </cell>
          <cell r="L37">
            <v>577</v>
          </cell>
        </row>
        <row r="38">
          <cell r="B38" t="str">
            <v>spolu</v>
          </cell>
          <cell r="C38">
            <v>29810</v>
          </cell>
          <cell r="D38">
            <v>163</v>
          </cell>
          <cell r="E38">
            <v>69218</v>
          </cell>
          <cell r="F38">
            <v>379</v>
          </cell>
          <cell r="G38">
            <v>17849</v>
          </cell>
          <cell r="H38">
            <v>77</v>
          </cell>
          <cell r="I38">
            <v>40865</v>
          </cell>
          <cell r="J38">
            <v>198</v>
          </cell>
          <cell r="K38">
            <v>110083</v>
          </cell>
          <cell r="L38">
            <v>577</v>
          </cell>
        </row>
        <row r="39">
          <cell r="B39" t="str">
            <v>Partizánske</v>
          </cell>
          <cell r="C39">
            <v>8437</v>
          </cell>
          <cell r="D39">
            <v>68</v>
          </cell>
          <cell r="E39">
            <v>19933</v>
          </cell>
          <cell r="F39">
            <v>147</v>
          </cell>
          <cell r="G39">
            <v>3558</v>
          </cell>
          <cell r="H39">
            <v>18</v>
          </cell>
          <cell r="I39">
            <v>7652</v>
          </cell>
          <cell r="J39">
            <v>39</v>
          </cell>
          <cell r="K39">
            <v>27585</v>
          </cell>
          <cell r="L39">
            <v>186</v>
          </cell>
        </row>
        <row r="40">
          <cell r="B40" t="str">
            <v>Prievidza</v>
          </cell>
          <cell r="C40">
            <v>23679</v>
          </cell>
          <cell r="D40">
            <v>179</v>
          </cell>
          <cell r="E40">
            <v>54573</v>
          </cell>
          <cell r="F40">
            <v>407</v>
          </cell>
          <cell r="G40">
            <v>10819</v>
          </cell>
          <cell r="H40">
            <v>80</v>
          </cell>
          <cell r="I40">
            <v>22597</v>
          </cell>
          <cell r="J40">
            <v>169</v>
          </cell>
          <cell r="K40">
            <v>77170</v>
          </cell>
          <cell r="L40">
            <v>576</v>
          </cell>
        </row>
        <row r="41">
          <cell r="B41" t="str">
            <v>Topoľčany</v>
          </cell>
          <cell r="C41">
            <v>14330</v>
          </cell>
          <cell r="D41">
            <v>92</v>
          </cell>
          <cell r="E41">
            <v>34091</v>
          </cell>
          <cell r="F41">
            <v>195</v>
          </cell>
          <cell r="G41">
            <v>7624</v>
          </cell>
          <cell r="H41">
            <v>63</v>
          </cell>
          <cell r="I41">
            <v>16162</v>
          </cell>
          <cell r="J41">
            <v>135</v>
          </cell>
          <cell r="K41">
            <v>50253</v>
          </cell>
          <cell r="L41">
            <v>330</v>
          </cell>
        </row>
        <row r="42">
          <cell r="B42" t="str">
            <v>spolu</v>
          </cell>
          <cell r="C42">
            <v>46446</v>
          </cell>
          <cell r="D42">
            <v>339</v>
          </cell>
          <cell r="E42">
            <v>108597</v>
          </cell>
          <cell r="F42">
            <v>749</v>
          </cell>
          <cell r="G42">
            <v>22001</v>
          </cell>
          <cell r="H42">
            <v>161</v>
          </cell>
          <cell r="I42">
            <v>46411</v>
          </cell>
          <cell r="J42">
            <v>343</v>
          </cell>
          <cell r="K42">
            <v>155008</v>
          </cell>
          <cell r="L42">
            <v>1092</v>
          </cell>
        </row>
        <row r="43">
          <cell r="B43" t="str">
            <v>Bánovce nad Bebravou</v>
          </cell>
          <cell r="C43">
            <v>7394</v>
          </cell>
          <cell r="D43">
            <v>64</v>
          </cell>
          <cell r="E43">
            <v>16099</v>
          </cell>
          <cell r="F43">
            <v>145</v>
          </cell>
          <cell r="G43">
            <v>3247</v>
          </cell>
          <cell r="H43">
            <v>27</v>
          </cell>
          <cell r="I43">
            <v>6149</v>
          </cell>
          <cell r="J43">
            <v>47</v>
          </cell>
          <cell r="K43">
            <v>22248</v>
          </cell>
          <cell r="L43">
            <v>192</v>
          </cell>
        </row>
        <row r="44">
          <cell r="B44" t="str">
            <v>Ilava</v>
          </cell>
          <cell r="C44">
            <v>10650</v>
          </cell>
          <cell r="D44">
            <v>96</v>
          </cell>
          <cell r="E44">
            <v>25315</v>
          </cell>
          <cell r="F44">
            <v>199</v>
          </cell>
          <cell r="G44">
            <v>5490</v>
          </cell>
          <cell r="H44">
            <v>45</v>
          </cell>
          <cell r="I44">
            <v>10616</v>
          </cell>
          <cell r="J44">
            <v>92</v>
          </cell>
          <cell r="K44">
            <v>35931</v>
          </cell>
          <cell r="L44">
            <v>291</v>
          </cell>
        </row>
        <row r="45">
          <cell r="B45" t="str">
            <v>Myjava</v>
          </cell>
          <cell r="C45">
            <v>5968</v>
          </cell>
          <cell r="D45">
            <v>22</v>
          </cell>
          <cell r="E45">
            <v>13636</v>
          </cell>
          <cell r="F45">
            <v>54</v>
          </cell>
          <cell r="G45">
            <v>2304</v>
          </cell>
          <cell r="H45">
            <v>4</v>
          </cell>
          <cell r="I45">
            <v>4963</v>
          </cell>
          <cell r="J45">
            <v>14</v>
          </cell>
          <cell r="K45">
            <v>18599</v>
          </cell>
          <cell r="L45">
            <v>68</v>
          </cell>
        </row>
        <row r="46">
          <cell r="B46" t="str">
            <v>Nové Mesto nad Váhom</v>
          </cell>
          <cell r="C46">
            <v>12624</v>
          </cell>
          <cell r="D46">
            <v>64</v>
          </cell>
          <cell r="E46">
            <v>30267</v>
          </cell>
          <cell r="F46">
            <v>116</v>
          </cell>
          <cell r="G46">
            <v>7456</v>
          </cell>
          <cell r="H46">
            <v>35</v>
          </cell>
          <cell r="I46">
            <v>16002</v>
          </cell>
          <cell r="J46">
            <v>82</v>
          </cell>
          <cell r="K46">
            <v>46269</v>
          </cell>
          <cell r="L46">
            <v>198</v>
          </cell>
        </row>
        <row r="47">
          <cell r="B47" t="str">
            <v>Považská Bystrica</v>
          </cell>
          <cell r="C47">
            <v>11212</v>
          </cell>
          <cell r="D47">
            <v>123</v>
          </cell>
          <cell r="E47">
            <v>25681</v>
          </cell>
          <cell r="F47">
            <v>246</v>
          </cell>
          <cell r="G47">
            <v>5119</v>
          </cell>
          <cell r="H47">
            <v>47</v>
          </cell>
          <cell r="I47">
            <v>10411</v>
          </cell>
          <cell r="J47">
            <v>97</v>
          </cell>
          <cell r="K47">
            <v>36092</v>
          </cell>
          <cell r="L47">
            <v>343</v>
          </cell>
        </row>
        <row r="48">
          <cell r="B48" t="str">
            <v>Púchov</v>
          </cell>
          <cell r="C48">
            <v>8618</v>
          </cell>
          <cell r="D48">
            <v>151</v>
          </cell>
          <cell r="E48">
            <v>20526</v>
          </cell>
          <cell r="F48">
            <v>345</v>
          </cell>
          <cell r="G48">
            <v>3369</v>
          </cell>
          <cell r="H48">
            <v>47</v>
          </cell>
          <cell r="I48">
            <v>7491</v>
          </cell>
          <cell r="J48">
            <v>116</v>
          </cell>
          <cell r="K48">
            <v>28017</v>
          </cell>
          <cell r="L48">
            <v>461</v>
          </cell>
        </row>
        <row r="49">
          <cell r="B49" t="str">
            <v>Trenčín</v>
          </cell>
          <cell r="C49">
            <v>22538</v>
          </cell>
          <cell r="D49">
            <v>117</v>
          </cell>
          <cell r="E49">
            <v>52224</v>
          </cell>
          <cell r="F49">
            <v>300</v>
          </cell>
          <cell r="G49">
            <v>9460</v>
          </cell>
          <cell r="H49">
            <v>70</v>
          </cell>
          <cell r="I49">
            <v>20322</v>
          </cell>
          <cell r="J49">
            <v>134</v>
          </cell>
          <cell r="K49">
            <v>72546</v>
          </cell>
          <cell r="L49">
            <v>434</v>
          </cell>
        </row>
        <row r="50">
          <cell r="B50" t="str">
            <v>spolu</v>
          </cell>
          <cell r="C50">
            <v>79004</v>
          </cell>
          <cell r="D50">
            <v>637</v>
          </cell>
          <cell r="E50">
            <v>183748</v>
          </cell>
          <cell r="F50">
            <v>1405</v>
          </cell>
          <cell r="G50">
            <v>36445</v>
          </cell>
          <cell r="H50">
            <v>275</v>
          </cell>
          <cell r="I50">
            <v>75954</v>
          </cell>
          <cell r="J50">
            <v>582</v>
          </cell>
          <cell r="K50">
            <v>259702</v>
          </cell>
          <cell r="L50">
            <v>1987</v>
          </cell>
        </row>
        <row r="51">
          <cell r="B51" t="str">
            <v>Banská Bystrica</v>
          </cell>
          <cell r="C51">
            <v>20282</v>
          </cell>
          <cell r="D51">
            <v>63</v>
          </cell>
          <cell r="E51">
            <v>47019</v>
          </cell>
          <cell r="F51">
            <v>161</v>
          </cell>
          <cell r="G51">
            <v>9645</v>
          </cell>
          <cell r="H51">
            <v>32</v>
          </cell>
          <cell r="I51">
            <v>19525</v>
          </cell>
          <cell r="J51">
            <v>70</v>
          </cell>
          <cell r="K51">
            <v>66544</v>
          </cell>
          <cell r="L51">
            <v>231</v>
          </cell>
        </row>
        <row r="52">
          <cell r="B52" t="str">
            <v>Brezno</v>
          </cell>
          <cell r="C52">
            <v>12213</v>
          </cell>
          <cell r="D52">
            <v>91</v>
          </cell>
          <cell r="E52">
            <v>28233</v>
          </cell>
          <cell r="F52">
            <v>183</v>
          </cell>
          <cell r="G52">
            <v>4730</v>
          </cell>
          <cell r="H52">
            <v>21</v>
          </cell>
          <cell r="I52">
            <v>10282</v>
          </cell>
          <cell r="J52">
            <v>59</v>
          </cell>
          <cell r="K52">
            <v>38515</v>
          </cell>
          <cell r="L52">
            <v>242</v>
          </cell>
        </row>
        <row r="53">
          <cell r="B53" t="str">
            <v>Detva</v>
          </cell>
          <cell r="C53">
            <v>6357</v>
          </cell>
          <cell r="D53">
            <v>26</v>
          </cell>
          <cell r="E53">
            <v>14835</v>
          </cell>
          <cell r="F53">
            <v>55</v>
          </cell>
          <cell r="G53">
            <v>3580</v>
          </cell>
          <cell r="H53">
            <v>10</v>
          </cell>
          <cell r="I53">
            <v>8420</v>
          </cell>
          <cell r="J53">
            <v>24</v>
          </cell>
          <cell r="K53">
            <v>23255</v>
          </cell>
          <cell r="L53">
            <v>79</v>
          </cell>
        </row>
        <row r="54">
          <cell r="B54" t="str">
            <v>Zvolen</v>
          </cell>
          <cell r="C54">
            <v>13807</v>
          </cell>
          <cell r="D54">
            <v>40</v>
          </cell>
          <cell r="E54">
            <v>32556</v>
          </cell>
          <cell r="F54">
            <v>97</v>
          </cell>
          <cell r="G54">
            <v>6279</v>
          </cell>
          <cell r="H54">
            <v>11</v>
          </cell>
          <cell r="I54">
            <v>15208</v>
          </cell>
          <cell r="J54">
            <v>39</v>
          </cell>
          <cell r="K54">
            <v>47764</v>
          </cell>
          <cell r="L54">
            <v>136</v>
          </cell>
        </row>
        <row r="55">
          <cell r="B55" t="str">
            <v>spolu</v>
          </cell>
          <cell r="C55">
            <v>52659</v>
          </cell>
          <cell r="D55">
            <v>220</v>
          </cell>
          <cell r="E55">
            <v>122643</v>
          </cell>
          <cell r="F55">
            <v>496</v>
          </cell>
          <cell r="G55">
            <v>24234</v>
          </cell>
          <cell r="H55">
            <v>74</v>
          </cell>
          <cell r="I55">
            <v>53435</v>
          </cell>
          <cell r="J55">
            <v>192</v>
          </cell>
          <cell r="K55">
            <v>176078</v>
          </cell>
          <cell r="L55">
            <v>688</v>
          </cell>
        </row>
        <row r="56">
          <cell r="B56" t="str">
            <v>Bytča</v>
          </cell>
          <cell r="C56">
            <v>6387</v>
          </cell>
          <cell r="D56">
            <v>46</v>
          </cell>
          <cell r="E56">
            <v>15118</v>
          </cell>
          <cell r="F56">
            <v>117</v>
          </cell>
          <cell r="G56">
            <v>2853</v>
          </cell>
          <cell r="H56">
            <v>27</v>
          </cell>
          <cell r="I56">
            <v>5813</v>
          </cell>
          <cell r="J56">
            <v>47</v>
          </cell>
          <cell r="K56">
            <v>20931</v>
          </cell>
          <cell r="L56">
            <v>164</v>
          </cell>
        </row>
        <row r="57">
          <cell r="B57" t="str">
            <v>Čadca</v>
          </cell>
          <cell r="C57">
            <v>15519</v>
          </cell>
          <cell r="D57">
            <v>132</v>
          </cell>
          <cell r="E57">
            <v>35802</v>
          </cell>
          <cell r="F57">
            <v>349</v>
          </cell>
          <cell r="G57">
            <v>7906</v>
          </cell>
          <cell r="H57">
            <v>85</v>
          </cell>
          <cell r="I57">
            <v>16502</v>
          </cell>
          <cell r="J57">
            <v>157</v>
          </cell>
          <cell r="K57">
            <v>52304</v>
          </cell>
          <cell r="L57">
            <v>506</v>
          </cell>
        </row>
        <row r="58">
          <cell r="B58" t="str">
            <v>Kysucké Nové Mesto</v>
          </cell>
          <cell r="C58">
            <v>6198</v>
          </cell>
          <cell r="D58">
            <v>65</v>
          </cell>
          <cell r="E58">
            <v>14332</v>
          </cell>
          <cell r="F58">
            <v>134</v>
          </cell>
          <cell r="G58">
            <v>3091</v>
          </cell>
          <cell r="H58">
            <v>28</v>
          </cell>
          <cell r="I58">
            <v>6159</v>
          </cell>
          <cell r="J58">
            <v>43</v>
          </cell>
          <cell r="K58">
            <v>20491</v>
          </cell>
          <cell r="L58">
            <v>177</v>
          </cell>
        </row>
        <row r="59">
          <cell r="B59" t="str">
            <v>Žilina</v>
          </cell>
          <cell r="C59">
            <v>31067</v>
          </cell>
          <cell r="D59">
            <v>157</v>
          </cell>
          <cell r="E59">
            <v>73832</v>
          </cell>
          <cell r="F59">
            <v>360</v>
          </cell>
          <cell r="G59">
            <v>15576</v>
          </cell>
          <cell r="H59">
            <v>82</v>
          </cell>
          <cell r="I59">
            <v>30066</v>
          </cell>
          <cell r="J59">
            <v>152</v>
          </cell>
          <cell r="K59">
            <v>103898</v>
          </cell>
          <cell r="L59">
            <v>512</v>
          </cell>
        </row>
        <row r="60">
          <cell r="B60" t="str">
            <v>spolu</v>
          </cell>
          <cell r="C60">
            <v>59171</v>
          </cell>
          <cell r="D60">
            <v>400</v>
          </cell>
          <cell r="E60">
            <v>139084</v>
          </cell>
          <cell r="F60">
            <v>960</v>
          </cell>
          <cell r="G60">
            <v>29426</v>
          </cell>
          <cell r="H60">
            <v>222</v>
          </cell>
          <cell r="I60">
            <v>58540</v>
          </cell>
          <cell r="J60">
            <v>399</v>
          </cell>
          <cell r="K60">
            <v>197624</v>
          </cell>
          <cell r="L60">
            <v>1359</v>
          </cell>
        </row>
        <row r="61">
          <cell r="C61">
            <v>546508</v>
          </cell>
          <cell r="D61">
            <v>3627</v>
          </cell>
          <cell r="E61">
            <v>1276415</v>
          </cell>
          <cell r="F61">
            <v>8031</v>
          </cell>
          <cell r="G61">
            <v>253015</v>
          </cell>
          <cell r="H61">
            <v>1576</v>
          </cell>
          <cell r="I61">
            <v>544295</v>
          </cell>
          <cell r="J61">
            <v>3335</v>
          </cell>
          <cell r="K61">
            <v>1820710</v>
          </cell>
          <cell r="L61">
            <v>11366</v>
          </cell>
        </row>
      </sheetData>
      <sheetData sheetId="4">
        <row r="3">
          <cell r="C3">
            <v>0.83333333333333337</v>
          </cell>
          <cell r="D3">
            <v>0.83333333333333337</v>
          </cell>
          <cell r="E3">
            <v>0.5</v>
          </cell>
          <cell r="F3">
            <v>0.5</v>
          </cell>
          <cell r="G3">
            <v>0.83333333333333337</v>
          </cell>
          <cell r="H3">
            <v>0.83333333333333337</v>
          </cell>
          <cell r="I3">
            <v>0.5</v>
          </cell>
          <cell r="J3">
            <v>0.5</v>
          </cell>
          <cell r="K3">
            <v>0.83333333333333337</v>
          </cell>
          <cell r="L3">
            <v>0.83333333333333337</v>
          </cell>
        </row>
        <row r="4">
          <cell r="B4" t="str">
            <v>okres</v>
          </cell>
          <cell r="C4" t="str">
            <v>testovaní</v>
          </cell>
          <cell r="D4" t="str">
            <v>pozitívni</v>
          </cell>
          <cell r="E4" t="str">
            <v>testovaní</v>
          </cell>
          <cell r="F4" t="str">
            <v>pozitívni</v>
          </cell>
          <cell r="G4" t="str">
            <v>testovaní</v>
          </cell>
          <cell r="H4" t="str">
            <v>pozitívni</v>
          </cell>
          <cell r="I4" t="str">
            <v>testovaní</v>
          </cell>
          <cell r="J4" t="str">
            <v>pozitívni</v>
          </cell>
          <cell r="K4" t="str">
            <v>testovaní</v>
          </cell>
          <cell r="L4" t="str">
            <v>pozitívni</v>
          </cell>
        </row>
        <row r="5">
          <cell r="B5" t="str">
            <v>Bratislava I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</row>
        <row r="6">
          <cell r="B6" t="str">
            <v>Bratislava II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</row>
        <row r="7">
          <cell r="B7" t="str">
            <v>Bratislava III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</row>
        <row r="8">
          <cell r="B8" t="str">
            <v>Bratislava IV</v>
          </cell>
          <cell r="C8">
            <v>367</v>
          </cell>
          <cell r="D8">
            <v>0</v>
          </cell>
          <cell r="E8">
            <v>486</v>
          </cell>
          <cell r="F8">
            <v>3</v>
          </cell>
          <cell r="G8">
            <v>1806</v>
          </cell>
          <cell r="H8">
            <v>11</v>
          </cell>
          <cell r="I8">
            <v>1413</v>
          </cell>
          <cell r="J8">
            <v>10</v>
          </cell>
          <cell r="K8">
            <v>3855</v>
          </cell>
          <cell r="L8">
            <v>23</v>
          </cell>
        </row>
        <row r="9">
          <cell r="B9" t="str">
            <v>Bratislava V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</row>
        <row r="10">
          <cell r="B10" t="str">
            <v>spolu</v>
          </cell>
          <cell r="C10">
            <v>367</v>
          </cell>
          <cell r="D10">
            <v>0</v>
          </cell>
          <cell r="E10">
            <v>486</v>
          </cell>
          <cell r="F10">
            <v>3</v>
          </cell>
          <cell r="G10">
            <v>1806</v>
          </cell>
          <cell r="H10">
            <v>11</v>
          </cell>
          <cell r="I10">
            <v>1413</v>
          </cell>
          <cell r="J10">
            <v>10</v>
          </cell>
          <cell r="K10">
            <v>3855</v>
          </cell>
          <cell r="L10">
            <v>23</v>
          </cell>
        </row>
        <row r="11">
          <cell r="B11" t="str">
            <v>Hlohovec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</row>
        <row r="12">
          <cell r="B12" t="str">
            <v>Piešťany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</row>
        <row r="13">
          <cell r="B13" t="str">
            <v>Trnava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</row>
        <row r="14">
          <cell r="B14" t="str">
            <v>spolu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</row>
        <row r="15">
          <cell r="B15" t="str">
            <v>Levice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</row>
        <row r="16">
          <cell r="B16" t="str">
            <v>Nové Zámky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</row>
        <row r="17">
          <cell r="B17" t="str">
            <v>Komárno</v>
          </cell>
          <cell r="E17">
            <v>784</v>
          </cell>
          <cell r="F17">
            <v>12</v>
          </cell>
          <cell r="G17">
            <v>2261</v>
          </cell>
          <cell r="H17">
            <v>29</v>
          </cell>
          <cell r="I17">
            <v>260</v>
          </cell>
          <cell r="J17">
            <v>4</v>
          </cell>
          <cell r="K17">
            <v>621</v>
          </cell>
          <cell r="L17">
            <v>7</v>
          </cell>
        </row>
        <row r="18">
          <cell r="B18" t="str">
            <v>spolu</v>
          </cell>
          <cell r="E18">
            <v>784</v>
          </cell>
          <cell r="F18">
            <v>12</v>
          </cell>
          <cell r="G18">
            <v>2261</v>
          </cell>
          <cell r="H18">
            <v>29</v>
          </cell>
          <cell r="I18">
            <v>260</v>
          </cell>
          <cell r="J18">
            <v>4</v>
          </cell>
          <cell r="K18">
            <v>621</v>
          </cell>
          <cell r="L18">
            <v>7</v>
          </cell>
        </row>
        <row r="19">
          <cell r="B19" t="str">
            <v>Malacky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</row>
        <row r="20">
          <cell r="B20" t="str">
            <v>Pezinok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</row>
        <row r="21">
          <cell r="B21" t="str">
            <v>spolu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</row>
        <row r="22">
          <cell r="B22" t="str">
            <v>Nitra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</row>
        <row r="23">
          <cell r="B23" t="str">
            <v>Šaľa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</row>
        <row r="24">
          <cell r="B24" t="str">
            <v>Zlaté Moravce</v>
          </cell>
          <cell r="E24">
            <v>188</v>
          </cell>
          <cell r="F24">
            <v>6</v>
          </cell>
          <cell r="G24">
            <v>544</v>
          </cell>
          <cell r="H24">
            <v>9</v>
          </cell>
          <cell r="I24">
            <v>400</v>
          </cell>
          <cell r="J24">
            <v>5</v>
          </cell>
          <cell r="K24">
            <v>1124</v>
          </cell>
          <cell r="L24">
            <v>10</v>
          </cell>
        </row>
        <row r="25">
          <cell r="B25" t="str">
            <v>spolu</v>
          </cell>
          <cell r="E25">
            <v>188</v>
          </cell>
          <cell r="F25">
            <v>6</v>
          </cell>
          <cell r="G25">
            <v>544</v>
          </cell>
          <cell r="H25">
            <v>9</v>
          </cell>
          <cell r="I25">
            <v>400</v>
          </cell>
          <cell r="J25">
            <v>5</v>
          </cell>
          <cell r="K25">
            <v>1124</v>
          </cell>
          <cell r="L25">
            <v>10</v>
          </cell>
        </row>
        <row r="26">
          <cell r="B26" t="str">
            <v>Poltár</v>
          </cell>
          <cell r="E26">
            <v>204</v>
          </cell>
          <cell r="F26">
            <v>0</v>
          </cell>
          <cell r="G26">
            <v>553</v>
          </cell>
          <cell r="H26">
            <v>4</v>
          </cell>
          <cell r="I26">
            <v>227</v>
          </cell>
          <cell r="J26">
            <v>1</v>
          </cell>
          <cell r="K26">
            <v>677</v>
          </cell>
          <cell r="L26">
            <v>2</v>
          </cell>
        </row>
        <row r="27">
          <cell r="B27" t="str">
            <v>Revúca</v>
          </cell>
          <cell r="E27">
            <v>429</v>
          </cell>
          <cell r="F27">
            <v>2</v>
          </cell>
          <cell r="G27">
            <v>1138</v>
          </cell>
          <cell r="H27">
            <v>7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</row>
        <row r="28">
          <cell r="B28" t="str">
            <v>Rimavská Sobota</v>
          </cell>
          <cell r="E28">
            <v>343</v>
          </cell>
          <cell r="F28">
            <v>6</v>
          </cell>
          <cell r="G28">
            <v>1108</v>
          </cell>
          <cell r="H28">
            <v>14</v>
          </cell>
          <cell r="I28">
            <v>480</v>
          </cell>
          <cell r="J28">
            <v>4</v>
          </cell>
          <cell r="K28">
            <v>2012</v>
          </cell>
          <cell r="L28">
            <v>26</v>
          </cell>
        </row>
        <row r="29">
          <cell r="B29" t="str">
            <v>Rožňava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</row>
        <row r="30">
          <cell r="B30" t="str">
            <v>spolu</v>
          </cell>
          <cell r="E30">
            <v>976</v>
          </cell>
          <cell r="F30">
            <v>8</v>
          </cell>
          <cell r="G30">
            <v>2799</v>
          </cell>
          <cell r="H30">
            <v>25</v>
          </cell>
          <cell r="I30">
            <v>707</v>
          </cell>
          <cell r="J30">
            <v>5</v>
          </cell>
          <cell r="K30">
            <v>2689</v>
          </cell>
          <cell r="L30">
            <v>28</v>
          </cell>
        </row>
        <row r="31">
          <cell r="B31" t="str">
            <v>Galanta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</row>
        <row r="32">
          <cell r="B32" t="str">
            <v>Senec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</row>
        <row r="33">
          <cell r="B33" t="str">
            <v>spolu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</row>
        <row r="34">
          <cell r="B34" t="str">
            <v>Košice - okolie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</row>
        <row r="35">
          <cell r="B35" t="str">
            <v>Košice I</v>
          </cell>
          <cell r="E35">
            <v>261</v>
          </cell>
          <cell r="F35">
            <v>0</v>
          </cell>
          <cell r="G35">
            <v>844</v>
          </cell>
          <cell r="H35">
            <v>4</v>
          </cell>
          <cell r="I35">
            <v>415</v>
          </cell>
          <cell r="J35">
            <v>2</v>
          </cell>
          <cell r="K35">
            <v>1024</v>
          </cell>
          <cell r="L35">
            <v>6</v>
          </cell>
        </row>
        <row r="36">
          <cell r="B36" t="str">
            <v>Košice II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</row>
        <row r="37">
          <cell r="B37" t="str">
            <v>Košice III</v>
          </cell>
          <cell r="E37">
            <v>665</v>
          </cell>
          <cell r="F37">
            <v>2</v>
          </cell>
          <cell r="G37">
            <v>1693</v>
          </cell>
          <cell r="H37">
            <v>11</v>
          </cell>
          <cell r="I37">
            <v>921</v>
          </cell>
          <cell r="J37">
            <v>3</v>
          </cell>
          <cell r="K37">
            <v>2512</v>
          </cell>
          <cell r="L37">
            <v>12</v>
          </cell>
        </row>
        <row r="38">
          <cell r="B38" t="str">
            <v>Košice IV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</row>
        <row r="39">
          <cell r="B39" t="str">
            <v>Trebišov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</row>
        <row r="40">
          <cell r="B40" t="str">
            <v>spolu</v>
          </cell>
          <cell r="E40">
            <v>926</v>
          </cell>
          <cell r="F40">
            <v>2</v>
          </cell>
          <cell r="G40">
            <v>2537</v>
          </cell>
          <cell r="H40">
            <v>15</v>
          </cell>
          <cell r="I40">
            <v>1336</v>
          </cell>
          <cell r="J40">
            <v>5</v>
          </cell>
          <cell r="K40">
            <v>3536</v>
          </cell>
          <cell r="L40">
            <v>18</v>
          </cell>
        </row>
        <row r="41">
          <cell r="B41" t="str">
            <v>Banská Štiavnica</v>
          </cell>
          <cell r="E41">
            <v>762</v>
          </cell>
          <cell r="F41">
            <v>4</v>
          </cell>
          <cell r="G41">
            <v>3269</v>
          </cell>
          <cell r="H41">
            <v>12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</row>
        <row r="42">
          <cell r="B42" t="str">
            <v>Krupina</v>
          </cell>
          <cell r="E42">
            <v>860</v>
          </cell>
          <cell r="F42">
            <v>4</v>
          </cell>
          <cell r="G42">
            <v>1330</v>
          </cell>
          <cell r="H42">
            <v>11</v>
          </cell>
          <cell r="I42">
            <v>498</v>
          </cell>
          <cell r="J42">
            <v>0</v>
          </cell>
          <cell r="K42">
            <v>601</v>
          </cell>
          <cell r="L42">
            <v>0</v>
          </cell>
        </row>
        <row r="43">
          <cell r="B43" t="str">
            <v>Lučenec</v>
          </cell>
          <cell r="E43">
            <v>908</v>
          </cell>
          <cell r="F43">
            <v>4</v>
          </cell>
          <cell r="G43">
            <v>3082</v>
          </cell>
          <cell r="H43">
            <v>12</v>
          </cell>
          <cell r="I43">
            <v>655</v>
          </cell>
          <cell r="J43">
            <v>5</v>
          </cell>
          <cell r="K43">
            <v>1836</v>
          </cell>
          <cell r="L43">
            <v>12</v>
          </cell>
        </row>
        <row r="44">
          <cell r="B44" t="str">
            <v>Veľký Krtíš</v>
          </cell>
          <cell r="E44">
            <v>289</v>
          </cell>
          <cell r="F44">
            <v>1</v>
          </cell>
          <cell r="G44">
            <v>1027</v>
          </cell>
          <cell r="H44">
            <v>5</v>
          </cell>
          <cell r="I44">
            <v>245</v>
          </cell>
          <cell r="J44">
            <v>1</v>
          </cell>
          <cell r="K44">
            <v>457</v>
          </cell>
          <cell r="L44">
            <v>2</v>
          </cell>
        </row>
        <row r="45">
          <cell r="B45" t="str">
            <v>Žarnovica</v>
          </cell>
          <cell r="E45">
            <v>369</v>
          </cell>
          <cell r="F45">
            <v>6</v>
          </cell>
          <cell r="G45">
            <v>1415</v>
          </cell>
          <cell r="H45">
            <v>10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</row>
        <row r="46">
          <cell r="B46" t="str">
            <v>Žiar nad Hronom</v>
          </cell>
          <cell r="E46">
            <v>321</v>
          </cell>
          <cell r="F46">
            <v>0</v>
          </cell>
          <cell r="G46">
            <v>1293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</row>
        <row r="47">
          <cell r="B47" t="str">
            <v>spolu</v>
          </cell>
          <cell r="E47">
            <v>3509</v>
          </cell>
          <cell r="F47">
            <v>19</v>
          </cell>
          <cell r="G47">
            <v>11416</v>
          </cell>
          <cell r="H47">
            <v>50</v>
          </cell>
          <cell r="I47">
            <v>1398</v>
          </cell>
          <cell r="J47">
            <v>6</v>
          </cell>
          <cell r="K47">
            <v>2894</v>
          </cell>
          <cell r="L47">
            <v>14</v>
          </cell>
        </row>
        <row r="48">
          <cell r="C48">
            <v>367</v>
          </cell>
          <cell r="D48">
            <v>0</v>
          </cell>
          <cell r="E48">
            <v>6869</v>
          </cell>
          <cell r="F48">
            <v>50</v>
          </cell>
          <cell r="G48">
            <v>21363</v>
          </cell>
          <cell r="H48">
            <v>139</v>
          </cell>
          <cell r="I48">
            <v>5514</v>
          </cell>
          <cell r="J48">
            <v>35</v>
          </cell>
          <cell r="K48">
            <v>14719</v>
          </cell>
          <cell r="L48">
            <v>100</v>
          </cell>
        </row>
      </sheetData>
      <sheetData sheetId="5" refreshError="1"/>
    </sheetDataSet>
  </externalBook>
</externalLink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8"/>
  <sheetViews>
    <sheetView workbookViewId="0">
      <selection activeCell="G1" sqref="G1:I1"/>
    </sheetView>
  </sheetViews>
  <sheetFormatPr defaultColWidth="8.7265625" defaultRowHeight="13" x14ac:dyDescent="0.3"/>
  <cols>
    <col min="1" max="16384" width="8.7265625" style="1"/>
  </cols>
  <sheetData>
    <row r="1" spans="2:15" x14ac:dyDescent="0.3">
      <c r="B1" s="20"/>
      <c r="C1" s="20"/>
      <c r="D1" s="20"/>
      <c r="E1" s="20"/>
      <c r="F1" s="20"/>
      <c r="G1" s="29" t="s">
        <v>98</v>
      </c>
      <c r="H1" s="29"/>
      <c r="I1" s="29"/>
      <c r="J1" s="29" t="s">
        <v>99</v>
      </c>
      <c r="K1" s="29"/>
      <c r="L1" s="29"/>
      <c r="M1" s="29" t="s">
        <v>100</v>
      </c>
      <c r="N1" s="29"/>
      <c r="O1" s="29"/>
    </row>
    <row r="2" spans="2:15" x14ac:dyDescent="0.3">
      <c r="B2" s="20" t="s">
        <v>1</v>
      </c>
      <c r="C2" s="20" t="s">
        <v>8</v>
      </c>
      <c r="D2" s="20" t="s">
        <v>9</v>
      </c>
      <c r="E2" s="21" t="s">
        <v>10</v>
      </c>
      <c r="F2" s="20"/>
      <c r="G2" s="20" t="s">
        <v>8</v>
      </c>
      <c r="H2" s="20" t="s">
        <v>9</v>
      </c>
      <c r="I2" s="21" t="s">
        <v>10</v>
      </c>
      <c r="J2" s="20" t="s">
        <v>8</v>
      </c>
      <c r="K2" s="20" t="s">
        <v>9</v>
      </c>
      <c r="L2" s="21" t="s">
        <v>10</v>
      </c>
      <c r="M2" s="20" t="s">
        <v>8</v>
      </c>
      <c r="N2" s="20" t="s">
        <v>9</v>
      </c>
      <c r="O2" s="21" t="s">
        <v>10</v>
      </c>
    </row>
    <row r="3" spans="2:15" x14ac:dyDescent="0.3">
      <c r="B3" s="2" t="s">
        <v>78</v>
      </c>
      <c r="C3" s="22">
        <f>G3+J3+M3</f>
        <v>40052</v>
      </c>
      <c r="D3" s="22">
        <f>H3+K3+N3</f>
        <v>1910</v>
      </c>
      <c r="E3" s="23">
        <f>D3/C3</f>
        <v>4.7688005592729454E-2</v>
      </c>
      <c r="F3" s="20"/>
      <c r="G3" s="22">
        <v>17711</v>
      </c>
      <c r="H3" s="22">
        <v>829</v>
      </c>
      <c r="I3" s="23">
        <f>H3/G3</f>
        <v>4.6807069053130826E-2</v>
      </c>
      <c r="J3" s="22">
        <v>18387</v>
      </c>
      <c r="K3" s="22">
        <v>844</v>
      </c>
      <c r="L3" s="23">
        <f>K3/J3</f>
        <v>4.5901995975417414E-2</v>
      </c>
      <c r="M3" s="22">
        <v>3954</v>
      </c>
      <c r="N3" s="22">
        <v>237</v>
      </c>
      <c r="O3" s="23">
        <f>N3/M3</f>
        <v>5.9939301972685891E-2</v>
      </c>
    </row>
    <row r="4" spans="2:15" x14ac:dyDescent="0.3">
      <c r="B4" s="2" t="s">
        <v>86</v>
      </c>
      <c r="C4" s="22">
        <f t="shared" ref="C4:C7" si="0">G4+J4+M4</f>
        <v>22250</v>
      </c>
      <c r="D4" s="22">
        <f t="shared" ref="D4:D7" si="1">H4+K4+N4</f>
        <v>1078</v>
      </c>
      <c r="E4" s="23">
        <f>D4/C4</f>
        <v>4.8449438202247189E-2</v>
      </c>
      <c r="F4" s="20"/>
      <c r="G4" s="22">
        <v>10166</v>
      </c>
      <c r="H4" s="22">
        <v>524</v>
      </c>
      <c r="I4" s="23">
        <f t="shared" ref="I4:I6" si="2">H4/G4</f>
        <v>5.154436356482392E-2</v>
      </c>
      <c r="J4" s="22">
        <v>9896</v>
      </c>
      <c r="K4" s="22">
        <v>448</v>
      </c>
      <c r="L4" s="23">
        <f t="shared" ref="L4:L6" si="3">K4/J4</f>
        <v>4.5270816491511719E-2</v>
      </c>
      <c r="M4" s="22">
        <v>2188</v>
      </c>
      <c r="N4" s="22">
        <v>106</v>
      </c>
      <c r="O4" s="23">
        <f t="shared" ref="O4:O7" si="4">N4/M4</f>
        <v>4.8446069469835464E-2</v>
      </c>
    </row>
    <row r="5" spans="2:15" x14ac:dyDescent="0.3">
      <c r="B5" s="2" t="s">
        <v>73</v>
      </c>
      <c r="C5" s="22">
        <f t="shared" si="0"/>
        <v>29347</v>
      </c>
      <c r="D5" s="22">
        <f t="shared" si="1"/>
        <v>916</v>
      </c>
      <c r="E5" s="23">
        <f>D5/C5</f>
        <v>3.1212730432412173E-2</v>
      </c>
      <c r="F5" s="20"/>
      <c r="G5" s="22">
        <v>14624</v>
      </c>
      <c r="H5" s="22">
        <v>338</v>
      </c>
      <c r="I5" s="23">
        <f t="shared" si="2"/>
        <v>2.3112691466083152E-2</v>
      </c>
      <c r="J5" s="22">
        <v>10719</v>
      </c>
      <c r="K5" s="22">
        <v>292</v>
      </c>
      <c r="L5" s="23">
        <f t="shared" si="3"/>
        <v>2.7241347140591472E-2</v>
      </c>
      <c r="M5" s="22">
        <v>4004</v>
      </c>
      <c r="N5" s="22">
        <v>286</v>
      </c>
      <c r="O5" s="23">
        <f t="shared" si="4"/>
        <v>7.1428571428571425E-2</v>
      </c>
    </row>
    <row r="6" spans="2:15" x14ac:dyDescent="0.3">
      <c r="B6" s="2" t="s">
        <v>75</v>
      </c>
      <c r="C6" s="22">
        <f t="shared" si="0"/>
        <v>48320</v>
      </c>
      <c r="D6" s="22">
        <f t="shared" si="1"/>
        <v>1569</v>
      </c>
      <c r="E6" s="23">
        <f>D6/C6</f>
        <v>3.2471026490066224E-2</v>
      </c>
      <c r="F6" s="20"/>
      <c r="G6" s="22">
        <v>19404</v>
      </c>
      <c r="H6" s="22">
        <v>534</v>
      </c>
      <c r="I6" s="23">
        <f t="shared" si="2"/>
        <v>2.7520098948670378E-2</v>
      </c>
      <c r="J6" s="22">
        <v>20611</v>
      </c>
      <c r="K6" s="22">
        <v>623</v>
      </c>
      <c r="L6" s="23">
        <f t="shared" si="3"/>
        <v>3.0226578040851972E-2</v>
      </c>
      <c r="M6" s="22">
        <v>8305</v>
      </c>
      <c r="N6" s="22">
        <v>412</v>
      </c>
      <c r="O6" s="23">
        <f t="shared" si="4"/>
        <v>4.9608669476219149E-2</v>
      </c>
    </row>
    <row r="7" spans="2:15" x14ac:dyDescent="0.3">
      <c r="B7" s="2" t="s">
        <v>101</v>
      </c>
      <c r="C7" s="22">
        <f t="shared" si="0"/>
        <v>976</v>
      </c>
      <c r="D7" s="22">
        <f t="shared" si="1"/>
        <v>121</v>
      </c>
      <c r="E7" s="23">
        <f t="shared" ref="E7:E8" si="5">D7/C7</f>
        <v>0.12397540983606557</v>
      </c>
      <c r="F7" s="20"/>
      <c r="G7" s="22"/>
      <c r="H7" s="22"/>
      <c r="I7" s="23"/>
      <c r="J7" s="22"/>
      <c r="K7" s="22"/>
      <c r="L7" s="23"/>
      <c r="M7" s="22">
        <v>976</v>
      </c>
      <c r="N7" s="22">
        <v>121</v>
      </c>
      <c r="O7" s="23">
        <f t="shared" si="4"/>
        <v>0.12397540983606557</v>
      </c>
    </row>
    <row r="8" spans="2:15" x14ac:dyDescent="0.3">
      <c r="B8" s="20" t="s">
        <v>102</v>
      </c>
      <c r="C8" s="22">
        <f>SUM(C3:C7)</f>
        <v>140945</v>
      </c>
      <c r="D8" s="22">
        <f>SUM(D3:D7)</f>
        <v>5594</v>
      </c>
      <c r="E8" s="23">
        <f t="shared" si="5"/>
        <v>3.9689240483876689E-2</v>
      </c>
      <c r="F8" s="20"/>
      <c r="G8" s="22">
        <f t="shared" ref="G8:H8" si="6">SUM(G3:G7)</f>
        <v>61905</v>
      </c>
      <c r="H8" s="22">
        <f t="shared" si="6"/>
        <v>2225</v>
      </c>
      <c r="I8" s="23">
        <f>H8/G8</f>
        <v>3.5942169453194409E-2</v>
      </c>
      <c r="J8" s="22">
        <f t="shared" ref="J8:K8" si="7">SUM(J3:J7)</f>
        <v>59613</v>
      </c>
      <c r="K8" s="22">
        <f t="shared" si="7"/>
        <v>2207</v>
      </c>
      <c r="L8" s="23">
        <f>K8/J8</f>
        <v>3.7022126046332177E-2</v>
      </c>
      <c r="M8" s="22">
        <f t="shared" ref="M8:N8" si="8">SUM(M3:M7)</f>
        <v>19427</v>
      </c>
      <c r="N8" s="22">
        <f t="shared" si="8"/>
        <v>1162</v>
      </c>
      <c r="O8" s="23">
        <f>N8/M8</f>
        <v>5.9813661399083749E-2</v>
      </c>
    </row>
  </sheetData>
  <mergeCells count="3">
    <mergeCell ref="G1:I1"/>
    <mergeCell ref="J1:L1"/>
    <mergeCell ref="M1:O1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K11" sqref="K11"/>
    </sheetView>
  </sheetViews>
  <sheetFormatPr defaultColWidth="8.7265625" defaultRowHeight="13" x14ac:dyDescent="0.3"/>
  <cols>
    <col min="1" max="1" width="8.7265625" style="3"/>
    <col min="2" max="2" width="20.1796875" style="3" bestFit="1" customWidth="1"/>
    <col min="3" max="8" width="8.81640625" style="3" customWidth="1"/>
    <col min="9" max="10" width="8.7265625" style="3"/>
    <col min="11" max="11" width="8.7265625" style="4"/>
    <col min="12" max="12" width="10.81640625" style="4" bestFit="1" customWidth="1"/>
    <col min="13" max="13" width="12.1796875" style="3" bestFit="1" customWidth="1"/>
    <col min="14" max="14" width="12.1796875" style="3" customWidth="1"/>
    <col min="15" max="16384" width="8.7265625" style="3"/>
  </cols>
  <sheetData>
    <row r="1" spans="1:15" x14ac:dyDescent="0.3">
      <c r="A1" s="8" t="s">
        <v>0</v>
      </c>
      <c r="B1" s="8" t="s">
        <v>1</v>
      </c>
      <c r="C1" s="8" t="s">
        <v>2</v>
      </c>
      <c r="D1" s="8" t="s">
        <v>3</v>
      </c>
      <c r="E1" s="9" t="s">
        <v>4</v>
      </c>
      <c r="F1" s="8" t="s">
        <v>5</v>
      </c>
      <c r="G1" s="8" t="s">
        <v>6</v>
      </c>
      <c r="H1" s="9" t="s">
        <v>7</v>
      </c>
      <c r="I1" s="24" t="s">
        <v>105</v>
      </c>
      <c r="J1" s="25" t="s">
        <v>106</v>
      </c>
      <c r="K1" s="26" t="s">
        <v>107</v>
      </c>
      <c r="L1" s="9" t="s">
        <v>11</v>
      </c>
      <c r="M1" s="8" t="s">
        <v>12</v>
      </c>
      <c r="N1" s="8" t="s">
        <v>13</v>
      </c>
      <c r="O1" s="25" t="s">
        <v>108</v>
      </c>
    </row>
    <row r="2" spans="1:15" x14ac:dyDescent="0.3">
      <c r="A2" s="8" t="s">
        <v>103</v>
      </c>
      <c r="B2" s="8" t="s">
        <v>14</v>
      </c>
      <c r="C2" s="10">
        <f>VLOOKUP($B2,'[1]RHQ_okresy_2.etapa'!$B$3:$L$99,4,FALSE)</f>
        <v>50452</v>
      </c>
      <c r="D2" s="10">
        <f>VLOOKUP($B2,'[1]RHQ_okresy_2.etapa'!$B$3:$L$99,5,FALSE)</f>
        <v>15</v>
      </c>
      <c r="E2" s="9">
        <f>D2/C2</f>
        <v>2.9731229683659717E-4</v>
      </c>
      <c r="F2" s="10">
        <f>VLOOKUP($B2,'[1]RHQ_okresy_2.etapa'!$B$3:$L$99,8,FALSE)</f>
        <v>13405</v>
      </c>
      <c r="G2" s="10">
        <f>VLOOKUP($B2,'[1]RHQ_okresy_2.etapa'!$B$3:$L$99,9,FALSE)</f>
        <v>66</v>
      </c>
      <c r="H2" s="9">
        <f>G2/F2</f>
        <v>4.9235359940320777E-3</v>
      </c>
      <c r="I2" s="11">
        <f>F2+C2</f>
        <v>63857</v>
      </c>
      <c r="J2" s="10">
        <f>G2+D2</f>
        <v>81</v>
      </c>
      <c r="K2" s="9">
        <f>J2/I2</f>
        <v>1.2684592135552876E-3</v>
      </c>
      <c r="L2" s="13">
        <v>151232</v>
      </c>
      <c r="M2" s="14">
        <v>202.2222222222222</v>
      </c>
      <c r="N2" s="15">
        <v>0.17</v>
      </c>
      <c r="O2" s="15">
        <v>0.42224529200169275</v>
      </c>
    </row>
    <row r="3" spans="1:15" x14ac:dyDescent="0.3">
      <c r="A3" s="8" t="s">
        <v>17</v>
      </c>
      <c r="B3" s="8" t="s">
        <v>15</v>
      </c>
      <c r="C3" s="10">
        <f>VLOOKUP($B3,'[1]RHQ_okresy_2.etapa'!$B$3:$L$99,4,FALSE)</f>
        <v>16426</v>
      </c>
      <c r="D3" s="10">
        <f>VLOOKUP($B3,'[1]RHQ_okresy_2.etapa'!$B$3:$L$99,5,FALSE)</f>
        <v>49</v>
      </c>
      <c r="E3" s="9">
        <f t="shared" ref="E3:E66" si="0">D3/C3</f>
        <v>2.9830756118348961E-3</v>
      </c>
      <c r="F3" s="10">
        <f>VLOOKUP($B3,'[1]RHQ_okresy_2.etapa'!$B$3:$L$99,8,FALSE)</f>
        <v>4993</v>
      </c>
      <c r="G3" s="10">
        <f>VLOOKUP($B3,'[1]RHQ_okresy_2.etapa'!$B$3:$L$99,9,FALSE)</f>
        <v>9</v>
      </c>
      <c r="H3" s="9">
        <f t="shared" ref="H3:H66" si="1">G3/F3</f>
        <v>1.8025235329461246E-3</v>
      </c>
      <c r="I3" s="11">
        <f t="shared" ref="I3:I66" si="2">F3+C3</f>
        <v>21419</v>
      </c>
      <c r="J3" s="10">
        <f t="shared" ref="J3:J66" si="3">G3+D3</f>
        <v>58</v>
      </c>
      <c r="K3" s="9">
        <f t="shared" ref="K3:K66" si="4">J3/I3</f>
        <v>2.7078761846958308E-3</v>
      </c>
      <c r="L3" s="13">
        <v>39636.5</v>
      </c>
      <c r="M3" s="14">
        <v>141.28391760120093</v>
      </c>
      <c r="N3" s="15">
        <v>0.06</v>
      </c>
      <c r="O3" s="15">
        <v>0.54038575555359325</v>
      </c>
    </row>
    <row r="4" spans="1:15" x14ac:dyDescent="0.3">
      <c r="A4" s="8" t="s">
        <v>47</v>
      </c>
      <c r="B4" s="8" t="s">
        <v>16</v>
      </c>
      <c r="C4" s="10">
        <f>VLOOKUP($B4,'[1]RHQ_okresy_2.etapa'!$B$3:$L$99,4,FALSE)</f>
        <v>7257</v>
      </c>
      <c r="D4" s="10">
        <f>VLOOKUP($B4,'[1]RHQ_okresy_2.etapa'!$B$3:$L$99,5,FALSE)</f>
        <v>20</v>
      </c>
      <c r="E4" s="9">
        <f t="shared" si="0"/>
        <v>2.7559597629874602E-3</v>
      </c>
      <c r="F4" s="10">
        <f>VLOOKUP($B4,'[1]RHQ_okresy_2.etapa'!$B$3:$L$99,8,FALSE)</f>
        <v>4468</v>
      </c>
      <c r="G4" s="10">
        <f>VLOOKUP($B4,'[1]RHQ_okresy_2.etapa'!$B$3:$L$99,9,FALSE)</f>
        <v>13</v>
      </c>
      <c r="H4" s="9">
        <f t="shared" si="1"/>
        <v>2.9095792300805729E-3</v>
      </c>
      <c r="I4" s="11">
        <f t="shared" si="2"/>
        <v>11725</v>
      </c>
      <c r="J4" s="10">
        <f t="shared" si="3"/>
        <v>33</v>
      </c>
      <c r="K4" s="9">
        <f t="shared" si="4"/>
        <v>2.8144989339019188E-3</v>
      </c>
      <c r="L4" s="13">
        <v>16086</v>
      </c>
      <c r="M4" s="14">
        <v>354.34539350988439</v>
      </c>
      <c r="N4" s="15">
        <v>0.48</v>
      </c>
      <c r="O4" s="15">
        <v>0.72889469103568316</v>
      </c>
    </row>
    <row r="5" spans="1:15" x14ac:dyDescent="0.3">
      <c r="A5" s="8" t="s">
        <v>17</v>
      </c>
      <c r="B5" s="8" t="s">
        <v>17</v>
      </c>
      <c r="C5" s="10">
        <f>VLOOKUP($B5,'[1]RHQ_okresy_2.etapa'!$B$3:$L$99,4,FALSE)</f>
        <v>24795</v>
      </c>
      <c r="D5" s="10">
        <f>VLOOKUP($B5,'[1]RHQ_okresy_2.etapa'!$B$3:$L$99,5,FALSE)</f>
        <v>72</v>
      </c>
      <c r="E5" s="9">
        <f t="shared" si="0"/>
        <v>2.9038112522686023E-3</v>
      </c>
      <c r="F5" s="10">
        <f>VLOOKUP($B5,'[1]RHQ_okresy_2.etapa'!$B$3:$L$99,8,FALSE)</f>
        <v>9512</v>
      </c>
      <c r="G5" s="10">
        <f>VLOOKUP($B5,'[1]RHQ_okresy_2.etapa'!$B$3:$L$99,9,FALSE)</f>
        <v>28</v>
      </c>
      <c r="H5" s="9">
        <f t="shared" si="1"/>
        <v>2.9436501261564342E-3</v>
      </c>
      <c r="I5" s="11">
        <f t="shared" si="2"/>
        <v>34307</v>
      </c>
      <c r="J5" s="10">
        <f t="shared" si="3"/>
        <v>100</v>
      </c>
      <c r="K5" s="9">
        <f t="shared" si="4"/>
        <v>2.914857026262862E-3</v>
      </c>
      <c r="L5" s="13">
        <v>62208.5</v>
      </c>
      <c r="M5" s="14">
        <v>90.019852592491375</v>
      </c>
      <c r="N5" s="15">
        <v>0.14000000000000001</v>
      </c>
      <c r="O5" s="15">
        <v>0.55148412194475027</v>
      </c>
    </row>
    <row r="6" spans="1:15" x14ac:dyDescent="0.3">
      <c r="A6" s="8" t="s">
        <v>47</v>
      </c>
      <c r="B6" s="8" t="s">
        <v>18</v>
      </c>
      <c r="C6" s="10">
        <f>VLOOKUP($B6,'[1]RHQ_okresy_2.etapa'!$B$3:$L$99,4,FALSE)</f>
        <v>17573</v>
      </c>
      <c r="D6" s="10">
        <f>VLOOKUP($B6,'[1]RHQ_okresy_2.etapa'!$B$3:$L$99,5,FALSE)</f>
        <v>55</v>
      </c>
      <c r="E6" s="9">
        <f t="shared" si="0"/>
        <v>3.1298013998748079E-3</v>
      </c>
      <c r="F6" s="10">
        <f>VLOOKUP($B6,'[1]RHQ_okresy_2.etapa'!$B$3:$L$99,8,FALSE)</f>
        <v>7079</v>
      </c>
      <c r="G6" s="10">
        <f>VLOOKUP($B6,'[1]RHQ_okresy_2.etapa'!$B$3:$L$99,9,FALSE)</f>
        <v>21</v>
      </c>
      <c r="H6" s="9">
        <f t="shared" si="1"/>
        <v>2.9665206950134199E-3</v>
      </c>
      <c r="I6" s="11">
        <f t="shared" si="2"/>
        <v>24652</v>
      </c>
      <c r="J6" s="10">
        <f t="shared" si="3"/>
        <v>76</v>
      </c>
      <c r="K6" s="9">
        <f t="shared" si="4"/>
        <v>3.082914165179296E-3</v>
      </c>
      <c r="L6" s="13">
        <v>43473</v>
      </c>
      <c r="M6" s="14">
        <v>492.25956340717221</v>
      </c>
      <c r="N6" s="15">
        <v>0.48</v>
      </c>
      <c r="O6" s="15">
        <v>0.56706461481839299</v>
      </c>
    </row>
    <row r="7" spans="1:15" x14ac:dyDescent="0.3">
      <c r="A7" s="8" t="s">
        <v>103</v>
      </c>
      <c r="B7" s="8" t="s">
        <v>19</v>
      </c>
      <c r="C7" s="10">
        <f>VLOOKUP($B7,'[1]RHQ_okresy_2.etapa'!$B$3:$L$99,4,FALSE)</f>
        <v>39562</v>
      </c>
      <c r="D7" s="10">
        <f>VLOOKUP($B7,'[1]RHQ_okresy_2.etapa'!$B$3:$L$99,5,FALSE)</f>
        <v>130</v>
      </c>
      <c r="E7" s="9">
        <f t="shared" si="0"/>
        <v>3.2859814973964915E-3</v>
      </c>
      <c r="F7" s="10">
        <f>VLOOKUP($B7,'[1]RHQ_okresy_2.etapa'!$B$3:$L$99,8,FALSE)</f>
        <v>10226</v>
      </c>
      <c r="G7" s="10">
        <f>VLOOKUP($B7,'[1]RHQ_okresy_2.etapa'!$B$3:$L$99,9,FALSE)</f>
        <v>45</v>
      </c>
      <c r="H7" s="9">
        <f t="shared" si="1"/>
        <v>4.400547623704283E-3</v>
      </c>
      <c r="I7" s="11">
        <f t="shared" si="2"/>
        <v>49788</v>
      </c>
      <c r="J7" s="10">
        <f t="shared" si="3"/>
        <v>175</v>
      </c>
      <c r="K7" s="9">
        <f t="shared" si="4"/>
        <v>3.5149031895235798E-3</v>
      </c>
      <c r="L7" s="13">
        <v>106526</v>
      </c>
      <c r="M7" s="14">
        <v>202.2222222222222</v>
      </c>
      <c r="N7" s="15">
        <v>0.17</v>
      </c>
      <c r="O7" s="15">
        <v>0.4673788558661735</v>
      </c>
    </row>
    <row r="8" spans="1:15" x14ac:dyDescent="0.3">
      <c r="A8" s="8" t="s">
        <v>37</v>
      </c>
      <c r="B8" s="8" t="s">
        <v>20</v>
      </c>
      <c r="C8" s="10">
        <f>VLOOKUP($B8,'[1]RHQ_okresy_2.etapa'!$B$3:$L$99,4,FALSE)</f>
        <v>8910</v>
      </c>
      <c r="D8" s="10">
        <f>VLOOKUP($B8,'[1]RHQ_okresy_2.etapa'!$B$3:$L$99,5,FALSE)</f>
        <v>32</v>
      </c>
      <c r="E8" s="9">
        <f t="shared" si="0"/>
        <v>3.5914702581369248E-3</v>
      </c>
      <c r="F8" s="10">
        <f>VLOOKUP($B8,'[1]RHQ_okresy_2.etapa'!$B$3:$L$99,8,FALSE)</f>
        <v>2199</v>
      </c>
      <c r="G8" s="10">
        <f>VLOOKUP($B8,'[1]RHQ_okresy_2.etapa'!$B$3:$L$99,9,FALSE)</f>
        <v>9</v>
      </c>
      <c r="H8" s="9">
        <f t="shared" si="1"/>
        <v>4.0927694406548429E-3</v>
      </c>
      <c r="I8" s="11">
        <f t="shared" si="2"/>
        <v>11109</v>
      </c>
      <c r="J8" s="10">
        <f t="shared" si="3"/>
        <v>41</v>
      </c>
      <c r="K8" s="9">
        <f t="shared" si="4"/>
        <v>3.6907012332343145E-3</v>
      </c>
      <c r="L8" s="13">
        <v>82287.5</v>
      </c>
      <c r="M8" s="14">
        <v>388.6274200951064</v>
      </c>
      <c r="N8" s="15">
        <v>0.17</v>
      </c>
      <c r="O8" s="15">
        <v>0.13500227859638464</v>
      </c>
    </row>
    <row r="9" spans="1:15" x14ac:dyDescent="0.3">
      <c r="A9" s="8" t="s">
        <v>103</v>
      </c>
      <c r="B9" s="8" t="s">
        <v>21</v>
      </c>
      <c r="C9" s="10">
        <f>VLOOKUP($B9,'[1]RHQ_okresy_2.etapa'!$B$3:$L$99,4,FALSE)</f>
        <v>22892</v>
      </c>
      <c r="D9" s="10">
        <f>VLOOKUP($B9,'[1]RHQ_okresy_2.etapa'!$B$3:$L$99,5,FALSE)</f>
        <v>89</v>
      </c>
      <c r="E9" s="9">
        <f t="shared" si="0"/>
        <v>3.8878210728638825E-3</v>
      </c>
      <c r="F9" s="10">
        <f>VLOOKUP($B9,'[1]RHQ_okresy_2.etapa'!$B$3:$L$99,8,FALSE)</f>
        <v>6155</v>
      </c>
      <c r="G9" s="10">
        <f>VLOOKUP($B9,'[1]RHQ_okresy_2.etapa'!$B$3:$L$99,9,FALSE)</f>
        <v>19</v>
      </c>
      <c r="H9" s="9">
        <f t="shared" si="1"/>
        <v>3.0869212022745737E-3</v>
      </c>
      <c r="I9" s="11">
        <f t="shared" si="2"/>
        <v>29047</v>
      </c>
      <c r="J9" s="10">
        <f t="shared" si="3"/>
        <v>108</v>
      </c>
      <c r="K9" s="9">
        <f t="shared" si="4"/>
        <v>3.7181120253382449E-3</v>
      </c>
      <c r="L9" s="13">
        <v>64344</v>
      </c>
      <c r="M9" s="14">
        <v>202.2222222222222</v>
      </c>
      <c r="N9" s="15">
        <v>0.17</v>
      </c>
      <c r="O9" s="15">
        <v>0.45143292303866717</v>
      </c>
    </row>
    <row r="10" spans="1:15" x14ac:dyDescent="0.3">
      <c r="A10" s="8" t="s">
        <v>103</v>
      </c>
      <c r="B10" s="8" t="s">
        <v>22</v>
      </c>
      <c r="C10" s="10">
        <f>VLOOKUP($B10,'[1]RHQ_okresy_2.etapa'!$B$3:$L$99,4,FALSE)</f>
        <v>54168</v>
      </c>
      <c r="D10" s="10">
        <f>VLOOKUP($B10,'[1]RHQ_okresy_2.etapa'!$B$3:$L$99,5,FALSE)</f>
        <v>206</v>
      </c>
      <c r="E10" s="9">
        <f t="shared" si="0"/>
        <v>3.8029833111800325E-3</v>
      </c>
      <c r="F10" s="10">
        <f>VLOOKUP($B10,'[1]RHQ_okresy_2.etapa'!$B$3:$L$99,8,FALSE)</f>
        <v>13971</v>
      </c>
      <c r="G10" s="10">
        <f>VLOOKUP($B10,'[1]RHQ_okresy_2.etapa'!$B$3:$L$99,9,FALSE)</f>
        <v>62</v>
      </c>
      <c r="H10" s="9">
        <f t="shared" si="1"/>
        <v>4.4377639395891486E-3</v>
      </c>
      <c r="I10" s="11">
        <f t="shared" si="2"/>
        <v>68139</v>
      </c>
      <c r="J10" s="10">
        <f t="shared" si="3"/>
        <v>268</v>
      </c>
      <c r="K10" s="9">
        <f t="shared" si="4"/>
        <v>3.9331366764995086E-3</v>
      </c>
      <c r="L10" s="13">
        <v>173118</v>
      </c>
      <c r="M10" s="14">
        <v>202.2222222222222</v>
      </c>
      <c r="N10" s="15">
        <v>0.17</v>
      </c>
      <c r="O10" s="15">
        <v>0.39359858593560459</v>
      </c>
    </row>
    <row r="11" spans="1:15" x14ac:dyDescent="0.3">
      <c r="A11" s="8" t="s">
        <v>47</v>
      </c>
      <c r="B11" s="8" t="s">
        <v>23</v>
      </c>
      <c r="C11" s="10">
        <f>VLOOKUP($B11,'[1]RHQ_okresy_2.etapa'!$B$3:$L$99,4,FALSE)</f>
        <v>19333</v>
      </c>
      <c r="D11" s="10">
        <f>VLOOKUP($B11,'[1]RHQ_okresy_2.etapa'!$B$3:$L$99,5,FALSE)</f>
        <v>78</v>
      </c>
      <c r="E11" s="9">
        <f t="shared" si="0"/>
        <v>4.0345523198675841E-3</v>
      </c>
      <c r="F11" s="10">
        <f>VLOOKUP($B11,'[1]RHQ_okresy_2.etapa'!$B$3:$L$99,8,FALSE)</f>
        <v>6927</v>
      </c>
      <c r="G11" s="10">
        <f>VLOOKUP($B11,'[1]RHQ_okresy_2.etapa'!$B$3:$L$99,9,FALSE)</f>
        <v>30</v>
      </c>
      <c r="H11" s="9">
        <f t="shared" si="1"/>
        <v>4.3308791684711998E-3</v>
      </c>
      <c r="I11" s="11">
        <f t="shared" si="2"/>
        <v>26260</v>
      </c>
      <c r="J11" s="10">
        <f t="shared" si="3"/>
        <v>108</v>
      </c>
      <c r="K11" s="9">
        <f t="shared" si="4"/>
        <v>4.1127189642041128E-3</v>
      </c>
      <c r="L11" s="13">
        <v>46861.5</v>
      </c>
      <c r="M11" s="14">
        <v>309.42244699806878</v>
      </c>
      <c r="N11" s="15">
        <v>0.48</v>
      </c>
      <c r="O11" s="15">
        <v>0.56037472125305421</v>
      </c>
    </row>
    <row r="12" spans="1:15" x14ac:dyDescent="0.3">
      <c r="A12" s="8" t="s">
        <v>17</v>
      </c>
      <c r="B12" s="8" t="s">
        <v>24</v>
      </c>
      <c r="C12" s="10">
        <f>VLOOKUP($B12,'[1]RHQ_okresy_2.etapa'!$B$3:$L$99,4,FALSE)</f>
        <v>31761</v>
      </c>
      <c r="D12" s="10">
        <f>VLOOKUP($B12,'[1]RHQ_okresy_2.etapa'!$B$3:$L$99,5,FALSE)</f>
        <v>140</v>
      </c>
      <c r="E12" s="9">
        <f t="shared" si="0"/>
        <v>4.4079216649349834E-3</v>
      </c>
      <c r="F12" s="10">
        <f>VLOOKUP($B12,'[1]RHQ_okresy_2.etapa'!$B$3:$L$99,8,FALSE)</f>
        <v>15111</v>
      </c>
      <c r="G12" s="10">
        <f>VLOOKUP($B12,'[1]RHQ_okresy_2.etapa'!$B$3:$L$99,9,FALSE)</f>
        <v>57</v>
      </c>
      <c r="H12" s="9">
        <f t="shared" si="1"/>
        <v>3.7720865594599961E-3</v>
      </c>
      <c r="I12" s="11">
        <f t="shared" si="2"/>
        <v>46872</v>
      </c>
      <c r="J12" s="10">
        <f t="shared" si="3"/>
        <v>197</v>
      </c>
      <c r="K12" s="9">
        <f t="shared" si="4"/>
        <v>4.2029356545485574E-3</v>
      </c>
      <c r="L12" s="13">
        <v>84159</v>
      </c>
      <c r="M12" s="14">
        <v>103.37575303889068</v>
      </c>
      <c r="N12" s="15">
        <v>0.06</v>
      </c>
      <c r="O12" s="15">
        <v>0.5569457811998717</v>
      </c>
    </row>
    <row r="13" spans="1:15" x14ac:dyDescent="0.3">
      <c r="A13" s="8" t="s">
        <v>103</v>
      </c>
      <c r="B13" s="8" t="s">
        <v>25</v>
      </c>
      <c r="C13" s="10">
        <f>VLOOKUP($B13,'[1]RHQ_okresy_2.etapa'!$B$3:$L$99,4,FALSE)</f>
        <v>63596</v>
      </c>
      <c r="D13" s="10">
        <f>VLOOKUP($B13,'[1]RHQ_okresy_2.etapa'!$B$3:$L$99,5,FALSE)</f>
        <v>277</v>
      </c>
      <c r="E13" s="9">
        <f t="shared" si="0"/>
        <v>4.355619850305051E-3</v>
      </c>
      <c r="F13" s="10">
        <f>VLOOKUP($B13,'[1]RHQ_okresy_2.etapa'!$B$3:$L$99,8,FALSE)</f>
        <v>17362</v>
      </c>
      <c r="G13" s="10">
        <f>VLOOKUP($B13,'[1]RHQ_okresy_2.etapa'!$B$3:$L$99,9,FALSE)</f>
        <v>68</v>
      </c>
      <c r="H13" s="9">
        <f t="shared" si="1"/>
        <v>3.9165994701071301E-3</v>
      </c>
      <c r="I13" s="11">
        <f t="shared" si="2"/>
        <v>80958</v>
      </c>
      <c r="J13" s="10">
        <f t="shared" si="3"/>
        <v>345</v>
      </c>
      <c r="K13" s="9">
        <f t="shared" si="4"/>
        <v>4.2614689098050837E-3</v>
      </c>
      <c r="L13" s="13">
        <v>179782</v>
      </c>
      <c r="M13" s="14">
        <v>202.2222222222222</v>
      </c>
      <c r="N13" s="15">
        <v>0.17</v>
      </c>
      <c r="O13" s="15">
        <v>0.45031204458733354</v>
      </c>
    </row>
    <row r="14" spans="1:15" x14ac:dyDescent="0.3">
      <c r="A14" s="8" t="s">
        <v>38</v>
      </c>
      <c r="B14" s="8" t="s">
        <v>26</v>
      </c>
      <c r="C14" s="10">
        <f>VLOOKUP($B14,'[1]RHQ_okresy_2.etapa'!$B$3:$L$99,4,FALSE)</f>
        <v>31180</v>
      </c>
      <c r="D14" s="10">
        <f>VLOOKUP($B14,'[1]RHQ_okresy_2.etapa'!$B$3:$L$99,5,FALSE)</f>
        <v>143</v>
      </c>
      <c r="E14" s="9">
        <f t="shared" si="0"/>
        <v>4.5862732520846701E-3</v>
      </c>
      <c r="F14" s="10">
        <f>VLOOKUP($B14,'[1]RHQ_okresy_2.etapa'!$B$3:$L$99,8,FALSE)</f>
        <v>8942</v>
      </c>
      <c r="G14" s="10">
        <f>VLOOKUP($B14,'[1]RHQ_okresy_2.etapa'!$B$3:$L$99,9,FALSE)</f>
        <v>40</v>
      </c>
      <c r="H14" s="9">
        <f t="shared" si="1"/>
        <v>4.4732721986132859E-3</v>
      </c>
      <c r="I14" s="11">
        <f t="shared" si="2"/>
        <v>40122</v>
      </c>
      <c r="J14" s="10">
        <f t="shared" si="3"/>
        <v>183</v>
      </c>
      <c r="K14" s="9">
        <f t="shared" si="4"/>
        <v>4.5610886795274417E-3</v>
      </c>
      <c r="L14" s="13">
        <v>62802.5</v>
      </c>
      <c r="M14" s="14">
        <v>257.95151466900205</v>
      </c>
      <c r="N14" s="15">
        <v>0.17</v>
      </c>
      <c r="O14" s="15">
        <v>0.63885991799689501</v>
      </c>
    </row>
    <row r="15" spans="1:15" x14ac:dyDescent="0.3">
      <c r="A15" s="8" t="s">
        <v>104</v>
      </c>
      <c r="B15" s="8" t="s">
        <v>27</v>
      </c>
      <c r="C15" s="10">
        <f>VLOOKUP($B15,'[1]RHQ_okresy_2.etapa'!$B$3:$L$99,4,FALSE)</f>
        <v>52333</v>
      </c>
      <c r="D15" s="10">
        <f>VLOOKUP($B15,'[1]RHQ_okresy_2.etapa'!$B$3:$L$99,5,FALSE)</f>
        <v>243</v>
      </c>
      <c r="E15" s="9">
        <f t="shared" si="0"/>
        <v>4.6433416773355241E-3</v>
      </c>
      <c r="F15" s="10">
        <f>VLOOKUP($B15,'[1]RHQ_okresy_2.etapa'!$B$3:$L$99,8,FALSE)</f>
        <v>13719</v>
      </c>
      <c r="G15" s="10">
        <f>VLOOKUP($B15,'[1]RHQ_okresy_2.etapa'!$B$3:$L$99,9,FALSE)</f>
        <v>71</v>
      </c>
      <c r="H15" s="9">
        <f t="shared" si="1"/>
        <v>5.1753043224724831E-3</v>
      </c>
      <c r="I15" s="11">
        <f t="shared" si="2"/>
        <v>66052</v>
      </c>
      <c r="J15" s="10">
        <f t="shared" si="3"/>
        <v>314</v>
      </c>
      <c r="K15" s="9">
        <f t="shared" si="4"/>
        <v>4.7538303155089928E-3</v>
      </c>
      <c r="L15" s="13">
        <v>89832</v>
      </c>
      <c r="M15" s="14">
        <v>213.73230029388193</v>
      </c>
      <c r="N15" s="15">
        <v>0.17</v>
      </c>
      <c r="O15" s="15">
        <v>0.73528364057351503</v>
      </c>
    </row>
    <row r="16" spans="1:15" x14ac:dyDescent="0.3">
      <c r="A16" s="8" t="s">
        <v>104</v>
      </c>
      <c r="B16" s="8" t="s">
        <v>28</v>
      </c>
      <c r="C16" s="10">
        <f>VLOOKUP($B16,'[1]RHQ_okresy_2.etapa'!$B$3:$L$99,4,FALSE)</f>
        <v>51586</v>
      </c>
      <c r="D16" s="10">
        <f>VLOOKUP($B16,'[1]RHQ_okresy_2.etapa'!$B$3:$L$99,5,FALSE)</f>
        <v>235</v>
      </c>
      <c r="E16" s="9">
        <f t="shared" si="0"/>
        <v>4.5554995541425966E-3</v>
      </c>
      <c r="F16" s="10">
        <f>VLOOKUP($B16,'[1]RHQ_okresy_2.etapa'!$B$3:$L$99,8,FALSE)</f>
        <v>19657</v>
      </c>
      <c r="G16" s="10">
        <f>VLOOKUP($B16,'[1]RHQ_okresy_2.etapa'!$B$3:$L$99,9,FALSE)</f>
        <v>114</v>
      </c>
      <c r="H16" s="9">
        <f t="shared" si="1"/>
        <v>5.7994607518949996E-3</v>
      </c>
      <c r="I16" s="11">
        <f t="shared" si="2"/>
        <v>71243</v>
      </c>
      <c r="J16" s="10">
        <f t="shared" si="3"/>
        <v>349</v>
      </c>
      <c r="K16" s="9">
        <f t="shared" si="4"/>
        <v>4.8987268924666283E-3</v>
      </c>
      <c r="L16" s="13">
        <v>94076</v>
      </c>
      <c r="M16" s="14">
        <v>247.67209490199411</v>
      </c>
      <c r="N16" s="15">
        <v>0.28999999999999998</v>
      </c>
      <c r="O16" s="15">
        <v>0.75729197669968962</v>
      </c>
    </row>
    <row r="17" spans="1:15" x14ac:dyDescent="0.3">
      <c r="A17" s="8" t="s">
        <v>47</v>
      </c>
      <c r="B17" s="8" t="s">
        <v>29</v>
      </c>
      <c r="C17" s="10">
        <f>VLOOKUP($B17,'[1]RHQ_okresy_2.etapa'!$B$3:$L$99,4,FALSE)</f>
        <v>10648</v>
      </c>
      <c r="D17" s="10">
        <f>VLOOKUP($B17,'[1]RHQ_okresy_2.etapa'!$B$3:$L$99,5,FALSE)</f>
        <v>53</v>
      </c>
      <c r="E17" s="9">
        <f t="shared" si="0"/>
        <v>4.977460555972953E-3</v>
      </c>
      <c r="F17" s="10">
        <f>VLOOKUP($B17,'[1]RHQ_okresy_2.etapa'!$B$3:$L$99,8,FALSE)</f>
        <v>2740</v>
      </c>
      <c r="G17" s="10">
        <f>VLOOKUP($B17,'[1]RHQ_okresy_2.etapa'!$B$3:$L$99,9,FALSE)</f>
        <v>13</v>
      </c>
      <c r="H17" s="9">
        <f t="shared" si="1"/>
        <v>4.7445255474452552E-3</v>
      </c>
      <c r="I17" s="11">
        <f t="shared" si="2"/>
        <v>13388</v>
      </c>
      <c r="J17" s="10">
        <f t="shared" si="3"/>
        <v>66</v>
      </c>
      <c r="K17" s="9">
        <f t="shared" si="4"/>
        <v>4.92978786973409E-3</v>
      </c>
      <c r="L17" s="13">
        <v>22182</v>
      </c>
      <c r="M17" s="14">
        <v>108.19583446037328</v>
      </c>
      <c r="N17" s="15">
        <v>0.23</v>
      </c>
      <c r="O17" s="15">
        <v>0.60355242989811564</v>
      </c>
    </row>
    <row r="18" spans="1:15" x14ac:dyDescent="0.3">
      <c r="A18" s="8" t="s">
        <v>37</v>
      </c>
      <c r="B18" s="8" t="s">
        <v>30</v>
      </c>
      <c r="C18" s="10">
        <f>VLOOKUP($B18,'[1]RHQ_okresy_2.etapa'!$B$3:$L$99,4,FALSE)</f>
        <v>22507</v>
      </c>
      <c r="D18" s="10">
        <f>VLOOKUP($B18,'[1]RHQ_okresy_2.etapa'!$B$3:$L$99,5,FALSE)</f>
        <v>108</v>
      </c>
      <c r="E18" s="9">
        <f t="shared" si="0"/>
        <v>4.7985071311147645E-3</v>
      </c>
      <c r="F18" s="10">
        <f>VLOOKUP($B18,'[1]RHQ_okresy_2.etapa'!$B$3:$L$99,8,FALSE)</f>
        <v>4485</v>
      </c>
      <c r="G18" s="10">
        <f>VLOOKUP($B18,'[1]RHQ_okresy_2.etapa'!$B$3:$L$99,9,FALSE)</f>
        <v>27</v>
      </c>
      <c r="H18" s="9">
        <f t="shared" si="1"/>
        <v>6.0200668896321068E-3</v>
      </c>
      <c r="I18" s="11">
        <f t="shared" si="2"/>
        <v>26992</v>
      </c>
      <c r="J18" s="10">
        <f t="shared" si="3"/>
        <v>135</v>
      </c>
      <c r="K18" s="9">
        <f t="shared" si="4"/>
        <v>5.0014819205690571E-3</v>
      </c>
      <c r="L18" s="13">
        <v>28748.5</v>
      </c>
      <c r="M18" s="14">
        <v>388.6274200951064</v>
      </c>
      <c r="N18" s="15">
        <v>0.17</v>
      </c>
      <c r="O18" s="15">
        <v>0.93890116006052493</v>
      </c>
    </row>
    <row r="19" spans="1:15" x14ac:dyDescent="0.3">
      <c r="A19" s="8" t="s">
        <v>31</v>
      </c>
      <c r="B19" s="8" t="s">
        <v>31</v>
      </c>
      <c r="C19" s="10">
        <f>VLOOKUP($B19,'[1]RHQ_okresy_2.etapa'!$B$3:$L$99,4,FALSE)</f>
        <v>40619</v>
      </c>
      <c r="D19" s="10">
        <f>VLOOKUP($B19,'[1]RHQ_okresy_2.etapa'!$B$3:$L$99,5,FALSE)</f>
        <v>210</v>
      </c>
      <c r="E19" s="9">
        <f t="shared" si="0"/>
        <v>5.1699943376252496E-3</v>
      </c>
      <c r="F19" s="10">
        <f>VLOOKUP($B19,'[1]RHQ_okresy_2.etapa'!$B$3:$L$99,8,FALSE)</f>
        <v>14038</v>
      </c>
      <c r="G19" s="10">
        <f>VLOOKUP($B19,'[1]RHQ_okresy_2.etapa'!$B$3:$L$99,9,FALSE)</f>
        <v>75</v>
      </c>
      <c r="H19" s="9">
        <f t="shared" si="1"/>
        <v>5.3426414019091036E-3</v>
      </c>
      <c r="I19" s="11">
        <f t="shared" si="2"/>
        <v>54657</v>
      </c>
      <c r="J19" s="10">
        <f t="shared" si="3"/>
        <v>285</v>
      </c>
      <c r="K19" s="9">
        <f t="shared" si="4"/>
        <v>5.2143366814863604E-3</v>
      </c>
      <c r="L19" s="13">
        <v>74323</v>
      </c>
      <c r="M19" s="14">
        <v>254.29544017329764</v>
      </c>
      <c r="N19" s="15">
        <v>0.17</v>
      </c>
      <c r="O19" s="15">
        <v>0.73539819436782694</v>
      </c>
    </row>
    <row r="20" spans="1:15" x14ac:dyDescent="0.3">
      <c r="A20" s="8" t="s">
        <v>47</v>
      </c>
      <c r="B20" s="8" t="s">
        <v>32</v>
      </c>
      <c r="C20" s="10">
        <f>VLOOKUP($B20,'[1]RHQ_okresy_2.etapa'!$B$3:$L$99,4,FALSE)</f>
        <v>31774</v>
      </c>
      <c r="D20" s="10">
        <f>VLOOKUP($B20,'[1]RHQ_okresy_2.etapa'!$B$3:$L$99,5,FALSE)</f>
        <v>171</v>
      </c>
      <c r="E20" s="9">
        <f t="shared" si="0"/>
        <v>5.381758670611192E-3</v>
      </c>
      <c r="F20" s="10">
        <f>VLOOKUP($B20,'[1]RHQ_okresy_2.etapa'!$B$3:$L$99,8,FALSE)</f>
        <v>8881</v>
      </c>
      <c r="G20" s="10">
        <f>VLOOKUP($B20,'[1]RHQ_okresy_2.etapa'!$B$3:$L$99,9,FALSE)</f>
        <v>42</v>
      </c>
      <c r="H20" s="9">
        <f t="shared" si="1"/>
        <v>4.7291971624817027E-3</v>
      </c>
      <c r="I20" s="11">
        <f t="shared" si="2"/>
        <v>40655</v>
      </c>
      <c r="J20" s="10">
        <f t="shared" si="3"/>
        <v>213</v>
      </c>
      <c r="K20" s="9">
        <f t="shared" si="4"/>
        <v>5.2392079694994469E-3</v>
      </c>
      <c r="L20" s="13">
        <v>73466</v>
      </c>
      <c r="M20" s="14">
        <v>404.26864127623662</v>
      </c>
      <c r="N20" s="15">
        <v>0.2</v>
      </c>
      <c r="O20" s="15">
        <v>0.5533852394304849</v>
      </c>
    </row>
    <row r="21" spans="1:15" x14ac:dyDescent="0.3">
      <c r="A21" s="8" t="s">
        <v>31</v>
      </c>
      <c r="B21" s="8" t="s">
        <v>33</v>
      </c>
      <c r="C21" s="10">
        <f>VLOOKUP($B21,'[1]RHQ_okresy_2.etapa'!$B$3:$L$99,4,FALSE)</f>
        <v>34292</v>
      </c>
      <c r="D21" s="10">
        <f>VLOOKUP($B21,'[1]RHQ_okresy_2.etapa'!$B$3:$L$99,5,FALSE)</f>
        <v>174</v>
      </c>
      <c r="E21" s="9">
        <f t="shared" si="0"/>
        <v>5.0740697538784558E-3</v>
      </c>
      <c r="F21" s="10">
        <f>VLOOKUP($B21,'[1]RHQ_okresy_2.etapa'!$B$3:$L$99,8,FALSE)</f>
        <v>11509</v>
      </c>
      <c r="G21" s="10">
        <f>VLOOKUP($B21,'[1]RHQ_okresy_2.etapa'!$B$3:$L$99,9,FALSE)</f>
        <v>66</v>
      </c>
      <c r="H21" s="9">
        <f t="shared" si="1"/>
        <v>5.7346424537318618E-3</v>
      </c>
      <c r="I21" s="11">
        <f t="shared" si="2"/>
        <v>45801</v>
      </c>
      <c r="J21" s="10">
        <f t="shared" si="3"/>
        <v>240</v>
      </c>
      <c r="K21" s="9">
        <f t="shared" si="4"/>
        <v>5.2400602606929979E-3</v>
      </c>
      <c r="L21" s="13">
        <v>65145</v>
      </c>
      <c r="M21" s="14">
        <v>415.9950878808811</v>
      </c>
      <c r="N21" s="15">
        <v>0.17</v>
      </c>
      <c r="O21" s="15">
        <v>0.70306239926318215</v>
      </c>
    </row>
    <row r="22" spans="1:15" x14ac:dyDescent="0.3">
      <c r="A22" s="8" t="s">
        <v>34</v>
      </c>
      <c r="B22" s="8" t="s">
        <v>34</v>
      </c>
      <c r="C22" s="10">
        <f>VLOOKUP($B22,'[1]RHQ_okresy_2.etapa'!$B$3:$L$99,4,FALSE)</f>
        <v>56544</v>
      </c>
      <c r="D22" s="10">
        <f>VLOOKUP($B22,'[1]RHQ_okresy_2.etapa'!$B$3:$L$99,5,FALSE)</f>
        <v>313</v>
      </c>
      <c r="E22" s="9">
        <f t="shared" si="0"/>
        <v>5.5355121675155633E-3</v>
      </c>
      <c r="F22" s="10">
        <f>VLOOKUP($B22,'[1]RHQ_okresy_2.etapa'!$B$3:$L$99,8,FALSE)</f>
        <v>13611</v>
      </c>
      <c r="G22" s="10">
        <f>VLOOKUP($B22,'[1]RHQ_okresy_2.etapa'!$B$3:$L$99,9,FALSE)</f>
        <v>62</v>
      </c>
      <c r="H22" s="9">
        <f t="shared" si="1"/>
        <v>4.5551392256263316E-3</v>
      </c>
      <c r="I22" s="11">
        <f t="shared" si="2"/>
        <v>70155</v>
      </c>
      <c r="J22" s="10">
        <f t="shared" si="3"/>
        <v>375</v>
      </c>
      <c r="K22" s="9">
        <f t="shared" si="4"/>
        <v>5.3453068206115034E-3</v>
      </c>
      <c r="L22" s="13">
        <v>110824</v>
      </c>
      <c r="M22" s="14">
        <v>120.91243773911789</v>
      </c>
      <c r="N22" s="15">
        <v>0.25</v>
      </c>
      <c r="O22" s="15">
        <v>0.63303075146177723</v>
      </c>
    </row>
    <row r="23" spans="1:15" x14ac:dyDescent="0.3">
      <c r="A23" s="8" t="s">
        <v>34</v>
      </c>
      <c r="B23" s="8" t="s">
        <v>35</v>
      </c>
      <c r="C23" s="10">
        <f>VLOOKUP($B23,'[1]RHQ_okresy_2.etapa'!$B$3:$L$99,4,FALSE)</f>
        <v>44445</v>
      </c>
      <c r="D23" s="10">
        <f>VLOOKUP($B23,'[1]RHQ_okresy_2.etapa'!$B$3:$L$99,5,FALSE)</f>
        <v>207</v>
      </c>
      <c r="E23" s="9">
        <f t="shared" si="0"/>
        <v>4.6574417819777256E-3</v>
      </c>
      <c r="F23" s="10">
        <f>VLOOKUP($B23,'[1]RHQ_okresy_2.etapa'!$B$3:$L$99,8,FALSE)</f>
        <v>16823</v>
      </c>
      <c r="G23" s="10">
        <f>VLOOKUP($B23,'[1]RHQ_okresy_2.etapa'!$B$3:$L$99,9,FALSE)</f>
        <v>136</v>
      </c>
      <c r="H23" s="9">
        <f t="shared" si="1"/>
        <v>8.0841704808892589E-3</v>
      </c>
      <c r="I23" s="11">
        <f t="shared" si="2"/>
        <v>61268</v>
      </c>
      <c r="J23" s="10">
        <f t="shared" si="3"/>
        <v>343</v>
      </c>
      <c r="K23" s="9">
        <f t="shared" si="4"/>
        <v>5.5983547692106811E-3</v>
      </c>
      <c r="L23" s="13">
        <v>101711.5</v>
      </c>
      <c r="M23" s="14">
        <v>165.17306302630482</v>
      </c>
      <c r="N23" s="15">
        <v>7.0000000000000007E-2</v>
      </c>
      <c r="O23" s="15">
        <v>0.60237043008902635</v>
      </c>
    </row>
    <row r="24" spans="1:15" x14ac:dyDescent="0.3">
      <c r="A24" s="8" t="s">
        <v>17</v>
      </c>
      <c r="B24" s="8" t="s">
        <v>36</v>
      </c>
      <c r="C24" s="10">
        <f>VLOOKUP($B24,'[1]RHQ_okresy_2.etapa'!$B$3:$L$99,4,FALSE)</f>
        <v>9246</v>
      </c>
      <c r="D24" s="10">
        <f>VLOOKUP($B24,'[1]RHQ_okresy_2.etapa'!$B$3:$L$99,5,FALSE)</f>
        <v>51</v>
      </c>
      <c r="E24" s="9">
        <f t="shared" si="0"/>
        <v>5.5158987670343934E-3</v>
      </c>
      <c r="F24" s="10">
        <f>VLOOKUP($B24,'[1]RHQ_okresy_2.etapa'!$B$3:$L$99,8,FALSE)</f>
        <v>3209</v>
      </c>
      <c r="G24" s="10">
        <f>VLOOKUP($B24,'[1]RHQ_okresy_2.etapa'!$B$3:$L$99,9,FALSE)</f>
        <v>20</v>
      </c>
      <c r="H24" s="9">
        <f t="shared" si="1"/>
        <v>6.2324711748208165E-3</v>
      </c>
      <c r="I24" s="11">
        <f t="shared" si="2"/>
        <v>12455</v>
      </c>
      <c r="J24" s="10">
        <f t="shared" si="3"/>
        <v>71</v>
      </c>
      <c r="K24" s="9">
        <f t="shared" si="4"/>
        <v>5.700521878763549E-3</v>
      </c>
      <c r="L24" s="13">
        <v>21471</v>
      </c>
      <c r="M24" s="14">
        <v>274.78925061711146</v>
      </c>
      <c r="N24" s="15">
        <v>0.2</v>
      </c>
      <c r="O24" s="15">
        <v>0.58008476549764798</v>
      </c>
    </row>
    <row r="25" spans="1:15" x14ac:dyDescent="0.3">
      <c r="A25" s="8" t="s">
        <v>37</v>
      </c>
      <c r="B25" s="8" t="s">
        <v>37</v>
      </c>
      <c r="C25" s="10">
        <f>VLOOKUP($B25,'[1]RHQ_okresy_2.etapa'!$B$3:$L$99,4,FALSE)</f>
        <v>50436</v>
      </c>
      <c r="D25" s="10">
        <f>VLOOKUP($B25,'[1]RHQ_okresy_2.etapa'!$B$3:$L$99,5,FALSE)</f>
        <v>290</v>
      </c>
      <c r="E25" s="9">
        <f t="shared" si="0"/>
        <v>5.7498612102466493E-3</v>
      </c>
      <c r="F25" s="10">
        <f>VLOOKUP($B25,'[1]RHQ_okresy_2.etapa'!$B$3:$L$99,8,FALSE)</f>
        <v>18067</v>
      </c>
      <c r="G25" s="10">
        <f>VLOOKUP($B25,'[1]RHQ_okresy_2.etapa'!$B$3:$L$99,9,FALSE)</f>
        <v>110</v>
      </c>
      <c r="H25" s="9">
        <f t="shared" si="1"/>
        <v>6.0884485526097303E-3</v>
      </c>
      <c r="I25" s="11">
        <f t="shared" si="2"/>
        <v>68503</v>
      </c>
      <c r="J25" s="10">
        <f t="shared" si="3"/>
        <v>400</v>
      </c>
      <c r="K25" s="9">
        <f t="shared" si="4"/>
        <v>5.8391603287447262E-3</v>
      </c>
      <c r="L25" s="13">
        <v>105353</v>
      </c>
      <c r="M25" s="14">
        <v>312.2834660617163</v>
      </c>
      <c r="N25" s="15">
        <v>0.24</v>
      </c>
      <c r="O25" s="15">
        <v>0.65022353421354873</v>
      </c>
    </row>
    <row r="26" spans="1:15" x14ac:dyDescent="0.3">
      <c r="A26" s="8" t="s">
        <v>38</v>
      </c>
      <c r="B26" s="8" t="s">
        <v>38</v>
      </c>
      <c r="C26" s="10">
        <f>VLOOKUP($B26,'[1]RHQ_okresy_2.etapa'!$B$3:$L$99,4,FALSE)</f>
        <v>22188</v>
      </c>
      <c r="D26" s="10">
        <f>VLOOKUP($B26,'[1]RHQ_okresy_2.etapa'!$B$3:$L$99,5,FALSE)</f>
        <v>136</v>
      </c>
      <c r="E26" s="9">
        <f t="shared" si="0"/>
        <v>6.1294393365783307E-3</v>
      </c>
      <c r="F26" s="10">
        <f>VLOOKUP($B26,'[1]RHQ_okresy_2.etapa'!$B$3:$L$99,8,FALSE)</f>
        <v>6704</v>
      </c>
      <c r="G26" s="10">
        <f>VLOOKUP($B26,'[1]RHQ_okresy_2.etapa'!$B$3:$L$99,9,FALSE)</f>
        <v>35</v>
      </c>
      <c r="H26" s="9">
        <f t="shared" si="1"/>
        <v>5.220763723150358E-3</v>
      </c>
      <c r="I26" s="11">
        <f t="shared" si="2"/>
        <v>28892</v>
      </c>
      <c r="J26" s="10">
        <f t="shared" si="3"/>
        <v>171</v>
      </c>
      <c r="K26" s="9">
        <f t="shared" si="4"/>
        <v>5.918593382251142E-3</v>
      </c>
      <c r="L26" s="13">
        <v>45012.5</v>
      </c>
      <c r="M26" s="14">
        <v>462.09386281588451</v>
      </c>
      <c r="N26" s="15">
        <v>0.17</v>
      </c>
      <c r="O26" s="15">
        <v>0.64186614829214106</v>
      </c>
    </row>
    <row r="27" spans="1:15" x14ac:dyDescent="0.3">
      <c r="A27" s="8" t="s">
        <v>46</v>
      </c>
      <c r="B27" s="8" t="s">
        <v>39</v>
      </c>
      <c r="C27" s="10">
        <f>VLOOKUP($B27,'[1]RHQ_okresy_2.etapa'!$B$3:$L$99,4,FALSE)</f>
        <v>20706</v>
      </c>
      <c r="D27" s="10">
        <f>VLOOKUP($B27,'[1]RHQ_okresy_2.etapa'!$B$3:$L$99,5,FALSE)</f>
        <v>118</v>
      </c>
      <c r="E27" s="9">
        <f t="shared" si="0"/>
        <v>5.6988312566405869E-3</v>
      </c>
      <c r="F27" s="10">
        <f>VLOOKUP($B27,'[1]RHQ_okresy_2.etapa'!$B$3:$L$99,8,FALSE)</f>
        <v>5474</v>
      </c>
      <c r="G27" s="10">
        <f>VLOOKUP($B27,'[1]RHQ_okresy_2.etapa'!$B$3:$L$99,9,FALSE)</f>
        <v>38</v>
      </c>
      <c r="H27" s="9">
        <f t="shared" si="1"/>
        <v>6.9419071976616733E-3</v>
      </c>
      <c r="I27" s="11">
        <f t="shared" si="2"/>
        <v>26180</v>
      </c>
      <c r="J27" s="10">
        <f t="shared" si="3"/>
        <v>156</v>
      </c>
      <c r="K27" s="9">
        <f t="shared" si="4"/>
        <v>5.9587471352177237E-3</v>
      </c>
      <c r="L27" s="13">
        <v>40572.5</v>
      </c>
      <c r="M27" s="14">
        <v>266.19015342904675</v>
      </c>
      <c r="N27" s="15">
        <v>0.19</v>
      </c>
      <c r="O27" s="15">
        <v>0.64526464970115227</v>
      </c>
    </row>
    <row r="28" spans="1:15" x14ac:dyDescent="0.3">
      <c r="A28" s="8" t="s">
        <v>37</v>
      </c>
      <c r="B28" s="8" t="s">
        <v>40</v>
      </c>
      <c r="C28" s="10">
        <f>VLOOKUP($B28,'[1]RHQ_okresy_2.etapa'!$B$3:$L$99,4,FALSE)</f>
        <v>27260</v>
      </c>
      <c r="D28" s="10">
        <f>VLOOKUP($B28,'[1]RHQ_okresy_2.etapa'!$B$3:$L$99,5,FALSE)</f>
        <v>146</v>
      </c>
      <c r="E28" s="9">
        <f t="shared" si="0"/>
        <v>5.355832721936904E-3</v>
      </c>
      <c r="F28" s="10">
        <f>VLOOKUP($B28,'[1]RHQ_okresy_2.etapa'!$B$3:$L$99,8,FALSE)</f>
        <v>5589</v>
      </c>
      <c r="G28" s="10">
        <f>VLOOKUP($B28,'[1]RHQ_okresy_2.etapa'!$B$3:$L$99,9,FALSE)</f>
        <v>50</v>
      </c>
      <c r="H28" s="9">
        <f t="shared" si="1"/>
        <v>8.9461442118446942E-3</v>
      </c>
      <c r="I28" s="11">
        <f t="shared" si="2"/>
        <v>32849</v>
      </c>
      <c r="J28" s="10">
        <f t="shared" si="3"/>
        <v>196</v>
      </c>
      <c r="K28" s="9">
        <f t="shared" si="4"/>
        <v>5.9666960942494447E-3</v>
      </c>
      <c r="L28" s="13">
        <v>129543.5</v>
      </c>
      <c r="M28" s="14">
        <v>388.6274200951064</v>
      </c>
      <c r="N28" s="15">
        <v>0.17</v>
      </c>
      <c r="O28" s="15">
        <v>0.25357505393941032</v>
      </c>
    </row>
    <row r="29" spans="1:15" x14ac:dyDescent="0.3">
      <c r="A29" s="8" t="s">
        <v>34</v>
      </c>
      <c r="B29" s="8" t="s">
        <v>41</v>
      </c>
      <c r="C29" s="10">
        <f>VLOOKUP($B29,'[1]RHQ_okresy_2.etapa'!$B$3:$L$99,4,FALSE)</f>
        <v>55299</v>
      </c>
      <c r="D29" s="10">
        <f>VLOOKUP($B29,'[1]RHQ_okresy_2.etapa'!$B$3:$L$99,5,FALSE)</f>
        <v>352</v>
      </c>
      <c r="E29" s="9">
        <f t="shared" si="0"/>
        <v>6.3653953959384437E-3</v>
      </c>
      <c r="F29" s="10">
        <f>VLOOKUP($B29,'[1]RHQ_okresy_2.etapa'!$B$3:$L$99,8,FALSE)</f>
        <v>23935</v>
      </c>
      <c r="G29" s="10">
        <f>VLOOKUP($B29,'[1]RHQ_okresy_2.etapa'!$B$3:$L$99,9,FALSE)</f>
        <v>126</v>
      </c>
      <c r="H29" s="9">
        <f t="shared" si="1"/>
        <v>5.2642573636933363E-3</v>
      </c>
      <c r="I29" s="11">
        <f t="shared" si="2"/>
        <v>79234</v>
      </c>
      <c r="J29" s="10">
        <f t="shared" si="3"/>
        <v>478</v>
      </c>
      <c r="K29" s="9">
        <f t="shared" si="4"/>
        <v>6.0327637125476433E-3</v>
      </c>
      <c r="L29" s="13">
        <v>139004.5</v>
      </c>
      <c r="M29" s="14">
        <v>148.9160422864008</v>
      </c>
      <c r="N29" s="15">
        <v>0.24</v>
      </c>
      <c r="O29" s="15">
        <v>0.57001032340679614</v>
      </c>
    </row>
    <row r="30" spans="1:15" x14ac:dyDescent="0.3">
      <c r="A30" s="8" t="s">
        <v>38</v>
      </c>
      <c r="B30" s="8" t="s">
        <v>42</v>
      </c>
      <c r="C30" s="10">
        <f>VLOOKUP($B30,'[1]RHQ_okresy_2.etapa'!$B$3:$L$99,4,FALSE)</f>
        <v>71557</v>
      </c>
      <c r="D30" s="10">
        <f>VLOOKUP($B30,'[1]RHQ_okresy_2.etapa'!$B$3:$L$99,5,FALSE)</f>
        <v>409</v>
      </c>
      <c r="E30" s="9">
        <f t="shared" si="0"/>
        <v>5.7157231298125971E-3</v>
      </c>
      <c r="F30" s="10">
        <f>VLOOKUP($B30,'[1]RHQ_okresy_2.etapa'!$B$3:$L$99,8,FALSE)</f>
        <v>20658</v>
      </c>
      <c r="G30" s="10">
        <f>VLOOKUP($B30,'[1]RHQ_okresy_2.etapa'!$B$3:$L$99,9,FALSE)</f>
        <v>148</v>
      </c>
      <c r="H30" s="9">
        <f t="shared" si="1"/>
        <v>7.1642947042308064E-3</v>
      </c>
      <c r="I30" s="11">
        <f t="shared" si="2"/>
        <v>92215</v>
      </c>
      <c r="J30" s="10">
        <f t="shared" si="3"/>
        <v>557</v>
      </c>
      <c r="K30" s="9">
        <f t="shared" si="4"/>
        <v>6.0402320663666435E-3</v>
      </c>
      <c r="L30" s="13">
        <v>132454.5</v>
      </c>
      <c r="M30" s="14">
        <v>405.42223933501691</v>
      </c>
      <c r="N30" s="15">
        <v>0.17</v>
      </c>
      <c r="O30" s="15">
        <v>0.69620133706291598</v>
      </c>
    </row>
    <row r="31" spans="1:15" x14ac:dyDescent="0.3">
      <c r="A31" s="8" t="s">
        <v>37</v>
      </c>
      <c r="B31" s="8" t="s">
        <v>43</v>
      </c>
      <c r="C31" s="10">
        <f>VLOOKUP($B31,'[1]RHQ_okresy_2.etapa'!$B$3:$L$99,4,FALSE)</f>
        <v>68692</v>
      </c>
      <c r="D31" s="10">
        <f>VLOOKUP($B31,'[1]RHQ_okresy_2.etapa'!$B$3:$L$99,5,FALSE)</f>
        <v>414</v>
      </c>
      <c r="E31" s="9">
        <f t="shared" si="0"/>
        <v>6.0269026960927041E-3</v>
      </c>
      <c r="F31" s="10">
        <f>VLOOKUP($B31,'[1]RHQ_okresy_2.etapa'!$B$3:$L$99,8,FALSE)</f>
        <v>11734</v>
      </c>
      <c r="G31" s="10">
        <f>VLOOKUP($B31,'[1]RHQ_okresy_2.etapa'!$B$3:$L$99,9,FALSE)</f>
        <v>73</v>
      </c>
      <c r="H31" s="9">
        <f t="shared" si="1"/>
        <v>6.2212374296914952E-3</v>
      </c>
      <c r="I31" s="11">
        <f t="shared" si="2"/>
        <v>80426</v>
      </c>
      <c r="J31" s="10">
        <f t="shared" si="3"/>
        <v>487</v>
      </c>
      <c r="K31" s="9">
        <f t="shared" si="4"/>
        <v>6.0552557630616961E-3</v>
      </c>
      <c r="L31" s="13">
        <v>60126</v>
      </c>
      <c r="M31" s="14">
        <v>388.6274200951064</v>
      </c>
      <c r="N31" s="15">
        <v>0.17</v>
      </c>
      <c r="O31" s="15">
        <v>1.3376243222565944</v>
      </c>
    </row>
    <row r="32" spans="1:15" x14ac:dyDescent="0.3">
      <c r="A32" s="8" t="s">
        <v>46</v>
      </c>
      <c r="B32" s="8" t="s">
        <v>44</v>
      </c>
      <c r="C32" s="10">
        <f>VLOOKUP($B32,'[1]RHQ_okresy_2.etapa'!$B$3:$L$99,4,FALSE)</f>
        <v>24585</v>
      </c>
      <c r="D32" s="10">
        <f>VLOOKUP($B32,'[1]RHQ_okresy_2.etapa'!$B$3:$L$99,5,FALSE)</f>
        <v>137</v>
      </c>
      <c r="E32" s="9">
        <f t="shared" si="0"/>
        <v>5.5725035590807404E-3</v>
      </c>
      <c r="F32" s="10">
        <f>VLOOKUP($B32,'[1]RHQ_okresy_2.etapa'!$B$3:$L$99,8,FALSE)</f>
        <v>7408</v>
      </c>
      <c r="G32" s="10">
        <f>VLOOKUP($B32,'[1]RHQ_okresy_2.etapa'!$B$3:$L$99,9,FALSE)</f>
        <v>62</v>
      </c>
      <c r="H32" s="9">
        <f t="shared" si="1"/>
        <v>8.3693304535637156E-3</v>
      </c>
      <c r="I32" s="11">
        <f t="shared" si="2"/>
        <v>31993</v>
      </c>
      <c r="J32" s="10">
        <f t="shared" si="3"/>
        <v>199</v>
      </c>
      <c r="K32" s="9">
        <f t="shared" si="4"/>
        <v>6.2201106492045131E-3</v>
      </c>
      <c r="L32" s="13">
        <v>51685</v>
      </c>
      <c r="M32" s="14">
        <v>89.000677179065491</v>
      </c>
      <c r="N32" s="15">
        <v>0.19</v>
      </c>
      <c r="O32" s="15">
        <v>0.61899970978040053</v>
      </c>
    </row>
    <row r="33" spans="1:15" x14ac:dyDescent="0.3">
      <c r="A33" s="8" t="s">
        <v>47</v>
      </c>
      <c r="B33" s="8" t="s">
        <v>45</v>
      </c>
      <c r="C33" s="10">
        <f>VLOOKUP($B33,'[1]RHQ_okresy_2.etapa'!$B$3:$L$99,4,FALSE)</f>
        <v>12745</v>
      </c>
      <c r="D33" s="10">
        <f>VLOOKUP($B33,'[1]RHQ_okresy_2.etapa'!$B$3:$L$99,5,FALSE)</f>
        <v>89</v>
      </c>
      <c r="E33" s="9">
        <f t="shared" si="0"/>
        <v>6.9831306394664578E-3</v>
      </c>
      <c r="F33" s="10">
        <f>VLOOKUP($B33,'[1]RHQ_okresy_2.etapa'!$B$3:$L$99,8,FALSE)</f>
        <v>3527</v>
      </c>
      <c r="G33" s="10">
        <f>VLOOKUP($B33,'[1]RHQ_okresy_2.etapa'!$B$3:$L$99,9,FALSE)</f>
        <v>16</v>
      </c>
      <c r="H33" s="9">
        <f t="shared" si="1"/>
        <v>4.5364332293734051E-3</v>
      </c>
      <c r="I33" s="11">
        <f t="shared" si="2"/>
        <v>16272</v>
      </c>
      <c r="J33" s="10">
        <f t="shared" si="3"/>
        <v>105</v>
      </c>
      <c r="K33" s="9">
        <f t="shared" si="4"/>
        <v>6.4528023598820058E-3</v>
      </c>
      <c r="L33" s="13">
        <v>26152.5</v>
      </c>
      <c r="M33" s="14">
        <v>260.0133830417742</v>
      </c>
      <c r="N33" s="15">
        <v>0.48</v>
      </c>
      <c r="O33" s="15">
        <v>0.62219673071408088</v>
      </c>
    </row>
    <row r="34" spans="1:15" x14ac:dyDescent="0.3">
      <c r="A34" s="8" t="s">
        <v>46</v>
      </c>
      <c r="B34" s="8" t="s">
        <v>46</v>
      </c>
      <c r="C34" s="10">
        <f>VLOOKUP($B34,'[1]RHQ_okresy_2.etapa'!$B$3:$L$99,4,FALSE)</f>
        <v>77735</v>
      </c>
      <c r="D34" s="10">
        <f>VLOOKUP($B34,'[1]RHQ_okresy_2.etapa'!$B$3:$L$99,5,FALSE)</f>
        <v>564</v>
      </c>
      <c r="E34" s="9">
        <f t="shared" si="0"/>
        <v>7.25541905190712E-3</v>
      </c>
      <c r="F34" s="10">
        <f>VLOOKUP($B34,'[1]RHQ_okresy_2.etapa'!$B$3:$L$99,8,FALSE)</f>
        <v>21440</v>
      </c>
      <c r="G34" s="10">
        <f>VLOOKUP($B34,'[1]RHQ_okresy_2.etapa'!$B$3:$L$99,9,FALSE)</f>
        <v>150</v>
      </c>
      <c r="H34" s="9">
        <f t="shared" si="1"/>
        <v>6.9962686567164182E-3</v>
      </c>
      <c r="I34" s="11">
        <f t="shared" si="2"/>
        <v>99175</v>
      </c>
      <c r="J34" s="10">
        <f t="shared" si="3"/>
        <v>714</v>
      </c>
      <c r="K34" s="9">
        <f t="shared" si="4"/>
        <v>7.1993950088227879E-3</v>
      </c>
      <c r="L34" s="13">
        <v>161560</v>
      </c>
      <c r="M34" s="14">
        <v>564.49616241643969</v>
      </c>
      <c r="N34" s="15">
        <v>0.19</v>
      </c>
      <c r="O34" s="15">
        <v>0.61385862837335969</v>
      </c>
    </row>
    <row r="35" spans="1:15" x14ac:dyDescent="0.3">
      <c r="A35" s="8" t="s">
        <v>47</v>
      </c>
      <c r="B35" s="8" t="s">
        <v>47</v>
      </c>
      <c r="C35" s="10">
        <f>VLOOKUP($B35,'[1]RHQ_okresy_2.etapa'!$B$3:$L$99,4,FALSE)</f>
        <v>30278</v>
      </c>
      <c r="D35" s="10">
        <f>VLOOKUP($B35,'[1]RHQ_okresy_2.etapa'!$B$3:$L$99,5,FALSE)</f>
        <v>223</v>
      </c>
      <c r="E35" s="9">
        <f t="shared" si="0"/>
        <v>7.3650835590197503E-3</v>
      </c>
      <c r="F35" s="10">
        <f>VLOOKUP($B35,'[1]RHQ_okresy_2.etapa'!$B$3:$L$99,8,FALSE)</f>
        <v>9144</v>
      </c>
      <c r="G35" s="10">
        <f>VLOOKUP($B35,'[1]RHQ_okresy_2.etapa'!$B$3:$L$99,9,FALSE)</f>
        <v>53</v>
      </c>
      <c r="H35" s="9">
        <f t="shared" si="1"/>
        <v>5.7961504811898509E-3</v>
      </c>
      <c r="I35" s="11">
        <f t="shared" si="2"/>
        <v>39422</v>
      </c>
      <c r="J35" s="10">
        <f t="shared" si="3"/>
        <v>276</v>
      </c>
      <c r="K35" s="9">
        <f t="shared" si="4"/>
        <v>7.0011668611435242E-3</v>
      </c>
      <c r="L35" s="13">
        <v>68758.5</v>
      </c>
      <c r="M35" s="14">
        <v>219.60921195197685</v>
      </c>
      <c r="N35" s="15">
        <v>0.23</v>
      </c>
      <c r="O35" s="15">
        <v>0.57334002341528689</v>
      </c>
    </row>
    <row r="36" spans="1:15" x14ac:dyDescent="0.3">
      <c r="A36" s="8" t="s">
        <v>17</v>
      </c>
      <c r="B36" s="8" t="s">
        <v>48</v>
      </c>
      <c r="C36" s="10">
        <f>VLOOKUP($B36,'[1]RHQ_okresy_2.etapa'!$B$3:$L$99,4,FALSE)</f>
        <v>13407</v>
      </c>
      <c r="D36" s="10">
        <f>VLOOKUP($B36,'[1]RHQ_okresy_2.etapa'!$B$3:$L$99,5,FALSE)</f>
        <v>104</v>
      </c>
      <c r="E36" s="9">
        <f t="shared" si="0"/>
        <v>7.757141791601402E-3</v>
      </c>
      <c r="F36" s="10">
        <f>VLOOKUP($B36,'[1]RHQ_okresy_2.etapa'!$B$3:$L$99,8,FALSE)</f>
        <v>4924</v>
      </c>
      <c r="G36" s="10">
        <f>VLOOKUP($B36,'[1]RHQ_okresy_2.etapa'!$B$3:$L$99,9,FALSE)</f>
        <v>27</v>
      </c>
      <c r="H36" s="9">
        <f t="shared" si="1"/>
        <v>5.4833468724614131E-3</v>
      </c>
      <c r="I36" s="11">
        <f t="shared" si="2"/>
        <v>18331</v>
      </c>
      <c r="J36" s="10">
        <f t="shared" si="3"/>
        <v>131</v>
      </c>
      <c r="K36" s="9">
        <f t="shared" si="4"/>
        <v>7.1463640827014348E-3</v>
      </c>
      <c r="L36" s="13">
        <v>31868</v>
      </c>
      <c r="M36" s="14">
        <v>476.96749089996234</v>
      </c>
      <c r="N36" s="15">
        <v>0.23</v>
      </c>
      <c r="O36" s="15">
        <v>0.57521651813731645</v>
      </c>
    </row>
    <row r="37" spans="1:15" x14ac:dyDescent="0.3">
      <c r="A37" s="8" t="s">
        <v>37</v>
      </c>
      <c r="B37" s="8" t="s">
        <v>49</v>
      </c>
      <c r="C37" s="10">
        <f>VLOOKUP($B37,'[1]RHQ_okresy_2.etapa'!$B$3:$L$99,4,FALSE)</f>
        <v>31647</v>
      </c>
      <c r="D37" s="10">
        <f>VLOOKUP($B37,'[1]RHQ_okresy_2.etapa'!$B$3:$L$99,5,FALSE)</f>
        <v>230</v>
      </c>
      <c r="E37" s="9">
        <f t="shared" si="0"/>
        <v>7.2676715012481435E-3</v>
      </c>
      <c r="F37" s="10">
        <f>VLOOKUP($B37,'[1]RHQ_okresy_2.etapa'!$B$3:$L$99,8,FALSE)</f>
        <v>7667</v>
      </c>
      <c r="G37" s="10">
        <f>VLOOKUP($B37,'[1]RHQ_okresy_2.etapa'!$B$3:$L$99,9,FALSE)</f>
        <v>65</v>
      </c>
      <c r="H37" s="9">
        <f t="shared" si="1"/>
        <v>8.4778922655536718E-3</v>
      </c>
      <c r="I37" s="11">
        <f t="shared" si="2"/>
        <v>39314</v>
      </c>
      <c r="J37" s="10">
        <f t="shared" si="3"/>
        <v>295</v>
      </c>
      <c r="K37" s="9">
        <f t="shared" si="4"/>
        <v>7.5036882535483539E-3</v>
      </c>
      <c r="L37" s="13">
        <v>67513</v>
      </c>
      <c r="M37" s="14">
        <v>388.6274200951064</v>
      </c>
      <c r="N37" s="15">
        <v>0.17</v>
      </c>
      <c r="O37" s="15">
        <v>0.58231747959652214</v>
      </c>
    </row>
    <row r="38" spans="1:15" x14ac:dyDescent="0.3">
      <c r="A38" s="8" t="s">
        <v>50</v>
      </c>
      <c r="B38" s="8" t="s">
        <v>50</v>
      </c>
      <c r="C38" s="10">
        <f>VLOOKUP($B38,'[1]RHQ_okresy_2.etapa'!$B$3:$L$99,4,FALSE)</f>
        <v>62863</v>
      </c>
      <c r="D38" s="10">
        <f>VLOOKUP($B38,'[1]RHQ_okresy_2.etapa'!$B$3:$L$99,5,FALSE)</f>
        <v>507</v>
      </c>
      <c r="E38" s="9">
        <f t="shared" si="0"/>
        <v>8.0651575648632741E-3</v>
      </c>
      <c r="F38" s="10">
        <f>VLOOKUP($B38,'[1]RHQ_okresy_2.etapa'!$B$3:$L$99,8,FALSE)</f>
        <v>21918</v>
      </c>
      <c r="G38" s="10">
        <f>VLOOKUP($B38,'[1]RHQ_okresy_2.etapa'!$B$3:$L$99,9,FALSE)</f>
        <v>217</v>
      </c>
      <c r="H38" s="9">
        <f t="shared" si="1"/>
        <v>9.9005383702892597E-3</v>
      </c>
      <c r="I38" s="11">
        <f t="shared" si="2"/>
        <v>84781</v>
      </c>
      <c r="J38" s="10">
        <f t="shared" si="3"/>
        <v>724</v>
      </c>
      <c r="K38" s="9">
        <f t="shared" si="4"/>
        <v>8.5396492138568782E-3</v>
      </c>
      <c r="L38" s="13">
        <v>175609.5</v>
      </c>
      <c r="M38" s="14">
        <v>699.2787975593576</v>
      </c>
      <c r="N38" s="15">
        <v>0.26</v>
      </c>
      <c r="O38" s="15">
        <v>0.4827813985006506</v>
      </c>
    </row>
    <row r="39" spans="1:15" x14ac:dyDescent="0.3">
      <c r="A39" s="8" t="s">
        <v>51</v>
      </c>
      <c r="B39" s="8" t="s">
        <v>51</v>
      </c>
      <c r="C39" s="10">
        <f>VLOOKUP($B39,'[1]RHQ_okresy_2.etapa'!$B$3:$L$99,4,FALSE)</f>
        <v>48993</v>
      </c>
      <c r="D39" s="10">
        <f>VLOOKUP($B39,'[1]RHQ_okresy_2.etapa'!$B$3:$L$99,5,FALSE)</f>
        <v>394</v>
      </c>
      <c r="E39" s="9">
        <f t="shared" si="0"/>
        <v>8.0419651786989982E-3</v>
      </c>
      <c r="F39" s="10">
        <f>VLOOKUP($B39,'[1]RHQ_okresy_2.etapa'!$B$3:$L$99,8,FALSE)</f>
        <v>9936</v>
      </c>
      <c r="G39" s="10">
        <f>VLOOKUP($B39,'[1]RHQ_okresy_2.etapa'!$B$3:$L$99,9,FALSE)</f>
        <v>118</v>
      </c>
      <c r="H39" s="9">
        <f t="shared" si="1"/>
        <v>1.1876006441223833E-2</v>
      </c>
      <c r="I39" s="11">
        <f t="shared" si="2"/>
        <v>58929</v>
      </c>
      <c r="J39" s="10">
        <f t="shared" si="3"/>
        <v>512</v>
      </c>
      <c r="K39" s="9">
        <f t="shared" si="4"/>
        <v>8.6884216599636844E-3</v>
      </c>
      <c r="L39" s="13">
        <v>110705</v>
      </c>
      <c r="M39" s="14">
        <v>419.13192719389366</v>
      </c>
      <c r="N39" s="15">
        <v>0.24</v>
      </c>
      <c r="O39" s="15">
        <v>0.53230658055191726</v>
      </c>
    </row>
    <row r="40" spans="1:15" x14ac:dyDescent="0.3">
      <c r="A40" s="8" t="s">
        <v>60</v>
      </c>
      <c r="B40" s="8" t="s">
        <v>52</v>
      </c>
      <c r="C40" s="10">
        <f>VLOOKUP($B40,'[1]RHQ_okresy_2.etapa'!$B$3:$L$99,4,FALSE)</f>
        <v>32523</v>
      </c>
      <c r="D40" s="10">
        <f>VLOOKUP($B40,'[1]RHQ_okresy_2.etapa'!$B$3:$L$99,5,FALSE)</f>
        <v>268</v>
      </c>
      <c r="E40" s="9">
        <f t="shared" si="0"/>
        <v>8.2403222334962948E-3</v>
      </c>
      <c r="F40" s="10">
        <f>VLOOKUP($B40,'[1]RHQ_okresy_2.etapa'!$B$3:$L$99,8,FALSE)</f>
        <v>8306</v>
      </c>
      <c r="G40" s="10">
        <f>VLOOKUP($B40,'[1]RHQ_okresy_2.etapa'!$B$3:$L$99,9,FALSE)</f>
        <v>95</v>
      </c>
      <c r="H40" s="9">
        <f t="shared" si="1"/>
        <v>1.1437515049361907E-2</v>
      </c>
      <c r="I40" s="11">
        <f t="shared" si="2"/>
        <v>40829</v>
      </c>
      <c r="J40" s="10">
        <f t="shared" si="3"/>
        <v>363</v>
      </c>
      <c r="K40" s="9">
        <f t="shared" si="4"/>
        <v>8.8907394254084098E-3</v>
      </c>
      <c r="L40" s="13">
        <v>62553.5</v>
      </c>
      <c r="M40" s="14">
        <v>201.4275779932378</v>
      </c>
      <c r="N40" s="15">
        <v>0.18</v>
      </c>
      <c r="O40" s="15">
        <v>0.65270528427665919</v>
      </c>
    </row>
    <row r="41" spans="1:15" x14ac:dyDescent="0.3">
      <c r="A41" s="8" t="s">
        <v>31</v>
      </c>
      <c r="B41" s="8" t="s">
        <v>53</v>
      </c>
      <c r="C41" s="10">
        <f>VLOOKUP($B41,'[1]RHQ_okresy_2.etapa'!$B$3:$L$99,4,FALSE)</f>
        <v>31886</v>
      </c>
      <c r="D41" s="10">
        <f>VLOOKUP($B41,'[1]RHQ_okresy_2.etapa'!$B$3:$L$99,5,FALSE)</f>
        <v>304</v>
      </c>
      <c r="E41" s="9">
        <f t="shared" si="0"/>
        <v>9.5339647494198081E-3</v>
      </c>
      <c r="F41" s="10">
        <f>VLOOKUP($B41,'[1]RHQ_okresy_2.etapa'!$B$3:$L$99,8,FALSE)</f>
        <v>8789</v>
      </c>
      <c r="G41" s="10">
        <f>VLOOKUP($B41,'[1]RHQ_okresy_2.etapa'!$B$3:$L$99,9,FALSE)</f>
        <v>80</v>
      </c>
      <c r="H41" s="9">
        <f t="shared" si="1"/>
        <v>9.1022869495960852E-3</v>
      </c>
      <c r="I41" s="11">
        <f t="shared" si="2"/>
        <v>40675</v>
      </c>
      <c r="J41" s="10">
        <f t="shared" si="3"/>
        <v>384</v>
      </c>
      <c r="K41" s="9">
        <f t="shared" si="4"/>
        <v>9.4406883835279655E-3</v>
      </c>
      <c r="L41" s="13">
        <v>60446</v>
      </c>
      <c r="M41" s="14">
        <v>493.00201833041064</v>
      </c>
      <c r="N41" s="15">
        <v>0.79</v>
      </c>
      <c r="O41" s="15">
        <v>0.67291466763722996</v>
      </c>
    </row>
    <row r="42" spans="1:15" x14ac:dyDescent="0.3">
      <c r="A42" s="8" t="s">
        <v>104</v>
      </c>
      <c r="B42" s="8" t="s">
        <v>54</v>
      </c>
      <c r="C42" s="10">
        <f>VLOOKUP($B42,'[1]RHQ_okresy_2.etapa'!$B$3:$L$99,4,FALSE)</f>
        <v>65638</v>
      </c>
      <c r="D42" s="10">
        <f>VLOOKUP($B42,'[1]RHQ_okresy_2.etapa'!$B$3:$L$99,5,FALSE)</f>
        <v>605</v>
      </c>
      <c r="E42" s="9">
        <f t="shared" si="0"/>
        <v>9.217221731314177E-3</v>
      </c>
      <c r="F42" s="10">
        <f>VLOOKUP($B42,'[1]RHQ_okresy_2.etapa'!$B$3:$L$99,8,FALSE)</f>
        <v>21691</v>
      </c>
      <c r="G42" s="10">
        <f>VLOOKUP($B42,'[1]RHQ_okresy_2.etapa'!$B$3:$L$99,9,FALSE)</f>
        <v>235</v>
      </c>
      <c r="H42" s="9">
        <f t="shared" si="1"/>
        <v>1.0833986445991425E-2</v>
      </c>
      <c r="I42" s="11">
        <f t="shared" si="2"/>
        <v>87329</v>
      </c>
      <c r="J42" s="10">
        <f t="shared" si="3"/>
        <v>840</v>
      </c>
      <c r="K42" s="9">
        <f t="shared" si="4"/>
        <v>9.6187978792840866E-3</v>
      </c>
      <c r="L42" s="13">
        <v>122358</v>
      </c>
      <c r="M42" s="14">
        <v>251.72036156197387</v>
      </c>
      <c r="N42" s="15">
        <v>0.05</v>
      </c>
      <c r="O42" s="15">
        <v>0.71371712515732522</v>
      </c>
    </row>
    <row r="43" spans="1:15" x14ac:dyDescent="0.3">
      <c r="A43" s="8" t="s">
        <v>70</v>
      </c>
      <c r="B43" s="8" t="s">
        <v>55</v>
      </c>
      <c r="C43" s="10">
        <f>VLOOKUP($B43,'[1]RHQ_okresy_2.etapa'!$B$3:$L$99,4,FALSE)</f>
        <v>9560</v>
      </c>
      <c r="D43" s="10">
        <f>VLOOKUP($B43,'[1]RHQ_okresy_2.etapa'!$B$3:$L$99,5,FALSE)</f>
        <v>98</v>
      </c>
      <c r="E43" s="9">
        <f t="shared" si="0"/>
        <v>1.0251046025104602E-2</v>
      </c>
      <c r="F43" s="10">
        <f>VLOOKUP($B43,'[1]RHQ_okresy_2.etapa'!$B$3:$L$99,8,FALSE)</f>
        <v>1727</v>
      </c>
      <c r="G43" s="10">
        <f>VLOOKUP($B43,'[1]RHQ_okresy_2.etapa'!$B$3:$L$99,9,FALSE)</f>
        <v>14</v>
      </c>
      <c r="H43" s="9">
        <f t="shared" si="1"/>
        <v>8.1065431383902722E-3</v>
      </c>
      <c r="I43" s="11">
        <f t="shared" si="2"/>
        <v>11287</v>
      </c>
      <c r="J43" s="10">
        <f t="shared" si="3"/>
        <v>112</v>
      </c>
      <c r="K43" s="9">
        <f t="shared" si="4"/>
        <v>9.9229201736511022E-3</v>
      </c>
      <c r="L43" s="13">
        <v>15884</v>
      </c>
      <c r="M43" s="14">
        <v>377.73860488541931</v>
      </c>
      <c r="N43" s="15">
        <v>0.34</v>
      </c>
      <c r="O43" s="15">
        <v>0.71058927222362123</v>
      </c>
    </row>
    <row r="44" spans="1:15" x14ac:dyDescent="0.3">
      <c r="A44" s="8" t="s">
        <v>51</v>
      </c>
      <c r="B44" s="8" t="s">
        <v>56</v>
      </c>
      <c r="C44" s="10">
        <f>VLOOKUP($B44,'[1]RHQ_okresy_2.etapa'!$B$3:$L$99,4,FALSE)</f>
        <v>11162</v>
      </c>
      <c r="D44" s="10">
        <f>VLOOKUP($B44,'[1]RHQ_okresy_2.etapa'!$B$3:$L$99,5,FALSE)</f>
        <v>99</v>
      </c>
      <c r="E44" s="9">
        <f t="shared" si="0"/>
        <v>8.8693782476258736E-3</v>
      </c>
      <c r="F44" s="10">
        <f>VLOOKUP($B44,'[1]RHQ_okresy_2.etapa'!$B$3:$L$99,8,FALSE)</f>
        <v>1824</v>
      </c>
      <c r="G44" s="10">
        <f>VLOOKUP($B44,'[1]RHQ_okresy_2.etapa'!$B$3:$L$99,9,FALSE)</f>
        <v>36</v>
      </c>
      <c r="H44" s="9">
        <f t="shared" si="1"/>
        <v>1.9736842105263157E-2</v>
      </c>
      <c r="I44" s="11">
        <f t="shared" si="2"/>
        <v>12986</v>
      </c>
      <c r="J44" s="10">
        <f t="shared" si="3"/>
        <v>135</v>
      </c>
      <c r="K44" s="9">
        <f t="shared" si="4"/>
        <v>1.0395810873248113E-2</v>
      </c>
      <c r="L44" s="13">
        <v>22819</v>
      </c>
      <c r="M44" s="14">
        <v>525.87755817520485</v>
      </c>
      <c r="N44" s="15">
        <v>0.24</v>
      </c>
      <c r="O44" s="15">
        <v>0.5690871642052675</v>
      </c>
    </row>
    <row r="45" spans="1:15" x14ac:dyDescent="0.3">
      <c r="A45" s="8" t="s">
        <v>51</v>
      </c>
      <c r="B45" s="8" t="s">
        <v>57</v>
      </c>
      <c r="C45" s="10">
        <f>VLOOKUP($B45,'[1]RHQ_okresy_2.etapa'!$B$3:$L$99,4,FALSE)</f>
        <v>33789</v>
      </c>
      <c r="D45" s="10">
        <f>VLOOKUP($B45,'[1]RHQ_okresy_2.etapa'!$B$3:$L$99,5,FALSE)</f>
        <v>352</v>
      </c>
      <c r="E45" s="9">
        <f t="shared" si="0"/>
        <v>1.0417591523868714E-2</v>
      </c>
      <c r="F45" s="10">
        <f>VLOOKUP($B45,'[1]RHQ_okresy_2.etapa'!$B$3:$L$99,8,FALSE)</f>
        <v>9763</v>
      </c>
      <c r="G45" s="10">
        <f>VLOOKUP($B45,'[1]RHQ_okresy_2.etapa'!$B$3:$L$99,9,FALSE)</f>
        <v>108</v>
      </c>
      <c r="H45" s="9">
        <f t="shared" si="1"/>
        <v>1.106217351224009E-2</v>
      </c>
      <c r="I45" s="11">
        <f t="shared" si="2"/>
        <v>43552</v>
      </c>
      <c r="J45" s="10">
        <f t="shared" si="3"/>
        <v>460</v>
      </c>
      <c r="K45" s="9">
        <f t="shared" si="4"/>
        <v>1.0562086700955179E-2</v>
      </c>
      <c r="L45" s="13">
        <v>80766.5</v>
      </c>
      <c r="M45" s="14">
        <v>350.3927989946327</v>
      </c>
      <c r="N45" s="15">
        <v>0.22</v>
      </c>
      <c r="O45" s="15">
        <v>0.53923346932205807</v>
      </c>
    </row>
    <row r="46" spans="1:15" x14ac:dyDescent="0.3">
      <c r="A46" s="8" t="s">
        <v>47</v>
      </c>
      <c r="B46" s="8" t="s">
        <v>58</v>
      </c>
      <c r="C46" s="10">
        <f>VLOOKUP($B46,'[1]RHQ_okresy_2.etapa'!$B$3:$L$99,4,FALSE)</f>
        <v>15709</v>
      </c>
      <c r="D46" s="10">
        <f>VLOOKUP($B46,'[1]RHQ_okresy_2.etapa'!$B$3:$L$99,5,FALSE)</f>
        <v>183</v>
      </c>
      <c r="E46" s="9">
        <f t="shared" si="0"/>
        <v>1.1649372970908397E-2</v>
      </c>
      <c r="F46" s="10">
        <f>VLOOKUP($B46,'[1]RHQ_okresy_2.etapa'!$B$3:$L$99,8,FALSE)</f>
        <v>3995</v>
      </c>
      <c r="G46" s="10">
        <f>VLOOKUP($B46,'[1]RHQ_okresy_2.etapa'!$B$3:$L$99,9,FALSE)</f>
        <v>28</v>
      </c>
      <c r="H46" s="9">
        <f t="shared" si="1"/>
        <v>7.0087609511889862E-3</v>
      </c>
      <c r="I46" s="11">
        <f t="shared" si="2"/>
        <v>19704</v>
      </c>
      <c r="J46" s="10">
        <f t="shared" si="3"/>
        <v>211</v>
      </c>
      <c r="K46" s="9">
        <f t="shared" si="4"/>
        <v>1.0708485586682907E-2</v>
      </c>
      <c r="L46" s="13">
        <v>32051</v>
      </c>
      <c r="M46" s="14">
        <v>299.52263579919503</v>
      </c>
      <c r="N46" s="15">
        <v>0.23</v>
      </c>
      <c r="O46" s="15">
        <v>0.61477020997784781</v>
      </c>
    </row>
    <row r="47" spans="1:15" x14ac:dyDescent="0.3">
      <c r="A47" s="8" t="s">
        <v>47</v>
      </c>
      <c r="B47" s="8" t="s">
        <v>59</v>
      </c>
      <c r="C47" s="10">
        <f>VLOOKUP($B47,'[1]RHQ_okresy_2.etapa'!$B$3:$L$99,4,FALSE)</f>
        <v>51932</v>
      </c>
      <c r="D47" s="10">
        <f>VLOOKUP($B47,'[1]RHQ_okresy_2.etapa'!$B$3:$L$99,5,FALSE)</f>
        <v>541</v>
      </c>
      <c r="E47" s="9">
        <f t="shared" si="0"/>
        <v>1.0417468997920357E-2</v>
      </c>
      <c r="F47" s="10">
        <f>VLOOKUP($B47,'[1]RHQ_okresy_2.etapa'!$B$3:$L$99,8,FALSE)</f>
        <v>12195</v>
      </c>
      <c r="G47" s="10">
        <f>VLOOKUP($B47,'[1]RHQ_okresy_2.etapa'!$B$3:$L$99,9,FALSE)</f>
        <v>146</v>
      </c>
      <c r="H47" s="9">
        <f t="shared" si="1"/>
        <v>1.1972119721197211E-2</v>
      </c>
      <c r="I47" s="11">
        <f t="shared" si="2"/>
        <v>64127</v>
      </c>
      <c r="J47" s="10">
        <f t="shared" si="3"/>
        <v>687</v>
      </c>
      <c r="K47" s="9">
        <f t="shared" si="4"/>
        <v>1.0713116160119763E-2</v>
      </c>
      <c r="L47" s="13">
        <v>110828.5</v>
      </c>
      <c r="M47" s="14">
        <v>629.80190113553817</v>
      </c>
      <c r="N47" s="15">
        <v>0.23</v>
      </c>
      <c r="O47" s="15">
        <v>0.578614706505998</v>
      </c>
    </row>
    <row r="48" spans="1:15" x14ac:dyDescent="0.3">
      <c r="A48" s="8" t="s">
        <v>60</v>
      </c>
      <c r="B48" s="8" t="s">
        <v>60</v>
      </c>
      <c r="C48" s="10">
        <f>VLOOKUP($B48,'[1]RHQ_okresy_2.etapa'!$B$3:$L$99,4,FALSE)</f>
        <v>60476</v>
      </c>
      <c r="D48" s="10">
        <f>VLOOKUP($B48,'[1]RHQ_okresy_2.etapa'!$B$3:$L$99,5,FALSE)</f>
        <v>697</v>
      </c>
      <c r="E48" s="9">
        <f t="shared" si="0"/>
        <v>1.1525233150340632E-2</v>
      </c>
      <c r="F48" s="10">
        <f>VLOOKUP($B48,'[1]RHQ_okresy_2.etapa'!$B$3:$L$99,8,FALSE)</f>
        <v>12948</v>
      </c>
      <c r="G48" s="10">
        <f>VLOOKUP($B48,'[1]RHQ_okresy_2.etapa'!$B$3:$L$99,9,FALSE)</f>
        <v>135</v>
      </c>
      <c r="H48" s="9">
        <f t="shared" si="1"/>
        <v>1.0426320667284522E-2</v>
      </c>
      <c r="I48" s="11">
        <f t="shared" si="2"/>
        <v>73424</v>
      </c>
      <c r="J48" s="10">
        <f t="shared" si="3"/>
        <v>832</v>
      </c>
      <c r="K48" s="9">
        <f t="shared" si="4"/>
        <v>1.1331444759206799E-2</v>
      </c>
      <c r="L48" s="13">
        <v>114523</v>
      </c>
      <c r="M48" s="14">
        <v>502.95573814866884</v>
      </c>
      <c r="N48" s="15">
        <v>0.18</v>
      </c>
      <c r="O48" s="15">
        <v>0.64112885621228921</v>
      </c>
    </row>
    <row r="49" spans="1:15" x14ac:dyDescent="0.3">
      <c r="A49" s="8" t="s">
        <v>60</v>
      </c>
      <c r="B49" s="8" t="s">
        <v>61</v>
      </c>
      <c r="C49" s="10">
        <f>VLOOKUP($B49,'[1]RHQ_okresy_2.etapa'!$B$3:$L$99,4,FALSE)</f>
        <v>28816</v>
      </c>
      <c r="D49" s="10">
        <f>VLOOKUP($B49,'[1]RHQ_okresy_2.etapa'!$B$3:$L$99,5,FALSE)</f>
        <v>332</v>
      </c>
      <c r="E49" s="9">
        <f t="shared" si="0"/>
        <v>1.1521377012770683E-2</v>
      </c>
      <c r="F49" s="10">
        <f>VLOOKUP($B49,'[1]RHQ_okresy_2.etapa'!$B$3:$L$99,8,FALSE)</f>
        <v>8788</v>
      </c>
      <c r="G49" s="10">
        <f>VLOOKUP($B49,'[1]RHQ_okresy_2.etapa'!$B$3:$L$99,9,FALSE)</f>
        <v>110</v>
      </c>
      <c r="H49" s="9">
        <f t="shared" si="1"/>
        <v>1.2517068730086482E-2</v>
      </c>
      <c r="I49" s="11">
        <f t="shared" si="2"/>
        <v>37604</v>
      </c>
      <c r="J49" s="10">
        <f t="shared" si="3"/>
        <v>442</v>
      </c>
      <c r="K49" s="9">
        <f t="shared" si="4"/>
        <v>1.1754068716094032E-2</v>
      </c>
      <c r="L49" s="13">
        <v>59187.5</v>
      </c>
      <c r="M49" s="14">
        <v>349.73600844772966</v>
      </c>
      <c r="N49" s="15">
        <v>0.44</v>
      </c>
      <c r="O49" s="15">
        <v>0.63533685322069688</v>
      </c>
    </row>
    <row r="50" spans="1:15" x14ac:dyDescent="0.3">
      <c r="A50" s="8" t="s">
        <v>50</v>
      </c>
      <c r="B50" s="8" t="s">
        <v>62</v>
      </c>
      <c r="C50" s="10">
        <f>VLOOKUP($B50,'[1]RHQ_okresy_2.etapa'!$B$3:$L$99,4,FALSE)</f>
        <v>8120</v>
      </c>
      <c r="D50" s="10">
        <f>VLOOKUP($B50,'[1]RHQ_okresy_2.etapa'!$B$3:$L$99,5,FALSE)</f>
        <v>98</v>
      </c>
      <c r="E50" s="9">
        <f t="shared" si="0"/>
        <v>1.2068965517241379E-2</v>
      </c>
      <c r="F50" s="10">
        <f>VLOOKUP($B50,'[1]RHQ_okresy_2.etapa'!$B$3:$L$99,8,FALSE)</f>
        <v>2374</v>
      </c>
      <c r="G50" s="10">
        <f>VLOOKUP($B50,'[1]RHQ_okresy_2.etapa'!$B$3:$L$99,9,FALSE)</f>
        <v>27</v>
      </c>
      <c r="H50" s="9">
        <f t="shared" si="1"/>
        <v>1.1373209772535805E-2</v>
      </c>
      <c r="I50" s="11">
        <f t="shared" si="2"/>
        <v>10494</v>
      </c>
      <c r="J50" s="10">
        <f t="shared" si="3"/>
        <v>125</v>
      </c>
      <c r="K50" s="9">
        <f t="shared" si="4"/>
        <v>1.19115685153421E-2</v>
      </c>
      <c r="L50" s="13">
        <v>20532</v>
      </c>
      <c r="M50" s="14">
        <v>759.78959672706014</v>
      </c>
      <c r="N50" s="15">
        <v>0.33</v>
      </c>
      <c r="O50" s="15">
        <v>0.51110461718293398</v>
      </c>
    </row>
    <row r="51" spans="1:15" x14ac:dyDescent="0.3">
      <c r="A51" s="8" t="s">
        <v>47</v>
      </c>
      <c r="B51" s="8" t="s">
        <v>63</v>
      </c>
      <c r="C51" s="10">
        <f>VLOOKUP($B51,'[1]RHQ_okresy_2.etapa'!$B$3:$L$99,4,FALSE)</f>
        <v>28412</v>
      </c>
      <c r="D51" s="10">
        <f>VLOOKUP($B51,'[1]RHQ_okresy_2.etapa'!$B$3:$L$99,5,FALSE)</f>
        <v>339</v>
      </c>
      <c r="E51" s="9">
        <f t="shared" si="0"/>
        <v>1.1931578206391666E-2</v>
      </c>
      <c r="F51" s="10">
        <f>VLOOKUP($B51,'[1]RHQ_okresy_2.etapa'!$B$3:$L$99,8,FALSE)</f>
        <v>8927</v>
      </c>
      <c r="G51" s="10">
        <f>VLOOKUP($B51,'[1]RHQ_okresy_2.etapa'!$B$3:$L$99,9,FALSE)</f>
        <v>111</v>
      </c>
      <c r="H51" s="9">
        <f t="shared" si="1"/>
        <v>1.2434188417161421E-2</v>
      </c>
      <c r="I51" s="11">
        <f t="shared" si="2"/>
        <v>37339</v>
      </c>
      <c r="J51" s="10">
        <f t="shared" si="3"/>
        <v>450</v>
      </c>
      <c r="K51" s="9">
        <f t="shared" si="4"/>
        <v>1.2051742146281368E-2</v>
      </c>
      <c r="L51" s="13">
        <v>61449.5</v>
      </c>
      <c r="M51" s="14">
        <v>454.03135908347508</v>
      </c>
      <c r="N51" s="15">
        <v>0.23</v>
      </c>
      <c r="O51" s="15">
        <v>0.60763716547734314</v>
      </c>
    </row>
    <row r="52" spans="1:15" x14ac:dyDescent="0.3">
      <c r="A52" s="8" t="s">
        <v>64</v>
      </c>
      <c r="B52" s="8" t="s">
        <v>64</v>
      </c>
      <c r="C52" s="10">
        <f>VLOOKUP($B52,'[1]RHQ_okresy_2.etapa'!$B$3:$L$99,4,FALSE)</f>
        <v>86398</v>
      </c>
      <c r="D52" s="10">
        <f>VLOOKUP($B52,'[1]RHQ_okresy_2.etapa'!$B$3:$L$99,5,FALSE)</f>
        <v>1071</v>
      </c>
      <c r="E52" s="9">
        <f t="shared" si="0"/>
        <v>1.2396120280562049E-2</v>
      </c>
      <c r="F52" s="10">
        <f>VLOOKUP($B52,'[1]RHQ_okresy_2.etapa'!$B$3:$L$99,8,FALSE)</f>
        <v>24757</v>
      </c>
      <c r="G52" s="10">
        <f>VLOOKUP($B52,'[1]RHQ_okresy_2.etapa'!$B$3:$L$99,9,FALSE)</f>
        <v>321</v>
      </c>
      <c r="H52" s="9">
        <f t="shared" si="1"/>
        <v>1.2966029809750777E-2</v>
      </c>
      <c r="I52" s="11">
        <f t="shared" si="2"/>
        <v>111155</v>
      </c>
      <c r="J52" s="10">
        <f t="shared" si="3"/>
        <v>1392</v>
      </c>
      <c r="K52" s="9">
        <f t="shared" si="4"/>
        <v>1.2523053393909406E-2</v>
      </c>
      <c r="L52" s="13">
        <v>158043</v>
      </c>
      <c r="M52" s="14">
        <v>608.69510196592068</v>
      </c>
      <c r="N52" s="15">
        <v>0.17</v>
      </c>
      <c r="O52" s="15">
        <v>0.7033212480147808</v>
      </c>
    </row>
    <row r="53" spans="1:15" x14ac:dyDescent="0.3">
      <c r="A53" s="8" t="s">
        <v>31</v>
      </c>
      <c r="B53" s="8" t="s">
        <v>65</v>
      </c>
      <c r="C53" s="10">
        <f>VLOOKUP($B53,'[1]RHQ_okresy_2.etapa'!$B$3:$L$99,4,FALSE)</f>
        <v>23022</v>
      </c>
      <c r="D53" s="10">
        <f>VLOOKUP($B53,'[1]RHQ_okresy_2.etapa'!$B$3:$L$99,5,FALSE)</f>
        <v>303</v>
      </c>
      <c r="E53" s="9">
        <f t="shared" si="0"/>
        <v>1.3161323951003388E-2</v>
      </c>
      <c r="F53" s="10">
        <f>VLOOKUP($B53,'[1]RHQ_okresy_2.etapa'!$B$3:$L$99,8,FALSE)</f>
        <v>6201</v>
      </c>
      <c r="G53" s="10">
        <f>VLOOKUP($B53,'[1]RHQ_okresy_2.etapa'!$B$3:$L$99,9,FALSE)</f>
        <v>65</v>
      </c>
      <c r="H53" s="9">
        <f t="shared" si="1"/>
        <v>1.0482180293501049E-2</v>
      </c>
      <c r="I53" s="11">
        <f t="shared" si="2"/>
        <v>29223</v>
      </c>
      <c r="J53" s="10">
        <f t="shared" si="3"/>
        <v>368</v>
      </c>
      <c r="K53" s="9">
        <f t="shared" si="4"/>
        <v>1.2592820723402799E-2</v>
      </c>
      <c r="L53" s="13">
        <v>47104.5</v>
      </c>
      <c r="M53" s="14">
        <v>726.04528229786956</v>
      </c>
      <c r="N53" s="15">
        <v>0.79</v>
      </c>
      <c r="O53" s="15">
        <v>0.6203865872687323</v>
      </c>
    </row>
    <row r="54" spans="1:15" x14ac:dyDescent="0.3">
      <c r="A54" s="8" t="s">
        <v>51</v>
      </c>
      <c r="B54" s="8" t="s">
        <v>66</v>
      </c>
      <c r="C54" s="10">
        <f>VLOOKUP($B54,'[1]RHQ_okresy_2.etapa'!$B$3:$L$99,4,FALSE)</f>
        <v>5706</v>
      </c>
      <c r="D54" s="10">
        <f>VLOOKUP($B54,'[1]RHQ_okresy_2.etapa'!$B$3:$L$99,5,FALSE)</f>
        <v>56</v>
      </c>
      <c r="E54" s="9">
        <f t="shared" si="0"/>
        <v>9.8142306344199091E-3</v>
      </c>
      <c r="F54" s="10">
        <f>VLOOKUP($B54,'[1]RHQ_okresy_2.etapa'!$B$3:$L$99,8,FALSE)</f>
        <v>1274</v>
      </c>
      <c r="G54" s="10">
        <f>VLOOKUP($B54,'[1]RHQ_okresy_2.etapa'!$B$3:$L$99,9,FALSE)</f>
        <v>35</v>
      </c>
      <c r="H54" s="9">
        <f t="shared" si="1"/>
        <v>2.7472527472527472E-2</v>
      </c>
      <c r="I54" s="11">
        <f t="shared" si="2"/>
        <v>6980</v>
      </c>
      <c r="J54" s="10">
        <f t="shared" si="3"/>
        <v>91</v>
      </c>
      <c r="K54" s="9">
        <f t="shared" si="4"/>
        <v>1.3037249283667621E-2</v>
      </c>
      <c r="L54" s="13">
        <v>11841.5</v>
      </c>
      <c r="M54" s="14">
        <v>810.70810285859045</v>
      </c>
      <c r="N54" s="15">
        <v>0.4</v>
      </c>
      <c r="O54" s="15">
        <v>0.58945234978676686</v>
      </c>
    </row>
    <row r="55" spans="1:15" x14ac:dyDescent="0.3">
      <c r="A55" s="8" t="s">
        <v>50</v>
      </c>
      <c r="B55" s="8" t="s">
        <v>67</v>
      </c>
      <c r="C55" s="10">
        <f>VLOOKUP($B55,'[1]RHQ_okresy_2.etapa'!$B$3:$L$99,4,FALSE)</f>
        <v>13130</v>
      </c>
      <c r="D55" s="10">
        <f>VLOOKUP($B55,'[1]RHQ_okresy_2.etapa'!$B$3:$L$99,5,FALSE)</f>
        <v>165</v>
      </c>
      <c r="E55" s="9">
        <f t="shared" si="0"/>
        <v>1.2566641279512566E-2</v>
      </c>
      <c r="F55" s="10">
        <f>VLOOKUP($B55,'[1]RHQ_okresy_2.etapa'!$B$3:$L$99,8,FALSE)</f>
        <v>3501</v>
      </c>
      <c r="G55" s="10">
        <f>VLOOKUP($B55,'[1]RHQ_okresy_2.etapa'!$B$3:$L$99,9,FALSE)</f>
        <v>55</v>
      </c>
      <c r="H55" s="9">
        <f t="shared" si="1"/>
        <v>1.570979720079977E-2</v>
      </c>
      <c r="I55" s="11">
        <f t="shared" si="2"/>
        <v>16631</v>
      </c>
      <c r="J55" s="10">
        <f t="shared" si="3"/>
        <v>220</v>
      </c>
      <c r="K55" s="9">
        <f t="shared" si="4"/>
        <v>1.3228308580361975E-2</v>
      </c>
      <c r="L55" s="13">
        <v>32564</v>
      </c>
      <c r="M55" s="14">
        <v>1016.459894361872</v>
      </c>
      <c r="N55" s="15">
        <v>0.33</v>
      </c>
      <c r="O55" s="15">
        <v>0.51071735659009954</v>
      </c>
    </row>
    <row r="56" spans="1:15" x14ac:dyDescent="0.3">
      <c r="A56" s="8" t="s">
        <v>60</v>
      </c>
      <c r="B56" s="8" t="s">
        <v>68</v>
      </c>
      <c r="C56" s="10">
        <f>VLOOKUP($B56,'[1]RHQ_okresy_2.etapa'!$B$3:$L$99,4,FALSE)</f>
        <v>29292</v>
      </c>
      <c r="D56" s="10">
        <f>VLOOKUP($B56,'[1]RHQ_okresy_2.etapa'!$B$3:$L$99,5,FALSE)</f>
        <v>384</v>
      </c>
      <c r="E56" s="9">
        <f t="shared" si="0"/>
        <v>1.3109381401065138E-2</v>
      </c>
      <c r="F56" s="10">
        <f>VLOOKUP($B56,'[1]RHQ_okresy_2.etapa'!$B$3:$L$99,8,FALSE)</f>
        <v>8530</v>
      </c>
      <c r="G56" s="10">
        <f>VLOOKUP($B56,'[1]RHQ_okresy_2.etapa'!$B$3:$L$99,9,FALSE)</f>
        <v>121</v>
      </c>
      <c r="H56" s="9">
        <f t="shared" si="1"/>
        <v>1.4185228604923798E-2</v>
      </c>
      <c r="I56" s="11">
        <f t="shared" si="2"/>
        <v>37822</v>
      </c>
      <c r="J56" s="10">
        <f t="shared" si="3"/>
        <v>505</v>
      </c>
      <c r="K56" s="9">
        <f t="shared" si="4"/>
        <v>1.3352017344402729E-2</v>
      </c>
      <c r="L56" s="13">
        <v>62438.5</v>
      </c>
      <c r="M56" s="14">
        <v>453.2459940581532</v>
      </c>
      <c r="N56" s="15">
        <v>0.44</v>
      </c>
      <c r="O56" s="15">
        <v>0.60574805608718985</v>
      </c>
    </row>
    <row r="57" spans="1:15" x14ac:dyDescent="0.3">
      <c r="A57" s="8" t="s">
        <v>17</v>
      </c>
      <c r="B57" s="8" t="s">
        <v>69</v>
      </c>
      <c r="C57" s="10">
        <f>VLOOKUP($B57,'[1]RHQ_okresy_2.etapa'!$B$3:$L$99,4,FALSE)</f>
        <v>40882</v>
      </c>
      <c r="D57" s="10">
        <f>VLOOKUP($B57,'[1]RHQ_okresy_2.etapa'!$B$3:$L$99,5,FALSE)</f>
        <v>540</v>
      </c>
      <c r="E57" s="9">
        <f t="shared" si="0"/>
        <v>1.3208747125874469E-2</v>
      </c>
      <c r="F57" s="10">
        <f>VLOOKUP($B57,'[1]RHQ_okresy_2.etapa'!$B$3:$L$99,8,FALSE)</f>
        <v>13397</v>
      </c>
      <c r="G57" s="10">
        <f>VLOOKUP($B57,'[1]RHQ_okresy_2.etapa'!$B$3:$L$99,9,FALSE)</f>
        <v>199</v>
      </c>
      <c r="H57" s="9">
        <f t="shared" si="1"/>
        <v>1.4854071807120997E-2</v>
      </c>
      <c r="I57" s="11">
        <f t="shared" si="2"/>
        <v>54279</v>
      </c>
      <c r="J57" s="10">
        <f t="shared" si="3"/>
        <v>739</v>
      </c>
      <c r="K57" s="9">
        <f t="shared" si="4"/>
        <v>1.3614841835700732E-2</v>
      </c>
      <c r="L57" s="13">
        <v>99765</v>
      </c>
      <c r="M57" s="14">
        <v>295.69488297499123</v>
      </c>
      <c r="N57" s="15">
        <v>0.23</v>
      </c>
      <c r="O57" s="15">
        <v>0.54406856111862878</v>
      </c>
    </row>
    <row r="58" spans="1:15" x14ac:dyDescent="0.3">
      <c r="A58" s="8" t="s">
        <v>70</v>
      </c>
      <c r="B58" s="8" t="s">
        <v>70</v>
      </c>
      <c r="C58" s="10">
        <f>VLOOKUP($B58,'[1]RHQ_okresy_2.etapa'!$B$3:$L$99,4,FALSE)</f>
        <v>48035</v>
      </c>
      <c r="D58" s="10">
        <f>VLOOKUP($B58,'[1]RHQ_okresy_2.etapa'!$B$3:$L$99,5,FALSE)</f>
        <v>657</v>
      </c>
      <c r="E58" s="9">
        <f t="shared" si="0"/>
        <v>1.3677526803372541E-2</v>
      </c>
      <c r="F58" s="10">
        <f>VLOOKUP($B58,'[1]RHQ_okresy_2.etapa'!$B$3:$L$99,8,FALSE)</f>
        <v>8498</v>
      </c>
      <c r="G58" s="10">
        <f>VLOOKUP($B58,'[1]RHQ_okresy_2.etapa'!$B$3:$L$99,9,FALSE)</f>
        <v>114</v>
      </c>
      <c r="H58" s="9">
        <f t="shared" si="1"/>
        <v>1.3414921157919511E-2</v>
      </c>
      <c r="I58" s="11">
        <f t="shared" si="2"/>
        <v>56533</v>
      </c>
      <c r="J58" s="10">
        <f t="shared" si="3"/>
        <v>771</v>
      </c>
      <c r="K58" s="9">
        <f t="shared" si="4"/>
        <v>1.3638052111156316E-2</v>
      </c>
      <c r="L58" s="13">
        <v>96338</v>
      </c>
      <c r="M58" s="14">
        <v>806.53532354834022</v>
      </c>
      <c r="N58" s="15">
        <v>0.34</v>
      </c>
      <c r="O58" s="15">
        <v>0.58681932363138123</v>
      </c>
    </row>
    <row r="59" spans="1:15" x14ac:dyDescent="0.3">
      <c r="A59" s="8" t="s">
        <v>60</v>
      </c>
      <c r="B59" s="8" t="s">
        <v>71</v>
      </c>
      <c r="C59" s="10">
        <f>VLOOKUP($B59,'[1]RHQ_okresy_2.etapa'!$B$3:$L$99,4,FALSE)</f>
        <v>14580</v>
      </c>
      <c r="D59" s="10">
        <f>VLOOKUP($B59,'[1]RHQ_okresy_2.etapa'!$B$3:$L$99,5,FALSE)</f>
        <v>124</v>
      </c>
      <c r="E59" s="9">
        <f t="shared" si="0"/>
        <v>8.5048010973936897E-3</v>
      </c>
      <c r="F59" s="10">
        <f>VLOOKUP($B59,'[1]RHQ_okresy_2.etapa'!$B$3:$L$99,8,FALSE)</f>
        <v>3173</v>
      </c>
      <c r="G59" s="10">
        <f>VLOOKUP($B59,'[1]RHQ_okresy_2.etapa'!$B$3:$L$99,9,FALSE)</f>
        <v>125</v>
      </c>
      <c r="H59" s="9">
        <f t="shared" si="1"/>
        <v>3.9394894421682952E-2</v>
      </c>
      <c r="I59" s="11">
        <f t="shared" si="2"/>
        <v>17753</v>
      </c>
      <c r="J59" s="10">
        <f t="shared" si="3"/>
        <v>249</v>
      </c>
      <c r="K59" s="9">
        <f t="shared" si="4"/>
        <v>1.4025798456598884E-2</v>
      </c>
      <c r="L59" s="13">
        <v>26356</v>
      </c>
      <c r="M59" s="14">
        <v>648.80862042798606</v>
      </c>
      <c r="N59" s="15">
        <v>0.18</v>
      </c>
      <c r="O59" s="15">
        <v>0.67358476248292609</v>
      </c>
    </row>
    <row r="60" spans="1:15" x14ac:dyDescent="0.3">
      <c r="A60" s="8" t="s">
        <v>87</v>
      </c>
      <c r="B60" s="8" t="s">
        <v>72</v>
      </c>
      <c r="C60" s="10">
        <f>VLOOKUP($B60,'[1]RHQ_okresy_2.etapa'!$B$3:$L$99,4,FALSE)</f>
        <v>38320</v>
      </c>
      <c r="D60" s="10">
        <f>VLOOKUP($B60,'[1]RHQ_okresy_2.etapa'!$B$3:$L$99,5,FALSE)</f>
        <v>531</v>
      </c>
      <c r="E60" s="9">
        <f t="shared" si="0"/>
        <v>1.3856993736951984E-2</v>
      </c>
      <c r="F60" s="10">
        <f>VLOOKUP($B60,'[1]RHQ_okresy_2.etapa'!$B$3:$L$99,8,FALSE)</f>
        <v>8852</v>
      </c>
      <c r="G60" s="10">
        <f>VLOOKUP($B60,'[1]RHQ_okresy_2.etapa'!$B$3:$L$99,9,FALSE)</f>
        <v>136</v>
      </c>
      <c r="H60" s="9">
        <f t="shared" si="1"/>
        <v>1.5363759602349751E-2</v>
      </c>
      <c r="I60" s="11">
        <f t="shared" si="2"/>
        <v>47172</v>
      </c>
      <c r="J60" s="10">
        <f t="shared" si="3"/>
        <v>667</v>
      </c>
      <c r="K60" s="9">
        <f t="shared" si="4"/>
        <v>1.4139743915882304E-2</v>
      </c>
      <c r="L60" s="13">
        <v>72260.5</v>
      </c>
      <c r="M60" s="14">
        <v>914.74595387521538</v>
      </c>
      <c r="N60" s="15">
        <v>0.72</v>
      </c>
      <c r="O60" s="15">
        <v>0.65280478269594033</v>
      </c>
    </row>
    <row r="61" spans="1:15" x14ac:dyDescent="0.3">
      <c r="A61" s="8" t="s">
        <v>70</v>
      </c>
      <c r="B61" s="8" t="s">
        <v>73</v>
      </c>
      <c r="C61" s="10">
        <f>VLOOKUP($B61,'[1]RHQ_okresy_2.etapa'!$B$3:$L$99,4,FALSE)</f>
        <v>19884</v>
      </c>
      <c r="D61" s="10">
        <f>VLOOKUP($B61,'[1]RHQ_okresy_2.etapa'!$B$3:$L$99,5,FALSE)</f>
        <v>280</v>
      </c>
      <c r="E61" s="9">
        <f t="shared" si="0"/>
        <v>1.408167370750352E-2</v>
      </c>
      <c r="F61" s="10">
        <f>VLOOKUP($B61,'[1]RHQ_okresy_2.etapa'!$B$3:$L$99,8,FALSE)</f>
        <v>4367</v>
      </c>
      <c r="G61" s="10">
        <f>VLOOKUP($B61,'[1]RHQ_okresy_2.etapa'!$B$3:$L$99,9,FALSE)</f>
        <v>65</v>
      </c>
      <c r="H61" s="9">
        <f t="shared" si="1"/>
        <v>1.4884359972521181E-2</v>
      </c>
      <c r="I61" s="11">
        <f t="shared" si="2"/>
        <v>24251</v>
      </c>
      <c r="J61" s="10">
        <f t="shared" si="3"/>
        <v>345</v>
      </c>
      <c r="K61" s="9">
        <f t="shared" si="4"/>
        <v>1.4226217475568018E-2</v>
      </c>
      <c r="L61" s="13">
        <v>39456.5</v>
      </c>
      <c r="M61" s="14">
        <v>1546.0063614360117</v>
      </c>
      <c r="N61" s="15">
        <v>0.36</v>
      </c>
      <c r="O61" s="15">
        <v>0.61462623395384786</v>
      </c>
    </row>
    <row r="62" spans="1:15" x14ac:dyDescent="0.3">
      <c r="A62" s="8" t="s">
        <v>64</v>
      </c>
      <c r="B62" s="8" t="s">
        <v>74</v>
      </c>
      <c r="C62" s="10">
        <f>VLOOKUP($B62,'[1]RHQ_okresy_2.etapa'!$B$3:$L$99,4,FALSE)</f>
        <v>17325</v>
      </c>
      <c r="D62" s="10">
        <f>VLOOKUP($B62,'[1]RHQ_okresy_2.etapa'!$B$3:$L$99,5,FALSE)</f>
        <v>270</v>
      </c>
      <c r="E62" s="9">
        <f t="shared" si="0"/>
        <v>1.5584415584415584E-2</v>
      </c>
      <c r="F62" s="10">
        <f>VLOOKUP($B62,'[1]RHQ_okresy_2.etapa'!$B$3:$L$99,8,FALSE)</f>
        <v>4094</v>
      </c>
      <c r="G62" s="10">
        <f>VLOOKUP($B62,'[1]RHQ_okresy_2.etapa'!$B$3:$L$99,9,FALSE)</f>
        <v>58</v>
      </c>
      <c r="H62" s="9">
        <f t="shared" si="1"/>
        <v>1.4167073766487542E-2</v>
      </c>
      <c r="I62" s="11">
        <f t="shared" si="2"/>
        <v>21419</v>
      </c>
      <c r="J62" s="10">
        <f t="shared" si="3"/>
        <v>328</v>
      </c>
      <c r="K62" s="9">
        <f t="shared" si="4"/>
        <v>1.5313506699659181E-2</v>
      </c>
      <c r="L62" s="13">
        <v>30917</v>
      </c>
      <c r="M62" s="14">
        <v>258.75731798039914</v>
      </c>
      <c r="N62" s="15">
        <v>0.17</v>
      </c>
      <c r="O62" s="15">
        <v>0.69279037422777112</v>
      </c>
    </row>
    <row r="63" spans="1:15" x14ac:dyDescent="0.3">
      <c r="A63" s="8" t="s">
        <v>50</v>
      </c>
      <c r="B63" s="8" t="s">
        <v>75</v>
      </c>
      <c r="C63" s="10">
        <f>VLOOKUP($B63,'[1]RHQ_okresy_2.etapa'!$B$3:$L$99,4,FALSE)</f>
        <v>33947</v>
      </c>
      <c r="D63" s="10">
        <f>VLOOKUP($B63,'[1]RHQ_okresy_2.etapa'!$B$3:$L$99,5,FALSE)</f>
        <v>525</v>
      </c>
      <c r="E63" s="9">
        <f t="shared" si="0"/>
        <v>1.5465284119362536E-2</v>
      </c>
      <c r="F63" s="10">
        <f>VLOOKUP($B63,'[1]RHQ_okresy_2.etapa'!$B$3:$L$99,8,FALSE)</f>
        <v>10250</v>
      </c>
      <c r="G63" s="10">
        <f>VLOOKUP($B63,'[1]RHQ_okresy_2.etapa'!$B$3:$L$99,9,FALSE)</f>
        <v>215</v>
      </c>
      <c r="H63" s="9">
        <f t="shared" si="1"/>
        <v>2.0975609756097562E-2</v>
      </c>
      <c r="I63" s="11">
        <f t="shared" si="2"/>
        <v>44197</v>
      </c>
      <c r="J63" s="10">
        <f t="shared" si="3"/>
        <v>740</v>
      </c>
      <c r="K63" s="9">
        <f t="shared" si="4"/>
        <v>1.6743217865465981E-2</v>
      </c>
      <c r="L63" s="13">
        <v>77771</v>
      </c>
      <c r="M63" s="14">
        <v>1364.2617428090161</v>
      </c>
      <c r="N63" s="15">
        <v>0.22</v>
      </c>
      <c r="O63" s="15">
        <v>0.56829666585230998</v>
      </c>
    </row>
    <row r="64" spans="1:15" x14ac:dyDescent="0.3">
      <c r="A64" s="8" t="s">
        <v>76</v>
      </c>
      <c r="B64" s="8" t="s">
        <v>76</v>
      </c>
      <c r="C64" s="10">
        <f>VLOOKUP($B64,'[1]RHQ_okresy_2.etapa'!$B$3:$L$99,4,FALSE)</f>
        <v>35664</v>
      </c>
      <c r="D64" s="10">
        <f>VLOOKUP($B64,'[1]RHQ_okresy_2.etapa'!$B$3:$L$99,5,FALSE)</f>
        <v>560</v>
      </c>
      <c r="E64" s="9">
        <f t="shared" si="0"/>
        <v>1.5702108568864961E-2</v>
      </c>
      <c r="F64" s="10">
        <f>VLOOKUP($B64,'[1]RHQ_okresy_2.etapa'!$B$3:$L$99,8,FALSE)</f>
        <v>8963</v>
      </c>
      <c r="G64" s="10">
        <f>VLOOKUP($B64,'[1]RHQ_okresy_2.etapa'!$B$3:$L$99,9,FALSE)</f>
        <v>188</v>
      </c>
      <c r="H64" s="9">
        <f t="shared" si="1"/>
        <v>2.0975119937520919E-2</v>
      </c>
      <c r="I64" s="11">
        <f t="shared" si="2"/>
        <v>44627</v>
      </c>
      <c r="J64" s="10">
        <f t="shared" si="3"/>
        <v>748</v>
      </c>
      <c r="K64" s="9">
        <f t="shared" si="4"/>
        <v>1.676115356174513E-2</v>
      </c>
      <c r="L64" s="13">
        <v>70131.5</v>
      </c>
      <c r="M64" s="14">
        <v>477.6740836856477</v>
      </c>
      <c r="N64" s="15">
        <v>0.16</v>
      </c>
      <c r="O64" s="15">
        <v>0.63633317410863877</v>
      </c>
    </row>
    <row r="65" spans="1:15" x14ac:dyDescent="0.3">
      <c r="A65" s="8" t="s">
        <v>50</v>
      </c>
      <c r="B65" s="8" t="s">
        <v>77</v>
      </c>
      <c r="C65" s="10">
        <f>VLOOKUP($B65,'[1]RHQ_okresy_2.etapa'!$B$3:$L$99,4,FALSE)</f>
        <v>47094</v>
      </c>
      <c r="D65" s="10">
        <f>VLOOKUP($B65,'[1]RHQ_okresy_2.etapa'!$B$3:$L$99,5,FALSE)</f>
        <v>833</v>
      </c>
      <c r="E65" s="9">
        <f t="shared" si="0"/>
        <v>1.7688028198921308E-2</v>
      </c>
      <c r="F65" s="10">
        <f>VLOOKUP($B65,'[1]RHQ_okresy_2.etapa'!$B$3:$L$99,8,FALSE)</f>
        <v>11978</v>
      </c>
      <c r="G65" s="10">
        <f>VLOOKUP($B65,'[1]RHQ_okresy_2.etapa'!$B$3:$L$99,9,FALSE)</f>
        <v>226</v>
      </c>
      <c r="H65" s="9">
        <f t="shared" si="1"/>
        <v>1.8867924528301886E-2</v>
      </c>
      <c r="I65" s="11">
        <f t="shared" si="2"/>
        <v>59072</v>
      </c>
      <c r="J65" s="10">
        <f t="shared" si="3"/>
        <v>1059</v>
      </c>
      <c r="K65" s="9">
        <f t="shared" si="4"/>
        <v>1.7927275189599134E-2</v>
      </c>
      <c r="L65" s="13">
        <v>104913.5</v>
      </c>
      <c r="M65" s="14">
        <v>510.89707235007887</v>
      </c>
      <c r="N65" s="15">
        <v>0.12</v>
      </c>
      <c r="O65" s="15">
        <v>0.56305432570641534</v>
      </c>
    </row>
    <row r="66" spans="1:15" x14ac:dyDescent="0.3">
      <c r="A66" s="8" t="s">
        <v>70</v>
      </c>
      <c r="B66" s="8" t="s">
        <v>78</v>
      </c>
      <c r="C66" s="10">
        <f>VLOOKUP($B66,'[1]RHQ_okresy_2.etapa'!$B$3:$L$99,4,FALSE)</f>
        <v>30632</v>
      </c>
      <c r="D66" s="10">
        <f>VLOOKUP($B66,'[1]RHQ_okresy_2.etapa'!$B$3:$L$99,5,FALSE)</f>
        <v>525</v>
      </c>
      <c r="E66" s="9">
        <f t="shared" si="0"/>
        <v>1.7138939670932357E-2</v>
      </c>
      <c r="F66" s="10">
        <f>VLOOKUP($B66,'[1]RHQ_okresy_2.etapa'!$B$3:$L$99,8,FALSE)</f>
        <v>6397</v>
      </c>
      <c r="G66" s="10">
        <f>VLOOKUP($B66,'[1]RHQ_okresy_2.etapa'!$B$3:$L$99,9,FALSE)</f>
        <v>143</v>
      </c>
      <c r="H66" s="9">
        <f t="shared" si="1"/>
        <v>2.2354228544630296E-2</v>
      </c>
      <c r="I66" s="11">
        <f t="shared" si="2"/>
        <v>37029</v>
      </c>
      <c r="J66" s="10">
        <f t="shared" si="3"/>
        <v>668</v>
      </c>
      <c r="K66" s="9">
        <f t="shared" si="4"/>
        <v>1.803991466148154E-2</v>
      </c>
      <c r="L66" s="13">
        <v>62663.5</v>
      </c>
      <c r="M66" s="14">
        <v>1482.5217231721815</v>
      </c>
      <c r="N66" s="15">
        <v>0.36</v>
      </c>
      <c r="O66" s="15">
        <v>0.59091815809841453</v>
      </c>
    </row>
    <row r="67" spans="1:15" x14ac:dyDescent="0.3">
      <c r="A67" s="8" t="s">
        <v>51</v>
      </c>
      <c r="B67" s="8" t="s">
        <v>79</v>
      </c>
      <c r="C67" s="10">
        <f>VLOOKUP($B67,'[1]RHQ_okresy_2.etapa'!$B$3:$L$99,4,FALSE)</f>
        <v>15410</v>
      </c>
      <c r="D67" s="10">
        <f>VLOOKUP($B67,'[1]RHQ_okresy_2.etapa'!$B$3:$L$99,5,FALSE)</f>
        <v>276</v>
      </c>
      <c r="E67" s="9">
        <f t="shared" ref="E67:E80" si="5">D67/C67</f>
        <v>1.7910447761194031E-2</v>
      </c>
      <c r="F67" s="10">
        <f>VLOOKUP($B67,'[1]RHQ_okresy_2.etapa'!$B$3:$L$99,8,FALSE)</f>
        <v>3712</v>
      </c>
      <c r="G67" s="10">
        <f>VLOOKUP($B67,'[1]RHQ_okresy_2.etapa'!$B$3:$L$99,9,FALSE)</f>
        <v>69</v>
      </c>
      <c r="H67" s="9">
        <f t="shared" ref="H67:H80" si="6">G67/F67</f>
        <v>1.8588362068965518E-2</v>
      </c>
      <c r="I67" s="11">
        <f t="shared" ref="I67:I80" si="7">F67+C67</f>
        <v>19122</v>
      </c>
      <c r="J67" s="10">
        <f t="shared" ref="J67:J80" si="8">G67+D67</f>
        <v>345</v>
      </c>
      <c r="K67" s="9">
        <f t="shared" ref="K67:K80" si="9">J67/I67</f>
        <v>1.8042045811107625E-2</v>
      </c>
      <c r="L67" s="13">
        <v>36240.5</v>
      </c>
      <c r="M67" s="14">
        <v>515.99729584304851</v>
      </c>
      <c r="N67" s="15">
        <v>0.4</v>
      </c>
      <c r="O67" s="15">
        <v>0.52764172679736754</v>
      </c>
    </row>
    <row r="68" spans="1:15" x14ac:dyDescent="0.3">
      <c r="A68" s="8" t="s">
        <v>51</v>
      </c>
      <c r="B68" s="8" t="s">
        <v>80</v>
      </c>
      <c r="C68" s="10">
        <f>VLOOKUP($B68,'[1]RHQ_okresy_2.etapa'!$B$3:$L$99,4,FALSE)</f>
        <v>27647</v>
      </c>
      <c r="D68" s="10">
        <f>VLOOKUP($B68,'[1]RHQ_okresy_2.etapa'!$B$3:$L$99,5,FALSE)</f>
        <v>510</v>
      </c>
      <c r="E68" s="9">
        <f t="shared" si="5"/>
        <v>1.844684775925055E-2</v>
      </c>
      <c r="F68" s="10">
        <f>VLOOKUP($B68,'[1]RHQ_okresy_2.etapa'!$B$3:$L$99,8,FALSE)</f>
        <v>5315</v>
      </c>
      <c r="G68" s="10">
        <f>VLOOKUP($B68,'[1]RHQ_okresy_2.etapa'!$B$3:$L$99,9,FALSE)</f>
        <v>88</v>
      </c>
      <c r="H68" s="9">
        <f t="shared" si="6"/>
        <v>1.6556914393226718E-2</v>
      </c>
      <c r="I68" s="11">
        <f t="shared" si="7"/>
        <v>32962</v>
      </c>
      <c r="J68" s="10">
        <f t="shared" si="8"/>
        <v>598</v>
      </c>
      <c r="K68" s="9">
        <f t="shared" si="9"/>
        <v>1.8142103027728899E-2</v>
      </c>
      <c r="L68" s="13">
        <v>61985.5</v>
      </c>
      <c r="M68" s="14">
        <v>738.88248058013562</v>
      </c>
      <c r="N68" s="15">
        <v>0.4</v>
      </c>
      <c r="O68" s="15">
        <v>0.53176952674415789</v>
      </c>
    </row>
    <row r="69" spans="1:15" x14ac:dyDescent="0.3">
      <c r="A69" s="8" t="s">
        <v>64</v>
      </c>
      <c r="B69" s="8" t="s">
        <v>81</v>
      </c>
      <c r="C69" s="10">
        <f>VLOOKUP($B69,'[1]RHQ_okresy_2.etapa'!$B$3:$L$99,4,FALSE)</f>
        <v>15821</v>
      </c>
      <c r="D69" s="10">
        <f>VLOOKUP($B69,'[1]RHQ_okresy_2.etapa'!$B$3:$L$99,5,FALSE)</f>
        <v>288</v>
      </c>
      <c r="E69" s="9">
        <f t="shared" si="5"/>
        <v>1.8203653372100372E-2</v>
      </c>
      <c r="F69" s="10">
        <f>VLOOKUP($B69,'[1]RHQ_okresy_2.etapa'!$B$3:$L$99,8,FALSE)</f>
        <v>4784</v>
      </c>
      <c r="G69" s="10">
        <f>VLOOKUP($B69,'[1]RHQ_okresy_2.etapa'!$B$3:$L$99,9,FALSE)</f>
        <v>96</v>
      </c>
      <c r="H69" s="9">
        <f t="shared" si="6"/>
        <v>2.0066889632107024E-2</v>
      </c>
      <c r="I69" s="11">
        <f t="shared" si="7"/>
        <v>20605</v>
      </c>
      <c r="J69" s="10">
        <f t="shared" si="8"/>
        <v>384</v>
      </c>
      <c r="K69" s="9">
        <f t="shared" si="9"/>
        <v>1.8636253336568796E-2</v>
      </c>
      <c r="L69" s="13">
        <v>32914</v>
      </c>
      <c r="M69" s="14">
        <v>467.88600595491278</v>
      </c>
      <c r="N69" s="15">
        <v>0.27</v>
      </c>
      <c r="O69" s="15">
        <v>0.62602539952603753</v>
      </c>
    </row>
    <row r="70" spans="1:15" x14ac:dyDescent="0.3">
      <c r="A70" s="8" t="s">
        <v>76</v>
      </c>
      <c r="B70" s="8" t="s">
        <v>82</v>
      </c>
      <c r="C70" s="10">
        <f>VLOOKUP($B70,'[1]RHQ_okresy_2.etapa'!$B$3:$L$99,4,FALSE)</f>
        <v>21795</v>
      </c>
      <c r="D70" s="10">
        <f>VLOOKUP($B70,'[1]RHQ_okresy_2.etapa'!$B$3:$L$99,5,FALSE)</f>
        <v>405</v>
      </c>
      <c r="E70" s="9">
        <f t="shared" si="5"/>
        <v>1.8582243633860976E-2</v>
      </c>
      <c r="F70" s="10">
        <f>VLOOKUP($B70,'[1]RHQ_okresy_2.etapa'!$B$3:$L$99,8,FALSE)</f>
        <v>4697</v>
      </c>
      <c r="G70" s="10">
        <f>VLOOKUP($B70,'[1]RHQ_okresy_2.etapa'!$B$3:$L$99,9,FALSE)</f>
        <v>89</v>
      </c>
      <c r="H70" s="9">
        <f t="shared" si="6"/>
        <v>1.8948264849904195E-2</v>
      </c>
      <c r="I70" s="11">
        <f t="shared" si="7"/>
        <v>26492</v>
      </c>
      <c r="J70" s="10">
        <f t="shared" si="8"/>
        <v>494</v>
      </c>
      <c r="K70" s="9">
        <f t="shared" si="9"/>
        <v>1.8647138758870602E-2</v>
      </c>
      <c r="L70" s="13">
        <v>45596.5</v>
      </c>
      <c r="M70" s="14">
        <v>460.56166591734018</v>
      </c>
      <c r="N70" s="15">
        <v>1.17</v>
      </c>
      <c r="O70" s="15">
        <v>0.58100950730867496</v>
      </c>
    </row>
    <row r="71" spans="1:15" x14ac:dyDescent="0.3">
      <c r="A71" s="8" t="s">
        <v>50</v>
      </c>
      <c r="B71" s="8" t="s">
        <v>83</v>
      </c>
      <c r="C71" s="10">
        <f>VLOOKUP($B71,'[1]RHQ_okresy_2.etapa'!$B$3:$L$99,4,FALSE)</f>
        <v>32735</v>
      </c>
      <c r="D71" s="10">
        <f>VLOOKUP($B71,'[1]RHQ_okresy_2.etapa'!$B$3:$L$99,5,FALSE)</f>
        <v>631</v>
      </c>
      <c r="E71" s="9">
        <f t="shared" si="5"/>
        <v>1.9276004276767986E-2</v>
      </c>
      <c r="F71" s="10">
        <f>VLOOKUP($B71,'[1]RHQ_okresy_2.etapa'!$B$3:$L$99,8,FALSE)</f>
        <v>11224</v>
      </c>
      <c r="G71" s="10">
        <f>VLOOKUP($B71,'[1]RHQ_okresy_2.etapa'!$B$3:$L$99,9,FALSE)</f>
        <v>214</v>
      </c>
      <c r="H71" s="9">
        <f t="shared" si="6"/>
        <v>1.9066286528866713E-2</v>
      </c>
      <c r="I71" s="11">
        <f t="shared" si="7"/>
        <v>43959</v>
      </c>
      <c r="J71" s="10">
        <f t="shared" si="8"/>
        <v>845</v>
      </c>
      <c r="K71" s="9">
        <f t="shared" si="9"/>
        <v>1.9222457289747266E-2</v>
      </c>
      <c r="L71" s="13">
        <v>75235</v>
      </c>
      <c r="M71" s="14">
        <v>281.7837442679604</v>
      </c>
      <c r="N71" s="15">
        <v>0.12</v>
      </c>
      <c r="O71" s="15">
        <v>0.58428922708845621</v>
      </c>
    </row>
    <row r="72" spans="1:15" x14ac:dyDescent="0.3">
      <c r="A72" s="8" t="s">
        <v>76</v>
      </c>
      <c r="B72" s="8" t="s">
        <v>84</v>
      </c>
      <c r="C72" s="10">
        <f>VLOOKUP($B72,'[1]RHQ_okresy_2.etapa'!$B$3:$L$99,4,FALSE)</f>
        <v>57512</v>
      </c>
      <c r="D72" s="10">
        <f>VLOOKUP($B72,'[1]RHQ_okresy_2.etapa'!$B$3:$L$99,5,FALSE)</f>
        <v>1086</v>
      </c>
      <c r="E72" s="9">
        <f t="shared" si="5"/>
        <v>1.8883015718458757E-2</v>
      </c>
      <c r="F72" s="10">
        <f>VLOOKUP($B72,'[1]RHQ_okresy_2.etapa'!$B$3:$L$99,8,FALSE)</f>
        <v>18945</v>
      </c>
      <c r="G72" s="10">
        <f>VLOOKUP($B72,'[1]RHQ_okresy_2.etapa'!$B$3:$L$99,9,FALSE)</f>
        <v>411</v>
      </c>
      <c r="H72" s="9">
        <f t="shared" si="6"/>
        <v>2.1694378463974665E-2</v>
      </c>
      <c r="I72" s="11">
        <f t="shared" si="7"/>
        <v>76457</v>
      </c>
      <c r="J72" s="10">
        <f t="shared" si="8"/>
        <v>1497</v>
      </c>
      <c r="K72" s="9">
        <f t="shared" si="9"/>
        <v>1.9579632996324731E-2</v>
      </c>
      <c r="L72" s="13">
        <v>133979.5</v>
      </c>
      <c r="M72" s="14">
        <v>694.13604320063882</v>
      </c>
      <c r="N72" s="15">
        <v>1.17</v>
      </c>
      <c r="O72" s="15">
        <v>0.57066192962356177</v>
      </c>
    </row>
    <row r="73" spans="1:15" x14ac:dyDescent="0.3">
      <c r="A73" s="8" t="s">
        <v>60</v>
      </c>
      <c r="B73" s="8" t="s">
        <v>85</v>
      </c>
      <c r="C73" s="10">
        <f>VLOOKUP($B73,'[1]RHQ_okresy_2.etapa'!$B$3:$L$99,4,FALSE)</f>
        <v>18437</v>
      </c>
      <c r="D73" s="10">
        <f>VLOOKUP($B73,'[1]RHQ_okresy_2.etapa'!$B$3:$L$99,5,FALSE)</f>
        <v>354</v>
      </c>
      <c r="E73" s="9">
        <f t="shared" si="5"/>
        <v>1.9200520692086564E-2</v>
      </c>
      <c r="F73" s="10">
        <f>VLOOKUP($B73,'[1]RHQ_okresy_2.etapa'!$B$3:$L$99,8,FALSE)</f>
        <v>4827</v>
      </c>
      <c r="G73" s="10">
        <f>VLOOKUP($B73,'[1]RHQ_okresy_2.etapa'!$B$3:$L$99,9,FALSE)</f>
        <v>103</v>
      </c>
      <c r="H73" s="9">
        <f t="shared" si="6"/>
        <v>2.1338305365651542E-2</v>
      </c>
      <c r="I73" s="11">
        <f t="shared" si="7"/>
        <v>23264</v>
      </c>
      <c r="J73" s="10">
        <f t="shared" si="8"/>
        <v>457</v>
      </c>
      <c r="K73" s="9">
        <f t="shared" si="9"/>
        <v>1.9644085281980743E-2</v>
      </c>
      <c r="L73" s="13">
        <v>36281.5</v>
      </c>
      <c r="M73" s="14">
        <v>1179.6645673414826</v>
      </c>
      <c r="N73" s="15">
        <v>0.18</v>
      </c>
      <c r="O73" s="15">
        <v>0.64120832931383764</v>
      </c>
    </row>
    <row r="74" spans="1:15" x14ac:dyDescent="0.3">
      <c r="A74" s="8" t="s">
        <v>87</v>
      </c>
      <c r="B74" s="8" t="s">
        <v>86</v>
      </c>
      <c r="C74" s="10">
        <f>VLOOKUP($B74,'[1]RHQ_okresy_2.etapa'!$B$3:$L$99,4,FALSE)</f>
        <v>15107</v>
      </c>
      <c r="D74" s="10">
        <f>VLOOKUP($B74,'[1]RHQ_okresy_2.etapa'!$B$3:$L$99,5,FALSE)</f>
        <v>285</v>
      </c>
      <c r="E74" s="9">
        <f t="shared" si="5"/>
        <v>1.8865426623419605E-2</v>
      </c>
      <c r="F74" s="10">
        <f>VLOOKUP($B74,'[1]RHQ_okresy_2.etapa'!$B$3:$L$99,8,FALSE)</f>
        <v>3434</v>
      </c>
      <c r="G74" s="10">
        <f>VLOOKUP($B74,'[1]RHQ_okresy_2.etapa'!$B$3:$L$99,9,FALSE)</f>
        <v>84</v>
      </c>
      <c r="H74" s="9">
        <f t="shared" si="6"/>
        <v>2.4461269656377401E-2</v>
      </c>
      <c r="I74" s="11">
        <f t="shared" si="7"/>
        <v>18541</v>
      </c>
      <c r="J74" s="10">
        <f t="shared" si="8"/>
        <v>369</v>
      </c>
      <c r="K74" s="9">
        <f t="shared" si="9"/>
        <v>1.9901839167250957E-2</v>
      </c>
      <c r="L74" s="13">
        <v>36180</v>
      </c>
      <c r="M74" s="14">
        <v>2161.4151464897732</v>
      </c>
      <c r="N74" s="15">
        <v>0.36</v>
      </c>
      <c r="O74" s="15">
        <v>0.51246545052515202</v>
      </c>
    </row>
    <row r="75" spans="1:15" x14ac:dyDescent="0.3">
      <c r="A75" s="8" t="s">
        <v>87</v>
      </c>
      <c r="B75" s="8" t="s">
        <v>87</v>
      </c>
      <c r="C75" s="10">
        <f>VLOOKUP($B75,'[1]RHQ_okresy_2.etapa'!$B$3:$L$99,4,FALSE)</f>
        <v>27114</v>
      </c>
      <c r="D75" s="10">
        <f>VLOOKUP($B75,'[1]RHQ_okresy_2.etapa'!$B$3:$L$99,5,FALSE)</f>
        <v>560</v>
      </c>
      <c r="E75" s="9">
        <f t="shared" si="5"/>
        <v>2.0653536918197241E-2</v>
      </c>
      <c r="F75" s="10">
        <f>VLOOKUP($B75,'[1]RHQ_okresy_2.etapa'!$B$3:$L$99,8,FALSE)</f>
        <v>6886</v>
      </c>
      <c r="G75" s="10">
        <f>VLOOKUP($B75,'[1]RHQ_okresy_2.etapa'!$B$3:$L$99,9,FALSE)</f>
        <v>122</v>
      </c>
      <c r="H75" s="9">
        <f t="shared" si="6"/>
        <v>1.7717107173976183E-2</v>
      </c>
      <c r="I75" s="11">
        <f t="shared" si="7"/>
        <v>34000</v>
      </c>
      <c r="J75" s="10">
        <f t="shared" si="8"/>
        <v>682</v>
      </c>
      <c r="K75" s="9">
        <f t="shared" si="9"/>
        <v>2.0058823529411764E-2</v>
      </c>
      <c r="L75" s="13">
        <v>56702</v>
      </c>
      <c r="M75" s="14">
        <v>1218.6518994039011</v>
      </c>
      <c r="N75" s="15">
        <v>0.72</v>
      </c>
      <c r="O75" s="15">
        <v>0.59962611548093536</v>
      </c>
    </row>
    <row r="76" spans="1:15" x14ac:dyDescent="0.3">
      <c r="A76" s="8" t="s">
        <v>50</v>
      </c>
      <c r="B76" s="8" t="s">
        <v>88</v>
      </c>
      <c r="C76" s="10">
        <f>VLOOKUP($B76,'[1]RHQ_okresy_2.etapa'!$B$3:$L$99,4,FALSE)</f>
        <v>13882</v>
      </c>
      <c r="D76" s="10">
        <f>VLOOKUP($B76,'[1]RHQ_okresy_2.etapa'!$B$3:$L$99,5,FALSE)</f>
        <v>272</v>
      </c>
      <c r="E76" s="9">
        <f t="shared" si="5"/>
        <v>1.9593718484368246E-2</v>
      </c>
      <c r="F76" s="10">
        <f>VLOOKUP($B76,'[1]RHQ_okresy_2.etapa'!$B$3:$L$99,8,FALSE)</f>
        <v>4462</v>
      </c>
      <c r="G76" s="10">
        <f>VLOOKUP($B76,'[1]RHQ_okresy_2.etapa'!$B$3:$L$99,9,FALSE)</f>
        <v>101</v>
      </c>
      <c r="H76" s="9">
        <f t="shared" si="6"/>
        <v>2.2635589421783953E-2</v>
      </c>
      <c r="I76" s="11">
        <f t="shared" si="7"/>
        <v>18344</v>
      </c>
      <c r="J76" s="10">
        <f t="shared" si="8"/>
        <v>373</v>
      </c>
      <c r="K76" s="9">
        <f t="shared" si="9"/>
        <v>2.0333624073266464E-2</v>
      </c>
      <c r="L76" s="13">
        <v>33702</v>
      </c>
      <c r="M76" s="14">
        <v>851.58150851581513</v>
      </c>
      <c r="N76" s="15">
        <v>0.12</v>
      </c>
      <c r="O76" s="15">
        <v>0.54430004154056144</v>
      </c>
    </row>
    <row r="77" spans="1:15" x14ac:dyDescent="0.3">
      <c r="A77" s="8" t="s">
        <v>50</v>
      </c>
      <c r="B77" s="8" t="s">
        <v>89</v>
      </c>
      <c r="C77" s="10">
        <f>VLOOKUP($B77,'[1]RHQ_okresy_2.etapa'!$B$3:$L$99,4,FALSE)</f>
        <v>26124</v>
      </c>
      <c r="D77" s="10">
        <f>VLOOKUP($B77,'[1]RHQ_okresy_2.etapa'!$B$3:$L$99,5,FALSE)</f>
        <v>607</v>
      </c>
      <c r="E77" s="9">
        <f t="shared" si="5"/>
        <v>2.3235339151737866E-2</v>
      </c>
      <c r="F77" s="10">
        <f>VLOOKUP($B77,'[1]RHQ_okresy_2.etapa'!$B$3:$L$99,8,FALSE)</f>
        <v>9242</v>
      </c>
      <c r="G77" s="10">
        <f>VLOOKUP($B77,'[1]RHQ_okresy_2.etapa'!$B$3:$L$99,9,FALSE)</f>
        <v>197</v>
      </c>
      <c r="H77" s="9">
        <f t="shared" si="6"/>
        <v>2.1315732525427396E-2</v>
      </c>
      <c r="I77" s="11">
        <f t="shared" si="7"/>
        <v>35366</v>
      </c>
      <c r="J77" s="10">
        <f t="shared" si="8"/>
        <v>804</v>
      </c>
      <c r="K77" s="9">
        <f t="shared" si="9"/>
        <v>2.2733699032969519E-2</v>
      </c>
      <c r="L77" s="13">
        <v>60518.5</v>
      </c>
      <c r="M77" s="14">
        <v>1445.8388757156902</v>
      </c>
      <c r="N77" s="15">
        <v>0.26</v>
      </c>
      <c r="O77" s="15">
        <v>0.58438328775498405</v>
      </c>
    </row>
    <row r="78" spans="1:15" x14ac:dyDescent="0.3">
      <c r="A78" s="8" t="s">
        <v>60</v>
      </c>
      <c r="B78" s="8" t="s">
        <v>90</v>
      </c>
      <c r="C78" s="10">
        <f>VLOOKUP($B78,'[1]RHQ_okresy_2.etapa'!$B$3:$L$99,4,FALSE)</f>
        <v>23732</v>
      </c>
      <c r="D78" s="10">
        <f>VLOOKUP($B78,'[1]RHQ_okresy_2.etapa'!$B$3:$L$99,5,FALSE)</f>
        <v>674</v>
      </c>
      <c r="E78" s="9">
        <f t="shared" si="5"/>
        <v>2.8400471936625652E-2</v>
      </c>
      <c r="F78" s="10">
        <f>VLOOKUP($B78,'[1]RHQ_okresy_2.etapa'!$B$3:$L$99,8,FALSE)</f>
        <v>5723</v>
      </c>
      <c r="G78" s="10">
        <f>VLOOKUP($B78,'[1]RHQ_okresy_2.etapa'!$B$3:$L$99,9,FALSE)</f>
        <v>108</v>
      </c>
      <c r="H78" s="9">
        <f t="shared" si="6"/>
        <v>1.887122138738424E-2</v>
      </c>
      <c r="I78" s="11">
        <f t="shared" si="7"/>
        <v>29455</v>
      </c>
      <c r="J78" s="10">
        <f t="shared" si="8"/>
        <v>782</v>
      </c>
      <c r="K78" s="9">
        <f t="shared" si="9"/>
        <v>2.6548973009675778E-2</v>
      </c>
      <c r="L78" s="13">
        <v>44309.5</v>
      </c>
      <c r="M78" s="14">
        <v>372.38064072038725</v>
      </c>
      <c r="N78" s="15">
        <v>0.44</v>
      </c>
      <c r="O78" s="15">
        <v>0.66475586499509132</v>
      </c>
    </row>
    <row r="79" spans="1:15" x14ac:dyDescent="0.3">
      <c r="A79" s="8" t="s">
        <v>50</v>
      </c>
      <c r="B79" s="8" t="s">
        <v>91</v>
      </c>
      <c r="C79" s="10">
        <f>VLOOKUP($B79,'[1]RHQ_okresy_2.etapa'!$B$3:$L$99,4,FALSE)</f>
        <v>21200</v>
      </c>
      <c r="D79" s="10">
        <f>VLOOKUP($B79,'[1]RHQ_okresy_2.etapa'!$B$3:$L$99,5,FALSE)</f>
        <v>625</v>
      </c>
      <c r="E79" s="9">
        <f t="shared" si="5"/>
        <v>2.9481132075471699E-2</v>
      </c>
      <c r="F79" s="10">
        <f>VLOOKUP($B79,'[1]RHQ_okresy_2.etapa'!$B$3:$L$99,8,FALSE)</f>
        <v>7549</v>
      </c>
      <c r="G79" s="10">
        <f>VLOOKUP($B79,'[1]RHQ_okresy_2.etapa'!$B$3:$L$99,9,FALSE)</f>
        <v>180</v>
      </c>
      <c r="H79" s="9">
        <f t="shared" si="6"/>
        <v>2.3844217777189033E-2</v>
      </c>
      <c r="I79" s="11">
        <f t="shared" si="7"/>
        <v>28749</v>
      </c>
      <c r="J79" s="10">
        <f t="shared" si="8"/>
        <v>805</v>
      </c>
      <c r="K79" s="9">
        <f t="shared" si="9"/>
        <v>2.8000973946919892E-2</v>
      </c>
      <c r="L79" s="13">
        <v>53953.5</v>
      </c>
      <c r="M79" s="14">
        <v>580.12918531698597</v>
      </c>
      <c r="N79" s="15">
        <v>7.0000000000000007E-2</v>
      </c>
      <c r="O79" s="15">
        <v>0.53284772998971341</v>
      </c>
    </row>
    <row r="80" spans="1:15" x14ac:dyDescent="0.3">
      <c r="A80" s="8" t="s">
        <v>64</v>
      </c>
      <c r="B80" s="8" t="s">
        <v>92</v>
      </c>
      <c r="C80" s="10">
        <f>VLOOKUP($B80,'[1]RHQ_okresy_2.etapa'!$B$3:$L$99,4,FALSE)</f>
        <v>42373</v>
      </c>
      <c r="D80" s="10">
        <f>VLOOKUP($B80,'[1]RHQ_okresy_2.etapa'!$B$3:$L$99,5,FALSE)</f>
        <v>1353</v>
      </c>
      <c r="E80" s="9">
        <f t="shared" si="5"/>
        <v>3.1930710594010335E-2</v>
      </c>
      <c r="F80" s="10">
        <f>VLOOKUP($B80,'[1]RHQ_okresy_2.etapa'!$B$3:$L$99,8,FALSE)</f>
        <v>11534</v>
      </c>
      <c r="G80" s="10">
        <f>VLOOKUP($B80,'[1]RHQ_okresy_2.etapa'!$B$3:$L$99,9,FALSE)</f>
        <v>383</v>
      </c>
      <c r="H80" s="9">
        <f t="shared" si="6"/>
        <v>3.3206173053580715E-2</v>
      </c>
      <c r="I80" s="11">
        <f t="shared" si="7"/>
        <v>53907</v>
      </c>
      <c r="J80" s="10">
        <f t="shared" si="8"/>
        <v>1736</v>
      </c>
      <c r="K80" s="9">
        <f t="shared" si="9"/>
        <v>3.2203609920789508E-2</v>
      </c>
      <c r="L80" s="13">
        <v>90080</v>
      </c>
      <c r="M80" s="14">
        <v>912.52220248667845</v>
      </c>
      <c r="N80" s="15">
        <v>0.27</v>
      </c>
      <c r="O80" s="15">
        <v>0.59843472468916514</v>
      </c>
    </row>
    <row r="81" spans="1:15" x14ac:dyDescent="0.3">
      <c r="A81" s="16"/>
      <c r="B81" s="16" t="s">
        <v>93</v>
      </c>
      <c r="C81" s="17">
        <f>SUM(C2:C80)</f>
        <v>2581113</v>
      </c>
      <c r="D81" s="17">
        <f>SUM(D2:D80)</f>
        <v>25850</v>
      </c>
      <c r="E81" s="18">
        <f>D81/C81</f>
        <v>1.0015059394919944E-2</v>
      </c>
      <c r="F81" s="17">
        <f>SUM(F2:F80)</f>
        <v>735040</v>
      </c>
      <c r="G81" s="17">
        <f>SUM(G2:G80)</f>
        <v>7817</v>
      </c>
      <c r="H81" s="18">
        <f>G81/F81</f>
        <v>1.0634795385285155E-2</v>
      </c>
      <c r="I81" s="17">
        <f>SUM(I2:I80)</f>
        <v>3316153</v>
      </c>
      <c r="J81" s="17">
        <v>33627</v>
      </c>
      <c r="K81" s="18">
        <f>J81/I81</f>
        <v>1.0140364452424239E-2</v>
      </c>
      <c r="L81" s="17">
        <v>5693854</v>
      </c>
      <c r="M81" s="17">
        <v>509.23834299724888</v>
      </c>
      <c r="N81" s="17"/>
      <c r="O81" s="17"/>
    </row>
    <row r="82" spans="1:15" x14ac:dyDescent="0.3">
      <c r="A82" s="8"/>
      <c r="B82" s="8"/>
      <c r="C82" s="19"/>
      <c r="D82" s="19"/>
      <c r="E82" s="8"/>
      <c r="F82" s="19"/>
      <c r="G82" s="19"/>
      <c r="H82" s="8"/>
      <c r="I82" s="19"/>
      <c r="J82" s="19"/>
      <c r="K82" s="12"/>
      <c r="L82" s="13"/>
      <c r="M82" s="14"/>
      <c r="N82" s="15"/>
      <c r="O82" s="15"/>
    </row>
    <row r="83" spans="1:15" x14ac:dyDescent="0.3">
      <c r="A83" s="8"/>
      <c r="B83" s="8" t="s">
        <v>94</v>
      </c>
      <c r="C83" s="10"/>
      <c r="D83" s="10"/>
      <c r="E83" s="8"/>
      <c r="F83" s="10"/>
      <c r="G83" s="10"/>
      <c r="H83" s="8"/>
      <c r="I83" s="10">
        <v>3316153</v>
      </c>
      <c r="J83" s="10">
        <v>33627</v>
      </c>
      <c r="K83" s="12">
        <v>1.0140364452424239E-2</v>
      </c>
      <c r="L83" s="12"/>
      <c r="M83" s="8"/>
      <c r="N83" s="8"/>
      <c r="O83" s="8"/>
    </row>
    <row r="84" spans="1:15" x14ac:dyDescent="0.3">
      <c r="A84" s="8"/>
      <c r="B84" s="8" t="s">
        <v>95</v>
      </c>
      <c r="C84" s="10"/>
      <c r="D84" s="10"/>
      <c r="E84" s="8"/>
      <c r="F84" s="10"/>
      <c r="G84" s="10"/>
      <c r="H84" s="8"/>
      <c r="I84" s="10">
        <v>8930</v>
      </c>
      <c r="J84" s="8">
        <v>97</v>
      </c>
      <c r="K84" s="12">
        <v>1.0862262038073908E-2</v>
      </c>
      <c r="L84" s="9"/>
      <c r="M84" s="8"/>
      <c r="N84" s="8"/>
      <c r="O84" s="8"/>
    </row>
    <row r="85" spans="1:15" x14ac:dyDescent="0.3">
      <c r="A85" s="8"/>
      <c r="B85" s="8" t="s">
        <v>96</v>
      </c>
      <c r="C85" s="10"/>
      <c r="D85" s="10"/>
      <c r="E85" s="8"/>
      <c r="F85" s="10"/>
      <c r="G85" s="10"/>
      <c r="H85" s="8"/>
      <c r="I85" s="10">
        <v>300249</v>
      </c>
      <c r="J85" s="10">
        <v>4635</v>
      </c>
      <c r="K85" s="12">
        <v>1.5437187134678216E-2</v>
      </c>
      <c r="L85" s="9"/>
      <c r="M85" s="8"/>
      <c r="N85" s="8"/>
      <c r="O85" s="8"/>
    </row>
    <row r="86" spans="1:15" x14ac:dyDescent="0.3">
      <c r="A86" s="8"/>
      <c r="B86" s="5" t="s">
        <v>97</v>
      </c>
      <c r="C86" s="6"/>
      <c r="D86" s="6"/>
      <c r="E86" s="5"/>
      <c r="F86" s="6"/>
      <c r="G86" s="6"/>
      <c r="H86" s="5"/>
      <c r="I86" s="6">
        <v>3625332</v>
      </c>
      <c r="J86" s="6">
        <v>38359</v>
      </c>
      <c r="K86" s="7">
        <v>1.0580824045908072E-2</v>
      </c>
      <c r="L86" s="9"/>
      <c r="M86" s="8"/>
      <c r="N86" s="8"/>
      <c r="O86" s="8"/>
    </row>
  </sheetData>
  <autoFilter ref="A1:K80"/>
  <sortState ref="A2:V80">
    <sortCondition ref="K2:K80"/>
  </sortState>
  <conditionalFormatting sqref="M2:M80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:N8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:O8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1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ColWidth="8.7265625" defaultRowHeight="13" x14ac:dyDescent="0.3"/>
  <cols>
    <col min="1" max="1" width="8.7265625" style="3"/>
    <col min="2" max="2" width="20.1796875" style="3" bestFit="1" customWidth="1"/>
    <col min="3" max="3" width="10.7265625" style="3" customWidth="1"/>
    <col min="4" max="8" width="8.81640625" style="3" customWidth="1"/>
    <col min="9" max="10" width="8.7265625" style="3"/>
    <col min="11" max="11" width="8.7265625" style="4"/>
    <col min="12" max="12" width="10.81640625" style="4" bestFit="1" customWidth="1"/>
    <col min="13" max="16384" width="8.7265625" style="3"/>
  </cols>
  <sheetData>
    <row r="1" spans="1:13" x14ac:dyDescent="0.3">
      <c r="A1" s="8" t="s">
        <v>0</v>
      </c>
      <c r="B1" s="8" t="s">
        <v>1</v>
      </c>
      <c r="C1" s="25" t="s">
        <v>109</v>
      </c>
      <c r="D1" s="25" t="s">
        <v>110</v>
      </c>
      <c r="E1" s="26" t="s">
        <v>111</v>
      </c>
      <c r="F1" s="25" t="s">
        <v>112</v>
      </c>
      <c r="G1" s="25" t="s">
        <v>113</v>
      </c>
      <c r="H1" s="26" t="s">
        <v>114</v>
      </c>
      <c r="I1" s="24" t="s">
        <v>115</v>
      </c>
      <c r="J1" s="25" t="s">
        <v>116</v>
      </c>
      <c r="K1" s="26" t="s">
        <v>117</v>
      </c>
      <c r="L1" s="9" t="s">
        <v>11</v>
      </c>
      <c r="M1" s="25" t="s">
        <v>108</v>
      </c>
    </row>
    <row r="2" spans="1:13" x14ac:dyDescent="0.3">
      <c r="A2" s="8" t="s">
        <v>103</v>
      </c>
      <c r="B2" s="8" t="s">
        <v>14</v>
      </c>
      <c r="C2" s="27">
        <f>IFERROR(VLOOKUP($B2,'[1]RHQ_červené okresy_3.etapa'!$B$3:$L$61,4,FALSE),VLOOKUP($B2,'[1]RHQ_biele okresy_3.etapa'!$B$3:$L$61,6,FALSE))</f>
        <v>1806</v>
      </c>
      <c r="D2" s="27">
        <f>IFERROR(VLOOKUP($B2,'[1]RHQ_červené okresy_3.etapa'!$B$3:$L$61,5,FALSE),VLOOKUP($B2,'[1]RHQ_biele okresy_3.etapa'!$B$3:$L$61,7,FALSE))</f>
        <v>11</v>
      </c>
      <c r="E2" s="9">
        <f>IFERROR(D2/C2,"")</f>
        <v>6.090808416389812E-3</v>
      </c>
      <c r="F2" s="27">
        <f>IFERROR(VLOOKUP($B2,'[1]RHQ_červené okresy_3.etapa'!$B$3:$L$61,8,FALSE),VLOOKUP($B2,'[1]RHQ_biele okresy_3.etapa'!$B$3:$L$61,10,FALSE))</f>
        <v>3855</v>
      </c>
      <c r="G2" s="27">
        <f>IFERROR(VLOOKUP($B2,'[1]RHQ_červené okresy_3.etapa'!$B$3:$L$61,9,FALSE),VLOOKUP($B2,'[1]RHQ_biele okresy_3.etapa'!$B$3:$L$61,11,FALSE))</f>
        <v>23</v>
      </c>
      <c r="H2" s="9">
        <f>IFERROR(G2/F2,"")</f>
        <v>5.9662775616083005E-3</v>
      </c>
      <c r="I2" s="11">
        <f>C2+F2</f>
        <v>5661</v>
      </c>
      <c r="J2" s="28">
        <f>G2+D2</f>
        <v>34</v>
      </c>
      <c r="K2" s="9">
        <f>IFERROR(J2/I2,"")</f>
        <v>6.006006006006006E-3</v>
      </c>
      <c r="L2" s="13">
        <v>151232</v>
      </c>
      <c r="M2" s="15">
        <f>I2/L2</f>
        <v>3.7432553956834536E-2</v>
      </c>
    </row>
    <row r="3" spans="1:13" x14ac:dyDescent="0.3">
      <c r="A3" s="8" t="s">
        <v>17</v>
      </c>
      <c r="B3" s="8" t="s">
        <v>15</v>
      </c>
      <c r="C3" s="27">
        <f>IFERROR(VLOOKUP($B3,'[1]RHQ_červené okresy_3.etapa'!$B$3:$L$61,4,FALSE),VLOOKUP($B3,'[1]RHQ_biele okresy_3.etapa'!$B$3:$L$61,6,FALSE))</f>
        <v>1138</v>
      </c>
      <c r="D3" s="27">
        <f>IFERROR(VLOOKUP($B3,'[1]RHQ_červené okresy_3.etapa'!$B$3:$L$61,5,FALSE),VLOOKUP($B3,'[1]RHQ_biele okresy_3.etapa'!$B$3:$L$61,7,FALSE))</f>
        <v>7</v>
      </c>
      <c r="E3" s="9">
        <f t="shared" ref="E3:E66" si="0">IFERROR(D3/C3,"")</f>
        <v>6.1511423550087872E-3</v>
      </c>
      <c r="F3" s="27">
        <f>IFERROR(VLOOKUP($B3,'[1]RHQ_červené okresy_3.etapa'!$B$3:$L$61,8,FALSE),VLOOKUP($B3,'[1]RHQ_biele okresy_3.etapa'!$B$3:$L$61,10,FALSE))</f>
        <v>0</v>
      </c>
      <c r="G3" s="27">
        <f>IFERROR(VLOOKUP($B3,'[1]RHQ_červené okresy_3.etapa'!$B$3:$L$61,9,FALSE),VLOOKUP($B3,'[1]RHQ_biele okresy_3.etapa'!$B$3:$L$61,11,FALSE))</f>
        <v>0</v>
      </c>
      <c r="H3" s="9" t="str">
        <f t="shared" ref="H3:H66" si="1">IFERROR(G3/F3,"")</f>
        <v/>
      </c>
      <c r="I3" s="11">
        <f t="shared" ref="I3:I66" si="2">C3+F3</f>
        <v>1138</v>
      </c>
      <c r="J3" s="28">
        <f t="shared" ref="J3:J66" si="3">G3+D3</f>
        <v>7</v>
      </c>
      <c r="K3" s="9">
        <f t="shared" ref="K3:K66" si="4">IFERROR(J3/I3,"")</f>
        <v>6.1511423550087872E-3</v>
      </c>
      <c r="L3" s="13">
        <v>39636.5</v>
      </c>
      <c r="M3" s="15">
        <f t="shared" ref="M3:M66" si="5">I3/L3</f>
        <v>2.8710910398244041E-2</v>
      </c>
    </row>
    <row r="4" spans="1:13" x14ac:dyDescent="0.3">
      <c r="A4" s="8" t="s">
        <v>47</v>
      </c>
      <c r="B4" s="8" t="s">
        <v>16</v>
      </c>
      <c r="C4" s="27">
        <f>IFERROR(VLOOKUP($B4,'[1]RHQ_červené okresy_3.etapa'!$B$3:$L$61,4,FALSE),VLOOKUP($B4,'[1]RHQ_biele okresy_3.etapa'!$B$3:$L$61,6,FALSE))</f>
        <v>3269</v>
      </c>
      <c r="D4" s="27">
        <f>IFERROR(VLOOKUP($B4,'[1]RHQ_červené okresy_3.etapa'!$B$3:$L$61,5,FALSE),VLOOKUP($B4,'[1]RHQ_biele okresy_3.etapa'!$B$3:$L$61,7,FALSE))</f>
        <v>12</v>
      </c>
      <c r="E4" s="9">
        <f t="shared" si="0"/>
        <v>3.6708473539308656E-3</v>
      </c>
      <c r="F4" s="27">
        <f>IFERROR(VLOOKUP($B4,'[1]RHQ_červené okresy_3.etapa'!$B$3:$L$61,8,FALSE),VLOOKUP($B4,'[1]RHQ_biele okresy_3.etapa'!$B$3:$L$61,10,FALSE))</f>
        <v>0</v>
      </c>
      <c r="G4" s="27">
        <f>IFERROR(VLOOKUP($B4,'[1]RHQ_červené okresy_3.etapa'!$B$3:$L$61,9,FALSE),VLOOKUP($B4,'[1]RHQ_biele okresy_3.etapa'!$B$3:$L$61,11,FALSE))</f>
        <v>0</v>
      </c>
      <c r="H4" s="9" t="str">
        <f t="shared" si="1"/>
        <v/>
      </c>
      <c r="I4" s="11">
        <f t="shared" si="2"/>
        <v>3269</v>
      </c>
      <c r="J4" s="28">
        <f t="shared" si="3"/>
        <v>12</v>
      </c>
      <c r="K4" s="9">
        <f t="shared" si="4"/>
        <v>3.6708473539308656E-3</v>
      </c>
      <c r="L4" s="13">
        <v>16086</v>
      </c>
      <c r="M4" s="15">
        <f t="shared" si="5"/>
        <v>0.20322019147084422</v>
      </c>
    </row>
    <row r="5" spans="1:13" x14ac:dyDescent="0.3">
      <c r="A5" s="8" t="s">
        <v>17</v>
      </c>
      <c r="B5" s="8" t="s">
        <v>17</v>
      </c>
      <c r="C5" s="27">
        <f>IFERROR(VLOOKUP($B5,'[1]RHQ_červené okresy_3.etapa'!$B$3:$L$61,4,FALSE),VLOOKUP($B5,'[1]RHQ_biele okresy_3.etapa'!$B$3:$L$61,6,FALSE))</f>
        <v>0</v>
      </c>
      <c r="D5" s="27">
        <f>IFERROR(VLOOKUP($B5,'[1]RHQ_červené okresy_3.etapa'!$B$3:$L$61,5,FALSE),VLOOKUP($B5,'[1]RHQ_biele okresy_3.etapa'!$B$3:$L$61,7,FALSE))</f>
        <v>0</v>
      </c>
      <c r="E5" s="9" t="str">
        <f t="shared" si="0"/>
        <v/>
      </c>
      <c r="F5" s="27">
        <f>IFERROR(VLOOKUP($B5,'[1]RHQ_červené okresy_3.etapa'!$B$3:$L$61,8,FALSE),VLOOKUP($B5,'[1]RHQ_biele okresy_3.etapa'!$B$3:$L$61,10,FALSE))</f>
        <v>0</v>
      </c>
      <c r="G5" s="27">
        <f>IFERROR(VLOOKUP($B5,'[1]RHQ_červené okresy_3.etapa'!$B$3:$L$61,9,FALSE),VLOOKUP($B5,'[1]RHQ_biele okresy_3.etapa'!$B$3:$L$61,11,FALSE))</f>
        <v>0</v>
      </c>
      <c r="H5" s="9" t="str">
        <f t="shared" si="1"/>
        <v/>
      </c>
      <c r="I5" s="11">
        <f t="shared" si="2"/>
        <v>0</v>
      </c>
      <c r="J5" s="28">
        <f t="shared" si="3"/>
        <v>0</v>
      </c>
      <c r="K5" s="9" t="str">
        <f t="shared" si="4"/>
        <v/>
      </c>
      <c r="L5" s="13">
        <v>62208.5</v>
      </c>
      <c r="M5" s="15">
        <f t="shared" si="5"/>
        <v>0</v>
      </c>
    </row>
    <row r="6" spans="1:13" x14ac:dyDescent="0.3">
      <c r="A6" s="8" t="s">
        <v>47</v>
      </c>
      <c r="B6" s="8" t="s">
        <v>18</v>
      </c>
      <c r="C6" s="27">
        <f>IFERROR(VLOOKUP($B6,'[1]RHQ_červené okresy_3.etapa'!$B$3:$L$61,4,FALSE),VLOOKUP($B6,'[1]RHQ_biele okresy_3.etapa'!$B$3:$L$61,6,FALSE))</f>
        <v>1027</v>
      </c>
      <c r="D6" s="27">
        <f>IFERROR(VLOOKUP($B6,'[1]RHQ_červené okresy_3.etapa'!$B$3:$L$61,5,FALSE),VLOOKUP($B6,'[1]RHQ_biele okresy_3.etapa'!$B$3:$L$61,7,FALSE))</f>
        <v>5</v>
      </c>
      <c r="E6" s="9">
        <f t="shared" si="0"/>
        <v>4.8685491723466411E-3</v>
      </c>
      <c r="F6" s="27">
        <f>IFERROR(VLOOKUP($B6,'[1]RHQ_červené okresy_3.etapa'!$B$3:$L$61,8,FALSE),VLOOKUP($B6,'[1]RHQ_biele okresy_3.etapa'!$B$3:$L$61,10,FALSE))</f>
        <v>457</v>
      </c>
      <c r="G6" s="27">
        <f>IFERROR(VLOOKUP($B6,'[1]RHQ_červené okresy_3.etapa'!$B$3:$L$61,9,FALSE),VLOOKUP($B6,'[1]RHQ_biele okresy_3.etapa'!$B$3:$L$61,11,FALSE))</f>
        <v>2</v>
      </c>
      <c r="H6" s="9">
        <f t="shared" si="1"/>
        <v>4.3763676148796497E-3</v>
      </c>
      <c r="I6" s="11">
        <f t="shared" si="2"/>
        <v>1484</v>
      </c>
      <c r="J6" s="28">
        <f t="shared" si="3"/>
        <v>7</v>
      </c>
      <c r="K6" s="9">
        <f t="shared" si="4"/>
        <v>4.7169811320754715E-3</v>
      </c>
      <c r="L6" s="13">
        <v>43473</v>
      </c>
      <c r="M6" s="15">
        <f t="shared" si="5"/>
        <v>3.4136130471787089E-2</v>
      </c>
    </row>
    <row r="7" spans="1:13" x14ac:dyDescent="0.3">
      <c r="A7" s="8" t="s">
        <v>103</v>
      </c>
      <c r="B7" s="8" t="s">
        <v>19</v>
      </c>
      <c r="C7" s="27">
        <f>IFERROR(VLOOKUP($B7,'[1]RHQ_červené okresy_3.etapa'!$B$3:$L$61,4,FALSE),VLOOKUP($B7,'[1]RHQ_biele okresy_3.etapa'!$B$3:$L$61,6,FALSE))</f>
        <v>0</v>
      </c>
      <c r="D7" s="27">
        <f>IFERROR(VLOOKUP($B7,'[1]RHQ_červené okresy_3.etapa'!$B$3:$L$61,5,FALSE),VLOOKUP($B7,'[1]RHQ_biele okresy_3.etapa'!$B$3:$L$61,7,FALSE))</f>
        <v>0</v>
      </c>
      <c r="E7" s="9" t="str">
        <f t="shared" si="0"/>
        <v/>
      </c>
      <c r="F7" s="27">
        <f>IFERROR(VLOOKUP($B7,'[1]RHQ_červené okresy_3.etapa'!$B$3:$L$61,8,FALSE),VLOOKUP($B7,'[1]RHQ_biele okresy_3.etapa'!$B$3:$L$61,10,FALSE))</f>
        <v>0</v>
      </c>
      <c r="G7" s="27">
        <f>IFERROR(VLOOKUP($B7,'[1]RHQ_červené okresy_3.etapa'!$B$3:$L$61,9,FALSE),VLOOKUP($B7,'[1]RHQ_biele okresy_3.etapa'!$B$3:$L$61,11,FALSE))</f>
        <v>0</v>
      </c>
      <c r="H7" s="9" t="str">
        <f t="shared" si="1"/>
        <v/>
      </c>
      <c r="I7" s="11">
        <f t="shared" si="2"/>
        <v>0</v>
      </c>
      <c r="J7" s="28">
        <f t="shared" si="3"/>
        <v>0</v>
      </c>
      <c r="K7" s="9" t="str">
        <f t="shared" si="4"/>
        <v/>
      </c>
      <c r="L7" s="13">
        <v>106526</v>
      </c>
      <c r="M7" s="15">
        <f t="shared" si="5"/>
        <v>0</v>
      </c>
    </row>
    <row r="8" spans="1:13" x14ac:dyDescent="0.3">
      <c r="A8" s="8" t="s">
        <v>37</v>
      </c>
      <c r="B8" s="8" t="s">
        <v>20</v>
      </c>
      <c r="C8" s="27">
        <f>IFERROR(VLOOKUP($B8,'[1]RHQ_červené okresy_3.etapa'!$B$3:$L$61,4,FALSE),VLOOKUP($B8,'[1]RHQ_biele okresy_3.etapa'!$B$3:$L$61,6,FALSE))</f>
        <v>0</v>
      </c>
      <c r="D8" s="27">
        <f>IFERROR(VLOOKUP($B8,'[1]RHQ_červené okresy_3.etapa'!$B$3:$L$61,5,FALSE),VLOOKUP($B8,'[1]RHQ_biele okresy_3.etapa'!$B$3:$L$61,7,FALSE))</f>
        <v>0</v>
      </c>
      <c r="E8" s="9" t="str">
        <f t="shared" si="0"/>
        <v/>
      </c>
      <c r="F8" s="27">
        <f>IFERROR(VLOOKUP($B8,'[1]RHQ_červené okresy_3.etapa'!$B$3:$L$61,8,FALSE),VLOOKUP($B8,'[1]RHQ_biele okresy_3.etapa'!$B$3:$L$61,10,FALSE))</f>
        <v>0</v>
      </c>
      <c r="G8" s="27">
        <f>IFERROR(VLOOKUP($B8,'[1]RHQ_červené okresy_3.etapa'!$B$3:$L$61,9,FALSE),VLOOKUP($B8,'[1]RHQ_biele okresy_3.etapa'!$B$3:$L$61,11,FALSE))</f>
        <v>0</v>
      </c>
      <c r="H8" s="9" t="str">
        <f t="shared" si="1"/>
        <v/>
      </c>
      <c r="I8" s="11">
        <f t="shared" si="2"/>
        <v>0</v>
      </c>
      <c r="J8" s="28">
        <f t="shared" si="3"/>
        <v>0</v>
      </c>
      <c r="K8" s="9" t="str">
        <f t="shared" si="4"/>
        <v/>
      </c>
      <c r="L8" s="13">
        <v>82287.5</v>
      </c>
      <c r="M8" s="15">
        <f t="shared" si="5"/>
        <v>0</v>
      </c>
    </row>
    <row r="9" spans="1:13" x14ac:dyDescent="0.3">
      <c r="A9" s="8" t="s">
        <v>103</v>
      </c>
      <c r="B9" s="8" t="s">
        <v>21</v>
      </c>
      <c r="C9" s="27">
        <f>IFERROR(VLOOKUP($B9,'[1]RHQ_červené okresy_3.etapa'!$B$3:$L$61,4,FALSE),VLOOKUP($B9,'[1]RHQ_biele okresy_3.etapa'!$B$3:$L$61,6,FALSE))</f>
        <v>0</v>
      </c>
      <c r="D9" s="27">
        <f>IFERROR(VLOOKUP($B9,'[1]RHQ_červené okresy_3.etapa'!$B$3:$L$61,5,FALSE),VLOOKUP($B9,'[1]RHQ_biele okresy_3.etapa'!$B$3:$L$61,7,FALSE))</f>
        <v>0</v>
      </c>
      <c r="E9" s="9" t="str">
        <f t="shared" si="0"/>
        <v/>
      </c>
      <c r="F9" s="27">
        <f>IFERROR(VLOOKUP($B9,'[1]RHQ_červené okresy_3.etapa'!$B$3:$L$61,8,FALSE),VLOOKUP($B9,'[1]RHQ_biele okresy_3.etapa'!$B$3:$L$61,10,FALSE))</f>
        <v>0</v>
      </c>
      <c r="G9" s="27">
        <f>IFERROR(VLOOKUP($B9,'[1]RHQ_červené okresy_3.etapa'!$B$3:$L$61,9,FALSE),VLOOKUP($B9,'[1]RHQ_biele okresy_3.etapa'!$B$3:$L$61,11,FALSE))</f>
        <v>0</v>
      </c>
      <c r="H9" s="9" t="str">
        <f t="shared" si="1"/>
        <v/>
      </c>
      <c r="I9" s="11">
        <f t="shared" si="2"/>
        <v>0</v>
      </c>
      <c r="J9" s="28">
        <f t="shared" si="3"/>
        <v>0</v>
      </c>
      <c r="K9" s="9" t="str">
        <f t="shared" si="4"/>
        <v/>
      </c>
      <c r="L9" s="13">
        <v>64344</v>
      </c>
      <c r="M9" s="15">
        <f t="shared" si="5"/>
        <v>0</v>
      </c>
    </row>
    <row r="10" spans="1:13" x14ac:dyDescent="0.3">
      <c r="A10" s="8" t="s">
        <v>103</v>
      </c>
      <c r="B10" s="8" t="s">
        <v>22</v>
      </c>
      <c r="C10" s="27">
        <f>IFERROR(VLOOKUP($B10,'[1]RHQ_červené okresy_3.etapa'!$B$3:$L$61,4,FALSE),VLOOKUP($B10,'[1]RHQ_biele okresy_3.etapa'!$B$3:$L$61,6,FALSE))</f>
        <v>0</v>
      </c>
      <c r="D10" s="27">
        <f>IFERROR(VLOOKUP($B10,'[1]RHQ_červené okresy_3.etapa'!$B$3:$L$61,5,FALSE),VLOOKUP($B10,'[1]RHQ_biele okresy_3.etapa'!$B$3:$L$61,7,FALSE))</f>
        <v>0</v>
      </c>
      <c r="E10" s="9" t="str">
        <f t="shared" si="0"/>
        <v/>
      </c>
      <c r="F10" s="27">
        <f>IFERROR(VLOOKUP($B10,'[1]RHQ_červené okresy_3.etapa'!$B$3:$L$61,8,FALSE),VLOOKUP($B10,'[1]RHQ_biele okresy_3.etapa'!$B$3:$L$61,10,FALSE))</f>
        <v>0</v>
      </c>
      <c r="G10" s="27">
        <f>IFERROR(VLOOKUP($B10,'[1]RHQ_červené okresy_3.etapa'!$B$3:$L$61,9,FALSE),VLOOKUP($B10,'[1]RHQ_biele okresy_3.etapa'!$B$3:$L$61,11,FALSE))</f>
        <v>0</v>
      </c>
      <c r="H10" s="9" t="str">
        <f t="shared" si="1"/>
        <v/>
      </c>
      <c r="I10" s="11">
        <f t="shared" si="2"/>
        <v>0</v>
      </c>
      <c r="J10" s="28">
        <f t="shared" si="3"/>
        <v>0</v>
      </c>
      <c r="K10" s="9" t="str">
        <f t="shared" si="4"/>
        <v/>
      </c>
      <c r="L10" s="13">
        <v>173118</v>
      </c>
      <c r="M10" s="15">
        <f t="shared" si="5"/>
        <v>0</v>
      </c>
    </row>
    <row r="11" spans="1:13" x14ac:dyDescent="0.3">
      <c r="A11" s="8" t="s">
        <v>47</v>
      </c>
      <c r="B11" s="8" t="s">
        <v>23</v>
      </c>
      <c r="C11" s="27">
        <f>IFERROR(VLOOKUP($B11,'[1]RHQ_červené okresy_3.etapa'!$B$3:$L$61,4,FALSE),VLOOKUP($B11,'[1]RHQ_biele okresy_3.etapa'!$B$3:$L$61,6,FALSE))</f>
        <v>1293</v>
      </c>
      <c r="D11" s="27">
        <f>IFERROR(VLOOKUP($B11,'[1]RHQ_červené okresy_3.etapa'!$B$3:$L$61,5,FALSE),VLOOKUP($B11,'[1]RHQ_biele okresy_3.etapa'!$B$3:$L$61,7,FALSE))</f>
        <v>0</v>
      </c>
      <c r="E11" s="9">
        <f t="shared" si="0"/>
        <v>0</v>
      </c>
      <c r="F11" s="27">
        <f>IFERROR(VLOOKUP($B11,'[1]RHQ_červené okresy_3.etapa'!$B$3:$L$61,8,FALSE),VLOOKUP($B11,'[1]RHQ_biele okresy_3.etapa'!$B$3:$L$61,10,FALSE))</f>
        <v>0</v>
      </c>
      <c r="G11" s="27">
        <f>IFERROR(VLOOKUP($B11,'[1]RHQ_červené okresy_3.etapa'!$B$3:$L$61,9,FALSE),VLOOKUP($B11,'[1]RHQ_biele okresy_3.etapa'!$B$3:$L$61,11,FALSE))</f>
        <v>0</v>
      </c>
      <c r="H11" s="9" t="str">
        <f t="shared" si="1"/>
        <v/>
      </c>
      <c r="I11" s="11">
        <f t="shared" si="2"/>
        <v>1293</v>
      </c>
      <c r="J11" s="28">
        <f t="shared" si="3"/>
        <v>0</v>
      </c>
      <c r="K11" s="9">
        <f t="shared" si="4"/>
        <v>0</v>
      </c>
      <c r="L11" s="13">
        <v>46861.5</v>
      </c>
      <c r="M11" s="15">
        <f t="shared" si="5"/>
        <v>2.759194648058641E-2</v>
      </c>
    </row>
    <row r="12" spans="1:13" x14ac:dyDescent="0.3">
      <c r="A12" s="8" t="s">
        <v>17</v>
      </c>
      <c r="B12" s="8" t="s">
        <v>24</v>
      </c>
      <c r="C12" s="27">
        <f>IFERROR(VLOOKUP($B12,'[1]RHQ_červené okresy_3.etapa'!$B$3:$L$61,4,FALSE),VLOOKUP($B12,'[1]RHQ_biele okresy_3.etapa'!$B$3:$L$61,6,FALSE))</f>
        <v>1108</v>
      </c>
      <c r="D12" s="27">
        <f>IFERROR(VLOOKUP($B12,'[1]RHQ_červené okresy_3.etapa'!$B$3:$L$61,5,FALSE),VLOOKUP($B12,'[1]RHQ_biele okresy_3.etapa'!$B$3:$L$61,7,FALSE))</f>
        <v>14</v>
      </c>
      <c r="E12" s="9">
        <f t="shared" si="0"/>
        <v>1.263537906137184E-2</v>
      </c>
      <c r="F12" s="27">
        <f>IFERROR(VLOOKUP($B12,'[1]RHQ_červené okresy_3.etapa'!$B$3:$L$61,8,FALSE),VLOOKUP($B12,'[1]RHQ_biele okresy_3.etapa'!$B$3:$L$61,10,FALSE))</f>
        <v>2012</v>
      </c>
      <c r="G12" s="27">
        <f>IFERROR(VLOOKUP($B12,'[1]RHQ_červené okresy_3.etapa'!$B$3:$L$61,9,FALSE),VLOOKUP($B12,'[1]RHQ_biele okresy_3.etapa'!$B$3:$L$61,11,FALSE))</f>
        <v>26</v>
      </c>
      <c r="H12" s="9">
        <f t="shared" si="1"/>
        <v>1.2922465208747515E-2</v>
      </c>
      <c r="I12" s="11">
        <f t="shared" si="2"/>
        <v>3120</v>
      </c>
      <c r="J12" s="28">
        <f t="shared" si="3"/>
        <v>40</v>
      </c>
      <c r="K12" s="9">
        <f t="shared" si="4"/>
        <v>1.282051282051282E-2</v>
      </c>
      <c r="L12" s="13">
        <v>84159</v>
      </c>
      <c r="M12" s="15">
        <f t="shared" si="5"/>
        <v>3.7072683848429759E-2</v>
      </c>
    </row>
    <row r="13" spans="1:13" x14ac:dyDescent="0.3">
      <c r="A13" s="8" t="s">
        <v>103</v>
      </c>
      <c r="B13" s="8" t="s">
        <v>25</v>
      </c>
      <c r="C13" s="27">
        <f>IFERROR(VLOOKUP($B13,'[1]RHQ_červené okresy_3.etapa'!$B$3:$L$61,4,FALSE),VLOOKUP($B13,'[1]RHQ_biele okresy_3.etapa'!$B$3:$L$61,6,FALSE))</f>
        <v>0</v>
      </c>
      <c r="D13" s="27">
        <f>IFERROR(VLOOKUP($B13,'[1]RHQ_červené okresy_3.etapa'!$B$3:$L$61,5,FALSE),VLOOKUP($B13,'[1]RHQ_biele okresy_3.etapa'!$B$3:$L$61,7,FALSE))</f>
        <v>0</v>
      </c>
      <c r="E13" s="9" t="str">
        <f t="shared" si="0"/>
        <v/>
      </c>
      <c r="F13" s="27">
        <f>IFERROR(VLOOKUP($B13,'[1]RHQ_červené okresy_3.etapa'!$B$3:$L$61,8,FALSE),VLOOKUP($B13,'[1]RHQ_biele okresy_3.etapa'!$B$3:$L$61,10,FALSE))</f>
        <v>0</v>
      </c>
      <c r="G13" s="27">
        <f>IFERROR(VLOOKUP($B13,'[1]RHQ_červené okresy_3.etapa'!$B$3:$L$61,9,FALSE),VLOOKUP($B13,'[1]RHQ_biele okresy_3.etapa'!$B$3:$L$61,11,FALSE))</f>
        <v>0</v>
      </c>
      <c r="H13" s="9" t="str">
        <f t="shared" si="1"/>
        <v/>
      </c>
      <c r="I13" s="11">
        <f t="shared" si="2"/>
        <v>0</v>
      </c>
      <c r="J13" s="28">
        <f t="shared" si="3"/>
        <v>0</v>
      </c>
      <c r="K13" s="9" t="str">
        <f t="shared" si="4"/>
        <v/>
      </c>
      <c r="L13" s="13">
        <v>179782</v>
      </c>
      <c r="M13" s="15">
        <f t="shared" si="5"/>
        <v>0</v>
      </c>
    </row>
    <row r="14" spans="1:13" x14ac:dyDescent="0.3">
      <c r="A14" s="8" t="s">
        <v>38</v>
      </c>
      <c r="B14" s="8" t="s">
        <v>26</v>
      </c>
      <c r="C14" s="27">
        <f>IFERROR(VLOOKUP($B14,'[1]RHQ_červené okresy_3.etapa'!$B$3:$L$61,4,FALSE),VLOOKUP($B14,'[1]RHQ_biele okresy_3.etapa'!$B$3:$L$61,6,FALSE))</f>
        <v>0</v>
      </c>
      <c r="D14" s="27">
        <f>IFERROR(VLOOKUP($B14,'[1]RHQ_červené okresy_3.etapa'!$B$3:$L$61,5,FALSE),VLOOKUP($B14,'[1]RHQ_biele okresy_3.etapa'!$B$3:$L$61,7,FALSE))</f>
        <v>0</v>
      </c>
      <c r="E14" s="9" t="str">
        <f t="shared" si="0"/>
        <v/>
      </c>
      <c r="F14" s="27">
        <f>IFERROR(VLOOKUP($B14,'[1]RHQ_červené okresy_3.etapa'!$B$3:$L$61,8,FALSE),VLOOKUP($B14,'[1]RHQ_biele okresy_3.etapa'!$B$3:$L$61,10,FALSE))</f>
        <v>0</v>
      </c>
      <c r="G14" s="27">
        <f>IFERROR(VLOOKUP($B14,'[1]RHQ_červené okresy_3.etapa'!$B$3:$L$61,9,FALSE),VLOOKUP($B14,'[1]RHQ_biele okresy_3.etapa'!$B$3:$L$61,11,FALSE))</f>
        <v>0</v>
      </c>
      <c r="H14" s="9" t="str">
        <f t="shared" si="1"/>
        <v/>
      </c>
      <c r="I14" s="11">
        <f t="shared" si="2"/>
        <v>0</v>
      </c>
      <c r="J14" s="28">
        <f t="shared" si="3"/>
        <v>0</v>
      </c>
      <c r="K14" s="9" t="str">
        <f t="shared" si="4"/>
        <v/>
      </c>
      <c r="L14" s="13">
        <v>62802.5</v>
      </c>
      <c r="M14" s="15">
        <f t="shared" si="5"/>
        <v>0</v>
      </c>
    </row>
    <row r="15" spans="1:13" x14ac:dyDescent="0.3">
      <c r="A15" s="8" t="s">
        <v>104</v>
      </c>
      <c r="B15" s="8" t="s">
        <v>27</v>
      </c>
      <c r="C15" s="27">
        <f>IFERROR(VLOOKUP($B15,'[1]RHQ_červené okresy_3.etapa'!$B$3:$L$61,4,FALSE),VLOOKUP($B15,'[1]RHQ_biele okresy_3.etapa'!$B$3:$L$61,6,FALSE))</f>
        <v>0</v>
      </c>
      <c r="D15" s="27">
        <f>IFERROR(VLOOKUP($B15,'[1]RHQ_červené okresy_3.etapa'!$B$3:$L$61,5,FALSE),VLOOKUP($B15,'[1]RHQ_biele okresy_3.etapa'!$B$3:$L$61,7,FALSE))</f>
        <v>0</v>
      </c>
      <c r="E15" s="9" t="str">
        <f t="shared" si="0"/>
        <v/>
      </c>
      <c r="F15" s="27">
        <f>IFERROR(VLOOKUP($B15,'[1]RHQ_červené okresy_3.etapa'!$B$3:$L$61,8,FALSE),VLOOKUP($B15,'[1]RHQ_biele okresy_3.etapa'!$B$3:$L$61,10,FALSE))</f>
        <v>0</v>
      </c>
      <c r="G15" s="27">
        <f>IFERROR(VLOOKUP($B15,'[1]RHQ_červené okresy_3.etapa'!$B$3:$L$61,9,FALSE),VLOOKUP($B15,'[1]RHQ_biele okresy_3.etapa'!$B$3:$L$61,11,FALSE))</f>
        <v>0</v>
      </c>
      <c r="H15" s="9" t="str">
        <f t="shared" si="1"/>
        <v/>
      </c>
      <c r="I15" s="11">
        <f t="shared" si="2"/>
        <v>0</v>
      </c>
      <c r="J15" s="28">
        <f t="shared" si="3"/>
        <v>0</v>
      </c>
      <c r="K15" s="9" t="str">
        <f t="shared" si="4"/>
        <v/>
      </c>
      <c r="L15" s="13">
        <v>89832</v>
      </c>
      <c r="M15" s="15">
        <f t="shared" si="5"/>
        <v>0</v>
      </c>
    </row>
    <row r="16" spans="1:13" x14ac:dyDescent="0.3">
      <c r="A16" s="8" t="s">
        <v>104</v>
      </c>
      <c r="B16" s="8" t="s">
        <v>28</v>
      </c>
      <c r="C16" s="27">
        <f>IFERROR(VLOOKUP($B16,'[1]RHQ_červené okresy_3.etapa'!$B$3:$L$61,4,FALSE),VLOOKUP($B16,'[1]RHQ_biele okresy_3.etapa'!$B$3:$L$61,6,FALSE))</f>
        <v>0</v>
      </c>
      <c r="D16" s="27">
        <f>IFERROR(VLOOKUP($B16,'[1]RHQ_červené okresy_3.etapa'!$B$3:$L$61,5,FALSE),VLOOKUP($B16,'[1]RHQ_biele okresy_3.etapa'!$B$3:$L$61,7,FALSE))</f>
        <v>0</v>
      </c>
      <c r="E16" s="9" t="str">
        <f t="shared" si="0"/>
        <v/>
      </c>
      <c r="F16" s="27">
        <f>IFERROR(VLOOKUP($B16,'[1]RHQ_červené okresy_3.etapa'!$B$3:$L$61,8,FALSE),VLOOKUP($B16,'[1]RHQ_biele okresy_3.etapa'!$B$3:$L$61,10,FALSE))</f>
        <v>0</v>
      </c>
      <c r="G16" s="27">
        <f>IFERROR(VLOOKUP($B16,'[1]RHQ_červené okresy_3.etapa'!$B$3:$L$61,9,FALSE),VLOOKUP($B16,'[1]RHQ_biele okresy_3.etapa'!$B$3:$L$61,11,FALSE))</f>
        <v>0</v>
      </c>
      <c r="H16" s="9" t="str">
        <f t="shared" si="1"/>
        <v/>
      </c>
      <c r="I16" s="11">
        <f t="shared" si="2"/>
        <v>0</v>
      </c>
      <c r="J16" s="28">
        <f t="shared" si="3"/>
        <v>0</v>
      </c>
      <c r="K16" s="9" t="str">
        <f t="shared" si="4"/>
        <v/>
      </c>
      <c r="L16" s="13">
        <v>94076</v>
      </c>
      <c r="M16" s="15">
        <f t="shared" si="5"/>
        <v>0</v>
      </c>
    </row>
    <row r="17" spans="1:13" x14ac:dyDescent="0.3">
      <c r="A17" s="8" t="s">
        <v>47</v>
      </c>
      <c r="B17" s="8" t="s">
        <v>29</v>
      </c>
      <c r="C17" s="27">
        <f>IFERROR(VLOOKUP($B17,'[1]RHQ_červené okresy_3.etapa'!$B$3:$L$61,4,FALSE),VLOOKUP($B17,'[1]RHQ_biele okresy_3.etapa'!$B$3:$L$61,6,FALSE))</f>
        <v>1330</v>
      </c>
      <c r="D17" s="27">
        <f>IFERROR(VLOOKUP($B17,'[1]RHQ_červené okresy_3.etapa'!$B$3:$L$61,5,FALSE),VLOOKUP($B17,'[1]RHQ_biele okresy_3.etapa'!$B$3:$L$61,7,FALSE))</f>
        <v>11</v>
      </c>
      <c r="E17" s="9">
        <f t="shared" si="0"/>
        <v>8.2706766917293225E-3</v>
      </c>
      <c r="F17" s="27">
        <f>IFERROR(VLOOKUP($B17,'[1]RHQ_červené okresy_3.etapa'!$B$3:$L$61,8,FALSE),VLOOKUP($B17,'[1]RHQ_biele okresy_3.etapa'!$B$3:$L$61,10,FALSE))</f>
        <v>601</v>
      </c>
      <c r="G17" s="27">
        <f>IFERROR(VLOOKUP($B17,'[1]RHQ_červené okresy_3.etapa'!$B$3:$L$61,9,FALSE),VLOOKUP($B17,'[1]RHQ_biele okresy_3.etapa'!$B$3:$L$61,11,FALSE))</f>
        <v>0</v>
      </c>
      <c r="H17" s="9">
        <f t="shared" si="1"/>
        <v>0</v>
      </c>
      <c r="I17" s="11">
        <f t="shared" si="2"/>
        <v>1931</v>
      </c>
      <c r="J17" s="28">
        <f t="shared" si="3"/>
        <v>11</v>
      </c>
      <c r="K17" s="9">
        <f t="shared" si="4"/>
        <v>5.6965302951838426E-3</v>
      </c>
      <c r="L17" s="13">
        <v>22182</v>
      </c>
      <c r="M17" s="15">
        <f t="shared" si="5"/>
        <v>8.7052565142908669E-2</v>
      </c>
    </row>
    <row r="18" spans="1:13" x14ac:dyDescent="0.3">
      <c r="A18" s="8" t="s">
        <v>37</v>
      </c>
      <c r="B18" s="8" t="s">
        <v>30</v>
      </c>
      <c r="C18" s="27">
        <f>IFERROR(VLOOKUP($B18,'[1]RHQ_červené okresy_3.etapa'!$B$3:$L$61,4,FALSE),VLOOKUP($B18,'[1]RHQ_biele okresy_3.etapa'!$B$3:$L$61,6,FALSE))</f>
        <v>1693</v>
      </c>
      <c r="D18" s="27">
        <f>IFERROR(VLOOKUP($B18,'[1]RHQ_červené okresy_3.etapa'!$B$3:$L$61,5,FALSE),VLOOKUP($B18,'[1]RHQ_biele okresy_3.etapa'!$B$3:$L$61,7,FALSE))</f>
        <v>11</v>
      </c>
      <c r="E18" s="9">
        <f t="shared" si="0"/>
        <v>6.4973419964559952E-3</v>
      </c>
      <c r="F18" s="27">
        <f>IFERROR(VLOOKUP($B18,'[1]RHQ_červené okresy_3.etapa'!$B$3:$L$61,8,FALSE),VLOOKUP($B18,'[1]RHQ_biele okresy_3.etapa'!$B$3:$L$61,10,FALSE))</f>
        <v>2512</v>
      </c>
      <c r="G18" s="27">
        <f>IFERROR(VLOOKUP($B18,'[1]RHQ_červené okresy_3.etapa'!$B$3:$L$61,9,FALSE),VLOOKUP($B18,'[1]RHQ_biele okresy_3.etapa'!$B$3:$L$61,11,FALSE))</f>
        <v>12</v>
      </c>
      <c r="H18" s="9">
        <f t="shared" si="1"/>
        <v>4.7770700636942673E-3</v>
      </c>
      <c r="I18" s="11">
        <f t="shared" si="2"/>
        <v>4205</v>
      </c>
      <c r="J18" s="28">
        <f t="shared" si="3"/>
        <v>23</v>
      </c>
      <c r="K18" s="9">
        <f t="shared" si="4"/>
        <v>5.4696789536266346E-3</v>
      </c>
      <c r="L18" s="13">
        <v>28748.5</v>
      </c>
      <c r="M18" s="15">
        <f t="shared" si="5"/>
        <v>0.14626850096526775</v>
      </c>
    </row>
    <row r="19" spans="1:13" x14ac:dyDescent="0.3">
      <c r="A19" s="8" t="s">
        <v>31</v>
      </c>
      <c r="B19" s="8" t="s">
        <v>31</v>
      </c>
      <c r="C19" s="27">
        <f>IFERROR(VLOOKUP($B19,'[1]RHQ_červené okresy_3.etapa'!$B$3:$L$61,4,FALSE),VLOOKUP($B19,'[1]RHQ_biele okresy_3.etapa'!$B$3:$L$61,6,FALSE))</f>
        <v>0</v>
      </c>
      <c r="D19" s="27">
        <f>IFERROR(VLOOKUP($B19,'[1]RHQ_červené okresy_3.etapa'!$B$3:$L$61,5,FALSE),VLOOKUP($B19,'[1]RHQ_biele okresy_3.etapa'!$B$3:$L$61,7,FALSE))</f>
        <v>0</v>
      </c>
      <c r="E19" s="9" t="str">
        <f t="shared" si="0"/>
        <v/>
      </c>
      <c r="F19" s="27">
        <f>IFERROR(VLOOKUP($B19,'[1]RHQ_červené okresy_3.etapa'!$B$3:$L$61,8,FALSE),VLOOKUP($B19,'[1]RHQ_biele okresy_3.etapa'!$B$3:$L$61,10,FALSE))</f>
        <v>0</v>
      </c>
      <c r="G19" s="27">
        <f>IFERROR(VLOOKUP($B19,'[1]RHQ_červené okresy_3.etapa'!$B$3:$L$61,9,FALSE),VLOOKUP($B19,'[1]RHQ_biele okresy_3.etapa'!$B$3:$L$61,11,FALSE))</f>
        <v>0</v>
      </c>
      <c r="H19" s="9" t="str">
        <f t="shared" si="1"/>
        <v/>
      </c>
      <c r="I19" s="11">
        <f t="shared" si="2"/>
        <v>0</v>
      </c>
      <c r="J19" s="28">
        <f t="shared" si="3"/>
        <v>0</v>
      </c>
      <c r="K19" s="9" t="str">
        <f t="shared" si="4"/>
        <v/>
      </c>
      <c r="L19" s="13">
        <v>74323</v>
      </c>
      <c r="M19" s="15">
        <f t="shared" si="5"/>
        <v>0</v>
      </c>
    </row>
    <row r="20" spans="1:13" x14ac:dyDescent="0.3">
      <c r="A20" s="8" t="s">
        <v>47</v>
      </c>
      <c r="B20" s="8" t="s">
        <v>32</v>
      </c>
      <c r="C20" s="27">
        <f>IFERROR(VLOOKUP($B20,'[1]RHQ_červené okresy_3.etapa'!$B$3:$L$61,4,FALSE),VLOOKUP($B20,'[1]RHQ_biele okresy_3.etapa'!$B$3:$L$61,6,FALSE))</f>
        <v>3082</v>
      </c>
      <c r="D20" s="27">
        <f>IFERROR(VLOOKUP($B20,'[1]RHQ_červené okresy_3.etapa'!$B$3:$L$61,5,FALSE),VLOOKUP($B20,'[1]RHQ_biele okresy_3.etapa'!$B$3:$L$61,7,FALSE))</f>
        <v>12</v>
      </c>
      <c r="E20" s="9">
        <f t="shared" si="0"/>
        <v>3.8935756002595719E-3</v>
      </c>
      <c r="F20" s="27">
        <f>IFERROR(VLOOKUP($B20,'[1]RHQ_červené okresy_3.etapa'!$B$3:$L$61,8,FALSE),VLOOKUP($B20,'[1]RHQ_biele okresy_3.etapa'!$B$3:$L$61,10,FALSE))</f>
        <v>1836</v>
      </c>
      <c r="G20" s="27">
        <f>IFERROR(VLOOKUP($B20,'[1]RHQ_červené okresy_3.etapa'!$B$3:$L$61,9,FALSE),VLOOKUP($B20,'[1]RHQ_biele okresy_3.etapa'!$B$3:$L$61,11,FALSE))</f>
        <v>12</v>
      </c>
      <c r="H20" s="9">
        <f t="shared" si="1"/>
        <v>6.5359477124183009E-3</v>
      </c>
      <c r="I20" s="11">
        <f t="shared" si="2"/>
        <v>4918</v>
      </c>
      <c r="J20" s="28">
        <f t="shared" si="3"/>
        <v>24</v>
      </c>
      <c r="K20" s="9">
        <f t="shared" si="4"/>
        <v>4.8800325335502234E-3</v>
      </c>
      <c r="L20" s="13">
        <v>73466</v>
      </c>
      <c r="M20" s="15">
        <f t="shared" si="5"/>
        <v>6.6942531238940464E-2</v>
      </c>
    </row>
    <row r="21" spans="1:13" x14ac:dyDescent="0.3">
      <c r="A21" s="8" t="s">
        <v>31</v>
      </c>
      <c r="B21" s="8" t="s">
        <v>33</v>
      </c>
      <c r="C21" s="27">
        <f>IFERROR(VLOOKUP($B21,'[1]RHQ_červené okresy_3.etapa'!$B$3:$L$61,4,FALSE),VLOOKUP($B21,'[1]RHQ_biele okresy_3.etapa'!$B$3:$L$61,6,FALSE))</f>
        <v>0</v>
      </c>
      <c r="D21" s="27">
        <f>IFERROR(VLOOKUP($B21,'[1]RHQ_červené okresy_3.etapa'!$B$3:$L$61,5,FALSE),VLOOKUP($B21,'[1]RHQ_biele okresy_3.etapa'!$B$3:$L$61,7,FALSE))</f>
        <v>0</v>
      </c>
      <c r="E21" s="9" t="str">
        <f t="shared" si="0"/>
        <v/>
      </c>
      <c r="F21" s="27">
        <f>IFERROR(VLOOKUP($B21,'[1]RHQ_červené okresy_3.etapa'!$B$3:$L$61,8,FALSE),VLOOKUP($B21,'[1]RHQ_biele okresy_3.etapa'!$B$3:$L$61,10,FALSE))</f>
        <v>0</v>
      </c>
      <c r="G21" s="27">
        <f>IFERROR(VLOOKUP($B21,'[1]RHQ_červené okresy_3.etapa'!$B$3:$L$61,9,FALSE),VLOOKUP($B21,'[1]RHQ_biele okresy_3.etapa'!$B$3:$L$61,11,FALSE))</f>
        <v>0</v>
      </c>
      <c r="H21" s="9" t="str">
        <f t="shared" si="1"/>
        <v/>
      </c>
      <c r="I21" s="11">
        <f t="shared" si="2"/>
        <v>0</v>
      </c>
      <c r="J21" s="28">
        <f t="shared" si="3"/>
        <v>0</v>
      </c>
      <c r="K21" s="9" t="str">
        <f t="shared" si="4"/>
        <v/>
      </c>
      <c r="L21" s="13">
        <v>65145</v>
      </c>
      <c r="M21" s="15">
        <f t="shared" si="5"/>
        <v>0</v>
      </c>
    </row>
    <row r="22" spans="1:13" x14ac:dyDescent="0.3">
      <c r="A22" s="8" t="s">
        <v>34</v>
      </c>
      <c r="B22" s="8" t="s">
        <v>34</v>
      </c>
      <c r="C22" s="27">
        <f>IFERROR(VLOOKUP($B22,'[1]RHQ_červené okresy_3.etapa'!$B$3:$L$61,4,FALSE),VLOOKUP($B22,'[1]RHQ_biele okresy_3.etapa'!$B$3:$L$61,6,FALSE))</f>
        <v>0</v>
      </c>
      <c r="D22" s="27">
        <f>IFERROR(VLOOKUP($B22,'[1]RHQ_červené okresy_3.etapa'!$B$3:$L$61,5,FALSE),VLOOKUP($B22,'[1]RHQ_biele okresy_3.etapa'!$B$3:$L$61,7,FALSE))</f>
        <v>0</v>
      </c>
      <c r="E22" s="9" t="str">
        <f t="shared" si="0"/>
        <v/>
      </c>
      <c r="F22" s="27">
        <f>IFERROR(VLOOKUP($B22,'[1]RHQ_červené okresy_3.etapa'!$B$3:$L$61,8,FALSE),VLOOKUP($B22,'[1]RHQ_biele okresy_3.etapa'!$B$3:$L$61,10,FALSE))</f>
        <v>0</v>
      </c>
      <c r="G22" s="27">
        <f>IFERROR(VLOOKUP($B22,'[1]RHQ_červené okresy_3.etapa'!$B$3:$L$61,9,FALSE),VLOOKUP($B22,'[1]RHQ_biele okresy_3.etapa'!$B$3:$L$61,11,FALSE))</f>
        <v>0</v>
      </c>
      <c r="H22" s="9" t="str">
        <f t="shared" si="1"/>
        <v/>
      </c>
      <c r="I22" s="11">
        <f t="shared" si="2"/>
        <v>0</v>
      </c>
      <c r="J22" s="28">
        <f t="shared" si="3"/>
        <v>0</v>
      </c>
      <c r="K22" s="9" t="str">
        <f t="shared" si="4"/>
        <v/>
      </c>
      <c r="L22" s="13">
        <v>110824</v>
      </c>
      <c r="M22" s="15">
        <f t="shared" si="5"/>
        <v>0</v>
      </c>
    </row>
    <row r="23" spans="1:13" x14ac:dyDescent="0.3">
      <c r="A23" s="8" t="s">
        <v>34</v>
      </c>
      <c r="B23" s="8" t="s">
        <v>35</v>
      </c>
      <c r="C23" s="27">
        <f>IFERROR(VLOOKUP($B23,'[1]RHQ_červené okresy_3.etapa'!$B$3:$L$61,4,FALSE),VLOOKUP($B23,'[1]RHQ_biele okresy_3.etapa'!$B$3:$L$61,6,FALSE))</f>
        <v>2261</v>
      </c>
      <c r="D23" s="27">
        <f>IFERROR(VLOOKUP($B23,'[1]RHQ_červené okresy_3.etapa'!$B$3:$L$61,5,FALSE),VLOOKUP($B23,'[1]RHQ_biele okresy_3.etapa'!$B$3:$L$61,7,FALSE))</f>
        <v>29</v>
      </c>
      <c r="E23" s="9">
        <f t="shared" si="0"/>
        <v>1.2826183104820876E-2</v>
      </c>
      <c r="F23" s="27">
        <f>IFERROR(VLOOKUP($B23,'[1]RHQ_červené okresy_3.etapa'!$B$3:$L$61,8,FALSE),VLOOKUP($B23,'[1]RHQ_biele okresy_3.etapa'!$B$3:$L$61,10,FALSE))</f>
        <v>621</v>
      </c>
      <c r="G23" s="27">
        <f>IFERROR(VLOOKUP($B23,'[1]RHQ_červené okresy_3.etapa'!$B$3:$L$61,9,FALSE),VLOOKUP($B23,'[1]RHQ_biele okresy_3.etapa'!$B$3:$L$61,11,FALSE))</f>
        <v>7</v>
      </c>
      <c r="H23" s="9">
        <f t="shared" si="1"/>
        <v>1.1272141706924315E-2</v>
      </c>
      <c r="I23" s="11">
        <f t="shared" si="2"/>
        <v>2882</v>
      </c>
      <c r="J23" s="28">
        <f t="shared" si="3"/>
        <v>36</v>
      </c>
      <c r="K23" s="9">
        <f t="shared" si="4"/>
        <v>1.2491325468424705E-2</v>
      </c>
      <c r="L23" s="13">
        <v>101711.5</v>
      </c>
      <c r="M23" s="15">
        <f t="shared" si="5"/>
        <v>2.8335045692964907E-2</v>
      </c>
    </row>
    <row r="24" spans="1:13" x14ac:dyDescent="0.3">
      <c r="A24" s="8" t="s">
        <v>17</v>
      </c>
      <c r="B24" s="8" t="s">
        <v>36</v>
      </c>
      <c r="C24" s="27">
        <f>IFERROR(VLOOKUP($B24,'[1]RHQ_červené okresy_3.etapa'!$B$3:$L$61,4,FALSE),VLOOKUP($B24,'[1]RHQ_biele okresy_3.etapa'!$B$3:$L$61,6,FALSE))</f>
        <v>553</v>
      </c>
      <c r="D24" s="27">
        <f>IFERROR(VLOOKUP($B24,'[1]RHQ_červené okresy_3.etapa'!$B$3:$L$61,5,FALSE),VLOOKUP($B24,'[1]RHQ_biele okresy_3.etapa'!$B$3:$L$61,7,FALSE))</f>
        <v>4</v>
      </c>
      <c r="E24" s="9">
        <f t="shared" si="0"/>
        <v>7.2332730560578659E-3</v>
      </c>
      <c r="F24" s="27">
        <f>IFERROR(VLOOKUP($B24,'[1]RHQ_červené okresy_3.etapa'!$B$3:$L$61,8,FALSE),VLOOKUP($B24,'[1]RHQ_biele okresy_3.etapa'!$B$3:$L$61,10,FALSE))</f>
        <v>677</v>
      </c>
      <c r="G24" s="27">
        <f>IFERROR(VLOOKUP($B24,'[1]RHQ_červené okresy_3.etapa'!$B$3:$L$61,9,FALSE),VLOOKUP($B24,'[1]RHQ_biele okresy_3.etapa'!$B$3:$L$61,11,FALSE))</f>
        <v>2</v>
      </c>
      <c r="H24" s="9">
        <f t="shared" si="1"/>
        <v>2.9542097488921715E-3</v>
      </c>
      <c r="I24" s="11">
        <f t="shared" si="2"/>
        <v>1230</v>
      </c>
      <c r="J24" s="28">
        <f t="shared" si="3"/>
        <v>6</v>
      </c>
      <c r="K24" s="9">
        <f t="shared" si="4"/>
        <v>4.8780487804878049E-3</v>
      </c>
      <c r="L24" s="13">
        <v>21471</v>
      </c>
      <c r="M24" s="15">
        <f t="shared" si="5"/>
        <v>5.7286572586279165E-2</v>
      </c>
    </row>
    <row r="25" spans="1:13" x14ac:dyDescent="0.3">
      <c r="A25" s="8" t="s">
        <v>37</v>
      </c>
      <c r="B25" s="8" t="s">
        <v>37</v>
      </c>
      <c r="C25" s="27">
        <f>IFERROR(VLOOKUP($B25,'[1]RHQ_červené okresy_3.etapa'!$B$3:$L$61,4,FALSE),VLOOKUP($B25,'[1]RHQ_biele okresy_3.etapa'!$B$3:$L$61,6,FALSE))</f>
        <v>0</v>
      </c>
      <c r="D25" s="27">
        <f>IFERROR(VLOOKUP($B25,'[1]RHQ_červené okresy_3.etapa'!$B$3:$L$61,5,FALSE),VLOOKUP($B25,'[1]RHQ_biele okresy_3.etapa'!$B$3:$L$61,7,FALSE))</f>
        <v>0</v>
      </c>
      <c r="E25" s="9" t="str">
        <f t="shared" si="0"/>
        <v/>
      </c>
      <c r="F25" s="27">
        <f>IFERROR(VLOOKUP($B25,'[1]RHQ_červené okresy_3.etapa'!$B$3:$L$61,8,FALSE),VLOOKUP($B25,'[1]RHQ_biele okresy_3.etapa'!$B$3:$L$61,10,FALSE))</f>
        <v>0</v>
      </c>
      <c r="G25" s="27">
        <f>IFERROR(VLOOKUP($B25,'[1]RHQ_červené okresy_3.etapa'!$B$3:$L$61,9,FALSE),VLOOKUP($B25,'[1]RHQ_biele okresy_3.etapa'!$B$3:$L$61,11,FALSE))</f>
        <v>0</v>
      </c>
      <c r="H25" s="9" t="str">
        <f t="shared" si="1"/>
        <v/>
      </c>
      <c r="I25" s="11">
        <f t="shared" si="2"/>
        <v>0</v>
      </c>
      <c r="J25" s="28">
        <f t="shared" si="3"/>
        <v>0</v>
      </c>
      <c r="K25" s="9" t="str">
        <f t="shared" si="4"/>
        <v/>
      </c>
      <c r="L25" s="13">
        <v>105353</v>
      </c>
      <c r="M25" s="15">
        <f t="shared" si="5"/>
        <v>0</v>
      </c>
    </row>
    <row r="26" spans="1:13" x14ac:dyDescent="0.3">
      <c r="A26" s="8" t="s">
        <v>38</v>
      </c>
      <c r="B26" s="8" t="s">
        <v>38</v>
      </c>
      <c r="C26" s="27">
        <f>IFERROR(VLOOKUP($B26,'[1]RHQ_červené okresy_3.etapa'!$B$3:$L$61,4,FALSE),VLOOKUP($B26,'[1]RHQ_biele okresy_3.etapa'!$B$3:$L$61,6,FALSE))</f>
        <v>0</v>
      </c>
      <c r="D26" s="27">
        <f>IFERROR(VLOOKUP($B26,'[1]RHQ_červené okresy_3.etapa'!$B$3:$L$61,5,FALSE),VLOOKUP($B26,'[1]RHQ_biele okresy_3.etapa'!$B$3:$L$61,7,FALSE))</f>
        <v>0</v>
      </c>
      <c r="E26" s="9" t="str">
        <f t="shared" si="0"/>
        <v/>
      </c>
      <c r="F26" s="27">
        <f>IFERROR(VLOOKUP($B26,'[1]RHQ_červené okresy_3.etapa'!$B$3:$L$61,8,FALSE),VLOOKUP($B26,'[1]RHQ_biele okresy_3.etapa'!$B$3:$L$61,10,FALSE))</f>
        <v>0</v>
      </c>
      <c r="G26" s="27">
        <f>IFERROR(VLOOKUP($B26,'[1]RHQ_červené okresy_3.etapa'!$B$3:$L$61,9,FALSE),VLOOKUP($B26,'[1]RHQ_biele okresy_3.etapa'!$B$3:$L$61,11,FALSE))</f>
        <v>0</v>
      </c>
      <c r="H26" s="9" t="str">
        <f t="shared" si="1"/>
        <v/>
      </c>
      <c r="I26" s="11">
        <f t="shared" si="2"/>
        <v>0</v>
      </c>
      <c r="J26" s="28">
        <f t="shared" si="3"/>
        <v>0</v>
      </c>
      <c r="K26" s="9" t="str">
        <f t="shared" si="4"/>
        <v/>
      </c>
      <c r="L26" s="13">
        <v>45012.5</v>
      </c>
      <c r="M26" s="15">
        <f t="shared" si="5"/>
        <v>0</v>
      </c>
    </row>
    <row r="27" spans="1:13" x14ac:dyDescent="0.3">
      <c r="A27" s="8" t="s">
        <v>46</v>
      </c>
      <c r="B27" s="8" t="s">
        <v>39</v>
      </c>
      <c r="C27" s="27">
        <f>IFERROR(VLOOKUP($B27,'[1]RHQ_červené okresy_3.etapa'!$B$3:$L$61,4,FALSE),VLOOKUP($B27,'[1]RHQ_biele okresy_3.etapa'!$B$3:$L$61,6,FALSE))</f>
        <v>544</v>
      </c>
      <c r="D27" s="27">
        <f>IFERROR(VLOOKUP($B27,'[1]RHQ_červené okresy_3.etapa'!$B$3:$L$61,5,FALSE),VLOOKUP($B27,'[1]RHQ_biele okresy_3.etapa'!$B$3:$L$61,7,FALSE))</f>
        <v>9</v>
      </c>
      <c r="E27" s="9">
        <f t="shared" si="0"/>
        <v>1.6544117647058824E-2</v>
      </c>
      <c r="F27" s="27">
        <f>IFERROR(VLOOKUP($B27,'[1]RHQ_červené okresy_3.etapa'!$B$3:$L$61,8,FALSE),VLOOKUP($B27,'[1]RHQ_biele okresy_3.etapa'!$B$3:$L$61,10,FALSE))</f>
        <v>1124</v>
      </c>
      <c r="G27" s="27">
        <f>IFERROR(VLOOKUP($B27,'[1]RHQ_červené okresy_3.etapa'!$B$3:$L$61,9,FALSE),VLOOKUP($B27,'[1]RHQ_biele okresy_3.etapa'!$B$3:$L$61,11,FALSE))</f>
        <v>10</v>
      </c>
      <c r="H27" s="9">
        <f t="shared" si="1"/>
        <v>8.8967971530249119E-3</v>
      </c>
      <c r="I27" s="11">
        <f t="shared" si="2"/>
        <v>1668</v>
      </c>
      <c r="J27" s="28">
        <f t="shared" si="3"/>
        <v>19</v>
      </c>
      <c r="K27" s="9">
        <f t="shared" si="4"/>
        <v>1.1390887290167866E-2</v>
      </c>
      <c r="L27" s="13">
        <v>40572.5</v>
      </c>
      <c r="M27" s="15">
        <f t="shared" si="5"/>
        <v>4.1111590362930557E-2</v>
      </c>
    </row>
    <row r="28" spans="1:13" x14ac:dyDescent="0.3">
      <c r="A28" s="8" t="s">
        <v>37</v>
      </c>
      <c r="B28" s="8" t="s">
        <v>40</v>
      </c>
      <c r="C28" s="27">
        <f>IFERROR(VLOOKUP($B28,'[1]RHQ_červené okresy_3.etapa'!$B$3:$L$61,4,FALSE),VLOOKUP($B28,'[1]RHQ_biele okresy_3.etapa'!$B$3:$L$61,6,FALSE))</f>
        <v>0</v>
      </c>
      <c r="D28" s="27">
        <f>IFERROR(VLOOKUP($B28,'[1]RHQ_červené okresy_3.etapa'!$B$3:$L$61,5,FALSE),VLOOKUP($B28,'[1]RHQ_biele okresy_3.etapa'!$B$3:$L$61,7,FALSE))</f>
        <v>0</v>
      </c>
      <c r="E28" s="9" t="str">
        <f t="shared" si="0"/>
        <v/>
      </c>
      <c r="F28" s="27">
        <f>IFERROR(VLOOKUP($B28,'[1]RHQ_červené okresy_3.etapa'!$B$3:$L$61,8,FALSE),VLOOKUP($B28,'[1]RHQ_biele okresy_3.etapa'!$B$3:$L$61,10,FALSE))</f>
        <v>0</v>
      </c>
      <c r="G28" s="27">
        <f>IFERROR(VLOOKUP($B28,'[1]RHQ_červené okresy_3.etapa'!$B$3:$L$61,9,FALSE),VLOOKUP($B28,'[1]RHQ_biele okresy_3.etapa'!$B$3:$L$61,11,FALSE))</f>
        <v>0</v>
      </c>
      <c r="H28" s="9" t="str">
        <f t="shared" si="1"/>
        <v/>
      </c>
      <c r="I28" s="11">
        <f t="shared" si="2"/>
        <v>0</v>
      </c>
      <c r="J28" s="28">
        <f t="shared" si="3"/>
        <v>0</v>
      </c>
      <c r="K28" s="9" t="str">
        <f t="shared" si="4"/>
        <v/>
      </c>
      <c r="L28" s="13">
        <v>129543.5</v>
      </c>
      <c r="M28" s="15">
        <f t="shared" si="5"/>
        <v>0</v>
      </c>
    </row>
    <row r="29" spans="1:13" x14ac:dyDescent="0.3">
      <c r="A29" s="8" t="s">
        <v>34</v>
      </c>
      <c r="B29" s="8" t="s">
        <v>41</v>
      </c>
      <c r="C29" s="27">
        <f>IFERROR(VLOOKUP($B29,'[1]RHQ_červené okresy_3.etapa'!$B$3:$L$61,4,FALSE),VLOOKUP($B29,'[1]RHQ_biele okresy_3.etapa'!$B$3:$L$61,6,FALSE))</f>
        <v>0</v>
      </c>
      <c r="D29" s="27">
        <f>IFERROR(VLOOKUP($B29,'[1]RHQ_červené okresy_3.etapa'!$B$3:$L$61,5,FALSE),VLOOKUP($B29,'[1]RHQ_biele okresy_3.etapa'!$B$3:$L$61,7,FALSE))</f>
        <v>0</v>
      </c>
      <c r="E29" s="9" t="str">
        <f t="shared" si="0"/>
        <v/>
      </c>
      <c r="F29" s="27">
        <f>IFERROR(VLOOKUP($B29,'[1]RHQ_červené okresy_3.etapa'!$B$3:$L$61,8,FALSE),VLOOKUP($B29,'[1]RHQ_biele okresy_3.etapa'!$B$3:$L$61,10,FALSE))</f>
        <v>0</v>
      </c>
      <c r="G29" s="27">
        <f>IFERROR(VLOOKUP($B29,'[1]RHQ_červené okresy_3.etapa'!$B$3:$L$61,9,FALSE),VLOOKUP($B29,'[1]RHQ_biele okresy_3.etapa'!$B$3:$L$61,11,FALSE))</f>
        <v>0</v>
      </c>
      <c r="H29" s="9" t="str">
        <f t="shared" si="1"/>
        <v/>
      </c>
      <c r="I29" s="11">
        <f t="shared" si="2"/>
        <v>0</v>
      </c>
      <c r="J29" s="28">
        <f t="shared" si="3"/>
        <v>0</v>
      </c>
      <c r="K29" s="9" t="str">
        <f t="shared" si="4"/>
        <v/>
      </c>
      <c r="L29" s="13">
        <v>139004.5</v>
      </c>
      <c r="M29" s="15">
        <f t="shared" si="5"/>
        <v>0</v>
      </c>
    </row>
    <row r="30" spans="1:13" x14ac:dyDescent="0.3">
      <c r="A30" s="8" t="s">
        <v>38</v>
      </c>
      <c r="B30" s="8" t="s">
        <v>42</v>
      </c>
      <c r="C30" s="27">
        <f>IFERROR(VLOOKUP($B30,'[1]RHQ_červené okresy_3.etapa'!$B$3:$L$61,4,FALSE),VLOOKUP($B30,'[1]RHQ_biele okresy_3.etapa'!$B$3:$L$61,6,FALSE))</f>
        <v>0</v>
      </c>
      <c r="D30" s="27">
        <f>IFERROR(VLOOKUP($B30,'[1]RHQ_červené okresy_3.etapa'!$B$3:$L$61,5,FALSE),VLOOKUP($B30,'[1]RHQ_biele okresy_3.etapa'!$B$3:$L$61,7,FALSE))</f>
        <v>0</v>
      </c>
      <c r="E30" s="9" t="str">
        <f t="shared" si="0"/>
        <v/>
      </c>
      <c r="F30" s="27">
        <f>IFERROR(VLOOKUP($B30,'[1]RHQ_červené okresy_3.etapa'!$B$3:$L$61,8,FALSE),VLOOKUP($B30,'[1]RHQ_biele okresy_3.etapa'!$B$3:$L$61,10,FALSE))</f>
        <v>0</v>
      </c>
      <c r="G30" s="27">
        <f>IFERROR(VLOOKUP($B30,'[1]RHQ_červené okresy_3.etapa'!$B$3:$L$61,9,FALSE),VLOOKUP($B30,'[1]RHQ_biele okresy_3.etapa'!$B$3:$L$61,11,FALSE))</f>
        <v>0</v>
      </c>
      <c r="H30" s="9" t="str">
        <f t="shared" si="1"/>
        <v/>
      </c>
      <c r="I30" s="11">
        <f t="shared" si="2"/>
        <v>0</v>
      </c>
      <c r="J30" s="28">
        <f t="shared" si="3"/>
        <v>0</v>
      </c>
      <c r="K30" s="9" t="str">
        <f t="shared" si="4"/>
        <v/>
      </c>
      <c r="L30" s="13">
        <v>132454.5</v>
      </c>
      <c r="M30" s="15">
        <f t="shared" si="5"/>
        <v>0</v>
      </c>
    </row>
    <row r="31" spans="1:13" x14ac:dyDescent="0.3">
      <c r="A31" s="8" t="s">
        <v>37</v>
      </c>
      <c r="B31" s="8" t="s">
        <v>43</v>
      </c>
      <c r="C31" s="27">
        <f>IFERROR(VLOOKUP($B31,'[1]RHQ_červené okresy_3.etapa'!$B$3:$L$61,4,FALSE),VLOOKUP($B31,'[1]RHQ_biele okresy_3.etapa'!$B$3:$L$61,6,FALSE))</f>
        <v>0</v>
      </c>
      <c r="D31" s="27">
        <f>IFERROR(VLOOKUP($B31,'[1]RHQ_červené okresy_3.etapa'!$B$3:$L$61,5,FALSE),VLOOKUP($B31,'[1]RHQ_biele okresy_3.etapa'!$B$3:$L$61,7,FALSE))</f>
        <v>0</v>
      </c>
      <c r="E31" s="9" t="str">
        <f t="shared" si="0"/>
        <v/>
      </c>
      <c r="F31" s="27">
        <f>IFERROR(VLOOKUP($B31,'[1]RHQ_červené okresy_3.etapa'!$B$3:$L$61,8,FALSE),VLOOKUP($B31,'[1]RHQ_biele okresy_3.etapa'!$B$3:$L$61,10,FALSE))</f>
        <v>0</v>
      </c>
      <c r="G31" s="27">
        <f>IFERROR(VLOOKUP($B31,'[1]RHQ_červené okresy_3.etapa'!$B$3:$L$61,9,FALSE),VLOOKUP($B31,'[1]RHQ_biele okresy_3.etapa'!$B$3:$L$61,11,FALSE))</f>
        <v>0</v>
      </c>
      <c r="H31" s="9" t="str">
        <f t="shared" si="1"/>
        <v/>
      </c>
      <c r="I31" s="11">
        <f t="shared" si="2"/>
        <v>0</v>
      </c>
      <c r="J31" s="28">
        <f t="shared" si="3"/>
        <v>0</v>
      </c>
      <c r="K31" s="9" t="str">
        <f t="shared" si="4"/>
        <v/>
      </c>
      <c r="L31" s="13">
        <v>60126</v>
      </c>
      <c r="M31" s="15">
        <f t="shared" si="5"/>
        <v>0</v>
      </c>
    </row>
    <row r="32" spans="1:13" x14ac:dyDescent="0.3">
      <c r="A32" s="8" t="s">
        <v>46</v>
      </c>
      <c r="B32" s="8" t="s">
        <v>44</v>
      </c>
      <c r="C32" s="27">
        <f>IFERROR(VLOOKUP($B32,'[1]RHQ_červené okresy_3.etapa'!$B$3:$L$61,4,FALSE),VLOOKUP($B32,'[1]RHQ_biele okresy_3.etapa'!$B$3:$L$61,6,FALSE))</f>
        <v>0</v>
      </c>
      <c r="D32" s="27">
        <f>IFERROR(VLOOKUP($B32,'[1]RHQ_červené okresy_3.etapa'!$B$3:$L$61,5,FALSE),VLOOKUP($B32,'[1]RHQ_biele okresy_3.etapa'!$B$3:$L$61,7,FALSE))</f>
        <v>0</v>
      </c>
      <c r="E32" s="9" t="str">
        <f t="shared" si="0"/>
        <v/>
      </c>
      <c r="F32" s="27">
        <f>IFERROR(VLOOKUP($B32,'[1]RHQ_červené okresy_3.etapa'!$B$3:$L$61,8,FALSE),VLOOKUP($B32,'[1]RHQ_biele okresy_3.etapa'!$B$3:$L$61,10,FALSE))</f>
        <v>0</v>
      </c>
      <c r="G32" s="27">
        <f>IFERROR(VLOOKUP($B32,'[1]RHQ_červené okresy_3.etapa'!$B$3:$L$61,9,FALSE),VLOOKUP($B32,'[1]RHQ_biele okresy_3.etapa'!$B$3:$L$61,11,FALSE))</f>
        <v>0</v>
      </c>
      <c r="H32" s="9" t="str">
        <f t="shared" si="1"/>
        <v/>
      </c>
      <c r="I32" s="11">
        <f t="shared" si="2"/>
        <v>0</v>
      </c>
      <c r="J32" s="28">
        <f t="shared" si="3"/>
        <v>0</v>
      </c>
      <c r="K32" s="9" t="str">
        <f t="shared" si="4"/>
        <v/>
      </c>
      <c r="L32" s="13">
        <v>51685</v>
      </c>
      <c r="M32" s="15">
        <f t="shared" si="5"/>
        <v>0</v>
      </c>
    </row>
    <row r="33" spans="1:13" x14ac:dyDescent="0.3">
      <c r="A33" s="8" t="s">
        <v>47</v>
      </c>
      <c r="B33" s="8" t="s">
        <v>45</v>
      </c>
      <c r="C33" s="27">
        <f>IFERROR(VLOOKUP($B33,'[1]RHQ_červené okresy_3.etapa'!$B$3:$L$61,4,FALSE),VLOOKUP($B33,'[1]RHQ_biele okresy_3.etapa'!$B$3:$L$61,6,FALSE))</f>
        <v>1415</v>
      </c>
      <c r="D33" s="27">
        <f>IFERROR(VLOOKUP($B33,'[1]RHQ_červené okresy_3.etapa'!$B$3:$L$61,5,FALSE),VLOOKUP($B33,'[1]RHQ_biele okresy_3.etapa'!$B$3:$L$61,7,FALSE))</f>
        <v>10</v>
      </c>
      <c r="E33" s="9">
        <f t="shared" si="0"/>
        <v>7.0671378091872791E-3</v>
      </c>
      <c r="F33" s="27">
        <f>IFERROR(VLOOKUP($B33,'[1]RHQ_červené okresy_3.etapa'!$B$3:$L$61,8,FALSE),VLOOKUP($B33,'[1]RHQ_biele okresy_3.etapa'!$B$3:$L$61,10,FALSE))</f>
        <v>0</v>
      </c>
      <c r="G33" s="27">
        <f>IFERROR(VLOOKUP($B33,'[1]RHQ_červené okresy_3.etapa'!$B$3:$L$61,9,FALSE),VLOOKUP($B33,'[1]RHQ_biele okresy_3.etapa'!$B$3:$L$61,11,FALSE))</f>
        <v>0</v>
      </c>
      <c r="H33" s="9" t="str">
        <f t="shared" si="1"/>
        <v/>
      </c>
      <c r="I33" s="11">
        <f t="shared" si="2"/>
        <v>1415</v>
      </c>
      <c r="J33" s="28">
        <f t="shared" si="3"/>
        <v>10</v>
      </c>
      <c r="K33" s="9">
        <f t="shared" si="4"/>
        <v>7.0671378091872791E-3</v>
      </c>
      <c r="L33" s="13">
        <v>26152.5</v>
      </c>
      <c r="M33" s="15">
        <f t="shared" si="5"/>
        <v>5.4105726030016253E-2</v>
      </c>
    </row>
    <row r="34" spans="1:13" x14ac:dyDescent="0.3">
      <c r="A34" s="8" t="s">
        <v>46</v>
      </c>
      <c r="B34" s="8" t="s">
        <v>46</v>
      </c>
      <c r="C34" s="27">
        <f>IFERROR(VLOOKUP($B34,'[1]RHQ_červené okresy_3.etapa'!$B$3:$L$61,4,FALSE),VLOOKUP($B34,'[1]RHQ_biele okresy_3.etapa'!$B$3:$L$61,6,FALSE))</f>
        <v>0</v>
      </c>
      <c r="D34" s="27">
        <f>IFERROR(VLOOKUP($B34,'[1]RHQ_červené okresy_3.etapa'!$B$3:$L$61,5,FALSE),VLOOKUP($B34,'[1]RHQ_biele okresy_3.etapa'!$B$3:$L$61,7,FALSE))</f>
        <v>0</v>
      </c>
      <c r="E34" s="9" t="str">
        <f t="shared" si="0"/>
        <v/>
      </c>
      <c r="F34" s="27">
        <f>IFERROR(VLOOKUP($B34,'[1]RHQ_červené okresy_3.etapa'!$B$3:$L$61,8,FALSE),VLOOKUP($B34,'[1]RHQ_biele okresy_3.etapa'!$B$3:$L$61,10,FALSE))</f>
        <v>0</v>
      </c>
      <c r="G34" s="27">
        <f>IFERROR(VLOOKUP($B34,'[1]RHQ_červené okresy_3.etapa'!$B$3:$L$61,9,FALSE),VLOOKUP($B34,'[1]RHQ_biele okresy_3.etapa'!$B$3:$L$61,11,FALSE))</f>
        <v>0</v>
      </c>
      <c r="H34" s="9" t="str">
        <f t="shared" si="1"/>
        <v/>
      </c>
      <c r="I34" s="11">
        <f t="shared" si="2"/>
        <v>0</v>
      </c>
      <c r="J34" s="28">
        <f t="shared" si="3"/>
        <v>0</v>
      </c>
      <c r="K34" s="9" t="str">
        <f t="shared" si="4"/>
        <v/>
      </c>
      <c r="L34" s="13">
        <v>161560</v>
      </c>
      <c r="M34" s="15">
        <f t="shared" si="5"/>
        <v>0</v>
      </c>
    </row>
    <row r="35" spans="1:13" x14ac:dyDescent="0.3">
      <c r="A35" s="8" t="s">
        <v>47</v>
      </c>
      <c r="B35" s="8" t="s">
        <v>47</v>
      </c>
      <c r="C35" s="27">
        <f>IFERROR(VLOOKUP($B35,'[1]RHQ_červené okresy_3.etapa'!$B$3:$L$61,4,FALSE),VLOOKUP($B35,'[1]RHQ_biele okresy_3.etapa'!$B$3:$L$61,6,FALSE))</f>
        <v>32556</v>
      </c>
      <c r="D35" s="27">
        <f>IFERROR(VLOOKUP($B35,'[1]RHQ_červené okresy_3.etapa'!$B$3:$L$61,5,FALSE),VLOOKUP($B35,'[1]RHQ_biele okresy_3.etapa'!$B$3:$L$61,7,FALSE))</f>
        <v>97</v>
      </c>
      <c r="E35" s="9">
        <f t="shared" si="0"/>
        <v>2.9794815087848632E-3</v>
      </c>
      <c r="F35" s="27">
        <f>IFERROR(VLOOKUP($B35,'[1]RHQ_červené okresy_3.etapa'!$B$3:$L$61,8,FALSE),VLOOKUP($B35,'[1]RHQ_biele okresy_3.etapa'!$B$3:$L$61,10,FALSE))</f>
        <v>15208</v>
      </c>
      <c r="G35" s="27">
        <f>IFERROR(VLOOKUP($B35,'[1]RHQ_červené okresy_3.etapa'!$B$3:$L$61,9,FALSE),VLOOKUP($B35,'[1]RHQ_biele okresy_3.etapa'!$B$3:$L$61,11,FALSE))</f>
        <v>39</v>
      </c>
      <c r="H35" s="9">
        <f t="shared" si="1"/>
        <v>2.5644397685428721E-3</v>
      </c>
      <c r="I35" s="11">
        <f t="shared" si="2"/>
        <v>47764</v>
      </c>
      <c r="J35" s="28">
        <f t="shared" si="3"/>
        <v>136</v>
      </c>
      <c r="K35" s="9">
        <f t="shared" si="4"/>
        <v>2.847332719202747E-3</v>
      </c>
      <c r="L35" s="13">
        <v>68758.5</v>
      </c>
      <c r="M35" s="15">
        <f t="shared" si="5"/>
        <v>0.69466320527643854</v>
      </c>
    </row>
    <row r="36" spans="1:13" x14ac:dyDescent="0.3">
      <c r="A36" s="8" t="s">
        <v>17</v>
      </c>
      <c r="B36" s="8" t="s">
        <v>48</v>
      </c>
      <c r="C36" s="27">
        <f>IFERROR(VLOOKUP($B36,'[1]RHQ_červené okresy_3.etapa'!$B$3:$L$61,4,FALSE),VLOOKUP($B36,'[1]RHQ_biele okresy_3.etapa'!$B$3:$L$61,6,FALSE))</f>
        <v>13406</v>
      </c>
      <c r="D36" s="27">
        <f>IFERROR(VLOOKUP($B36,'[1]RHQ_červené okresy_3.etapa'!$B$3:$L$61,5,FALSE),VLOOKUP($B36,'[1]RHQ_biele okresy_3.etapa'!$B$3:$L$61,7,FALSE))</f>
        <v>53</v>
      </c>
      <c r="E36" s="9">
        <f t="shared" si="0"/>
        <v>3.9534536774578546E-3</v>
      </c>
      <c r="F36" s="27">
        <f>IFERROR(VLOOKUP($B36,'[1]RHQ_červené okresy_3.etapa'!$B$3:$L$61,8,FALSE),VLOOKUP($B36,'[1]RHQ_biele okresy_3.etapa'!$B$3:$L$61,10,FALSE))</f>
        <v>5681</v>
      </c>
      <c r="G36" s="27">
        <f>IFERROR(VLOOKUP($B36,'[1]RHQ_červené okresy_3.etapa'!$B$3:$L$61,9,FALSE),VLOOKUP($B36,'[1]RHQ_biele okresy_3.etapa'!$B$3:$L$61,11,FALSE))</f>
        <v>19</v>
      </c>
      <c r="H36" s="9">
        <f t="shared" si="1"/>
        <v>3.3444816053511705E-3</v>
      </c>
      <c r="I36" s="11">
        <f t="shared" si="2"/>
        <v>19087</v>
      </c>
      <c r="J36" s="28">
        <f t="shared" si="3"/>
        <v>72</v>
      </c>
      <c r="K36" s="9">
        <f t="shared" si="4"/>
        <v>3.7722009744852519E-3</v>
      </c>
      <c r="L36" s="13">
        <v>31868</v>
      </c>
      <c r="M36" s="15">
        <f t="shared" si="5"/>
        <v>0.59893937492155136</v>
      </c>
    </row>
    <row r="37" spans="1:13" x14ac:dyDescent="0.3">
      <c r="A37" s="8" t="s">
        <v>37</v>
      </c>
      <c r="B37" s="8" t="s">
        <v>49</v>
      </c>
      <c r="C37" s="27">
        <f>IFERROR(VLOOKUP($B37,'[1]RHQ_červené okresy_3.etapa'!$B$3:$L$61,4,FALSE),VLOOKUP($B37,'[1]RHQ_biele okresy_3.etapa'!$B$3:$L$61,6,FALSE))</f>
        <v>844</v>
      </c>
      <c r="D37" s="27">
        <f>IFERROR(VLOOKUP($B37,'[1]RHQ_červené okresy_3.etapa'!$B$3:$L$61,5,FALSE),VLOOKUP($B37,'[1]RHQ_biele okresy_3.etapa'!$B$3:$L$61,7,FALSE))</f>
        <v>4</v>
      </c>
      <c r="E37" s="9">
        <f t="shared" si="0"/>
        <v>4.7393364928909956E-3</v>
      </c>
      <c r="F37" s="27">
        <f>IFERROR(VLOOKUP($B37,'[1]RHQ_červené okresy_3.etapa'!$B$3:$L$61,8,FALSE),VLOOKUP($B37,'[1]RHQ_biele okresy_3.etapa'!$B$3:$L$61,10,FALSE))</f>
        <v>1024</v>
      </c>
      <c r="G37" s="27">
        <f>IFERROR(VLOOKUP($B37,'[1]RHQ_červené okresy_3.etapa'!$B$3:$L$61,9,FALSE),VLOOKUP($B37,'[1]RHQ_biele okresy_3.etapa'!$B$3:$L$61,11,FALSE))</f>
        <v>6</v>
      </c>
      <c r="H37" s="9">
        <f t="shared" si="1"/>
        <v>5.859375E-3</v>
      </c>
      <c r="I37" s="11">
        <f t="shared" si="2"/>
        <v>1868</v>
      </c>
      <c r="J37" s="28">
        <f t="shared" si="3"/>
        <v>10</v>
      </c>
      <c r="K37" s="9">
        <f t="shared" si="4"/>
        <v>5.3533190578158455E-3</v>
      </c>
      <c r="L37" s="13">
        <v>67513</v>
      </c>
      <c r="M37" s="15">
        <f t="shared" si="5"/>
        <v>2.7668745278687068E-2</v>
      </c>
    </row>
    <row r="38" spans="1:13" x14ac:dyDescent="0.3">
      <c r="A38" s="8" t="s">
        <v>50</v>
      </c>
      <c r="B38" s="8" t="s">
        <v>50</v>
      </c>
      <c r="C38" s="27">
        <f>IFERROR(VLOOKUP($B38,'[1]RHQ_červené okresy_3.etapa'!$B$3:$L$61,4,FALSE),VLOOKUP($B38,'[1]RHQ_biele okresy_3.etapa'!$B$3:$L$61,6,FALSE))</f>
        <v>74352</v>
      </c>
      <c r="D38" s="27">
        <f>IFERROR(VLOOKUP($B38,'[1]RHQ_červené okresy_3.etapa'!$B$3:$L$61,5,FALSE),VLOOKUP($B38,'[1]RHQ_biele okresy_3.etapa'!$B$3:$L$61,7,FALSE))</f>
        <v>327</v>
      </c>
      <c r="E38" s="9">
        <f t="shared" si="0"/>
        <v>4.3979987088444156E-3</v>
      </c>
      <c r="F38" s="27">
        <f>IFERROR(VLOOKUP($B38,'[1]RHQ_červené okresy_3.etapa'!$B$3:$L$61,8,FALSE),VLOOKUP($B38,'[1]RHQ_biele okresy_3.etapa'!$B$3:$L$61,10,FALSE))</f>
        <v>33919</v>
      </c>
      <c r="G38" s="27">
        <f>IFERROR(VLOOKUP($B38,'[1]RHQ_červené okresy_3.etapa'!$B$3:$L$61,9,FALSE),VLOOKUP($B38,'[1]RHQ_biele okresy_3.etapa'!$B$3:$L$61,11,FALSE))</f>
        <v>145</v>
      </c>
      <c r="H38" s="9">
        <f t="shared" si="1"/>
        <v>4.2748901795453872E-3</v>
      </c>
      <c r="I38" s="11">
        <f t="shared" si="2"/>
        <v>108271</v>
      </c>
      <c r="J38" s="28">
        <f t="shared" si="3"/>
        <v>472</v>
      </c>
      <c r="K38" s="9">
        <f t="shared" si="4"/>
        <v>4.3594314266978233E-3</v>
      </c>
      <c r="L38" s="13">
        <v>175609.5</v>
      </c>
      <c r="M38" s="15">
        <f t="shared" si="5"/>
        <v>0.61654409357124762</v>
      </c>
    </row>
    <row r="39" spans="1:13" x14ac:dyDescent="0.3">
      <c r="A39" s="8" t="s">
        <v>51</v>
      </c>
      <c r="B39" s="8" t="s">
        <v>51</v>
      </c>
      <c r="C39" s="27">
        <f>IFERROR(VLOOKUP($B39,'[1]RHQ_červené okresy_3.etapa'!$B$3:$L$61,4,FALSE),VLOOKUP($B39,'[1]RHQ_biele okresy_3.etapa'!$B$3:$L$61,6,FALSE))</f>
        <v>46043</v>
      </c>
      <c r="D39" s="27">
        <f>IFERROR(VLOOKUP($B39,'[1]RHQ_červené okresy_3.etapa'!$B$3:$L$61,5,FALSE),VLOOKUP($B39,'[1]RHQ_biele okresy_3.etapa'!$B$3:$L$61,7,FALSE))</f>
        <v>159</v>
      </c>
      <c r="E39" s="9">
        <f t="shared" si="0"/>
        <v>3.4532936602740916E-3</v>
      </c>
      <c r="F39" s="27">
        <f>IFERROR(VLOOKUP($B39,'[1]RHQ_červené okresy_3.etapa'!$B$3:$L$61,8,FALSE),VLOOKUP($B39,'[1]RHQ_biele okresy_3.etapa'!$B$3:$L$61,10,FALSE))</f>
        <v>16747</v>
      </c>
      <c r="G39" s="27">
        <f>IFERROR(VLOOKUP($B39,'[1]RHQ_červené okresy_3.etapa'!$B$3:$L$61,9,FALSE),VLOOKUP($B39,'[1]RHQ_biele okresy_3.etapa'!$B$3:$L$61,11,FALSE))</f>
        <v>52</v>
      </c>
      <c r="H39" s="9">
        <f t="shared" si="1"/>
        <v>3.1050337373858005E-3</v>
      </c>
      <c r="I39" s="11">
        <f t="shared" si="2"/>
        <v>62790</v>
      </c>
      <c r="J39" s="28">
        <f t="shared" si="3"/>
        <v>211</v>
      </c>
      <c r="K39" s="9">
        <f t="shared" si="4"/>
        <v>3.3604077082337951E-3</v>
      </c>
      <c r="L39" s="13">
        <v>110705</v>
      </c>
      <c r="M39" s="15">
        <f t="shared" si="5"/>
        <v>0.56718305406259883</v>
      </c>
    </row>
    <row r="40" spans="1:13" x14ac:dyDescent="0.3">
      <c r="A40" s="8" t="s">
        <v>60</v>
      </c>
      <c r="B40" s="8" t="s">
        <v>52</v>
      </c>
      <c r="C40" s="27">
        <f>IFERROR(VLOOKUP($B40,'[1]RHQ_červené okresy_3.etapa'!$B$3:$L$61,4,FALSE),VLOOKUP($B40,'[1]RHQ_biele okresy_3.etapa'!$B$3:$L$61,6,FALSE))</f>
        <v>30267</v>
      </c>
      <c r="D40" s="27">
        <f>IFERROR(VLOOKUP($B40,'[1]RHQ_červené okresy_3.etapa'!$B$3:$L$61,5,FALSE),VLOOKUP($B40,'[1]RHQ_biele okresy_3.etapa'!$B$3:$L$61,7,FALSE))</f>
        <v>116</v>
      </c>
      <c r="E40" s="9">
        <f t="shared" si="0"/>
        <v>3.8325569101661876E-3</v>
      </c>
      <c r="F40" s="27">
        <f>IFERROR(VLOOKUP($B40,'[1]RHQ_červené okresy_3.etapa'!$B$3:$L$61,8,FALSE),VLOOKUP($B40,'[1]RHQ_biele okresy_3.etapa'!$B$3:$L$61,10,FALSE))</f>
        <v>16002</v>
      </c>
      <c r="G40" s="27">
        <f>IFERROR(VLOOKUP($B40,'[1]RHQ_červené okresy_3.etapa'!$B$3:$L$61,9,FALSE),VLOOKUP($B40,'[1]RHQ_biele okresy_3.etapa'!$B$3:$L$61,11,FALSE))</f>
        <v>82</v>
      </c>
      <c r="H40" s="9">
        <f t="shared" si="1"/>
        <v>5.1243594550681162E-3</v>
      </c>
      <c r="I40" s="11">
        <f t="shared" si="2"/>
        <v>46269</v>
      </c>
      <c r="J40" s="28">
        <f t="shared" si="3"/>
        <v>198</v>
      </c>
      <c r="K40" s="9">
        <f t="shared" si="4"/>
        <v>4.2793230888932112E-3</v>
      </c>
      <c r="L40" s="13">
        <v>62553.5</v>
      </c>
      <c r="M40" s="15">
        <f t="shared" si="5"/>
        <v>0.73967084175945386</v>
      </c>
    </row>
    <row r="41" spans="1:13" x14ac:dyDescent="0.3">
      <c r="A41" s="8" t="s">
        <v>31</v>
      </c>
      <c r="B41" s="8" t="s">
        <v>53</v>
      </c>
      <c r="C41" s="27">
        <f>IFERROR(VLOOKUP($B41,'[1]RHQ_červené okresy_3.etapa'!$B$3:$L$61,4,FALSE),VLOOKUP($B41,'[1]RHQ_biele okresy_3.etapa'!$B$3:$L$61,6,FALSE))</f>
        <v>29706</v>
      </c>
      <c r="D41" s="27">
        <f>IFERROR(VLOOKUP($B41,'[1]RHQ_červené okresy_3.etapa'!$B$3:$L$61,5,FALSE),VLOOKUP($B41,'[1]RHQ_biele okresy_3.etapa'!$B$3:$L$61,7,FALSE))</f>
        <v>133</v>
      </c>
      <c r="E41" s="9">
        <f t="shared" si="0"/>
        <v>4.4772099912475591E-3</v>
      </c>
      <c r="F41" s="27">
        <f>IFERROR(VLOOKUP($B41,'[1]RHQ_červené okresy_3.etapa'!$B$3:$L$61,8,FALSE),VLOOKUP($B41,'[1]RHQ_biele okresy_3.etapa'!$B$3:$L$61,10,FALSE))</f>
        <v>16294</v>
      </c>
      <c r="G41" s="27">
        <f>IFERROR(VLOOKUP($B41,'[1]RHQ_červené okresy_3.etapa'!$B$3:$L$61,9,FALSE),VLOOKUP($B41,'[1]RHQ_biele okresy_3.etapa'!$B$3:$L$61,11,FALSE))</f>
        <v>61</v>
      </c>
      <c r="H41" s="9">
        <f t="shared" si="1"/>
        <v>3.743709340861667E-3</v>
      </c>
      <c r="I41" s="11">
        <f t="shared" si="2"/>
        <v>46000</v>
      </c>
      <c r="J41" s="28">
        <f t="shared" si="3"/>
        <v>194</v>
      </c>
      <c r="K41" s="9">
        <f t="shared" si="4"/>
        <v>4.2173913043478265E-3</v>
      </c>
      <c r="L41" s="13">
        <v>60446</v>
      </c>
      <c r="M41" s="15">
        <f t="shared" si="5"/>
        <v>0.7610098269529828</v>
      </c>
    </row>
    <row r="42" spans="1:13" x14ac:dyDescent="0.3">
      <c r="A42" s="8" t="s">
        <v>104</v>
      </c>
      <c r="B42" s="8" t="s">
        <v>54</v>
      </c>
      <c r="C42" s="27">
        <f>IFERROR(VLOOKUP($B42,'[1]RHQ_červené okresy_3.etapa'!$B$3:$L$61,4,FALSE),VLOOKUP($B42,'[1]RHQ_biele okresy_3.etapa'!$B$3:$L$61,6,FALSE))</f>
        <v>69218</v>
      </c>
      <c r="D42" s="27">
        <f>IFERROR(VLOOKUP($B42,'[1]RHQ_červené okresy_3.etapa'!$B$3:$L$61,5,FALSE),VLOOKUP($B42,'[1]RHQ_biele okresy_3.etapa'!$B$3:$L$61,7,FALSE))</f>
        <v>379</v>
      </c>
      <c r="E42" s="9">
        <f t="shared" si="0"/>
        <v>5.475454361582247E-3</v>
      </c>
      <c r="F42" s="27">
        <f>IFERROR(VLOOKUP($B42,'[1]RHQ_červené okresy_3.etapa'!$B$3:$L$61,8,FALSE),VLOOKUP($B42,'[1]RHQ_biele okresy_3.etapa'!$B$3:$L$61,10,FALSE))</f>
        <v>40865</v>
      </c>
      <c r="G42" s="27">
        <f>IFERROR(VLOOKUP($B42,'[1]RHQ_červené okresy_3.etapa'!$B$3:$L$61,9,FALSE),VLOOKUP($B42,'[1]RHQ_biele okresy_3.etapa'!$B$3:$L$61,11,FALSE))</f>
        <v>198</v>
      </c>
      <c r="H42" s="9">
        <f t="shared" si="1"/>
        <v>4.845222072678331E-3</v>
      </c>
      <c r="I42" s="11">
        <f t="shared" si="2"/>
        <v>110083</v>
      </c>
      <c r="J42" s="28">
        <f t="shared" si="3"/>
        <v>577</v>
      </c>
      <c r="K42" s="9">
        <f t="shared" si="4"/>
        <v>5.2414995957595634E-3</v>
      </c>
      <c r="L42" s="13">
        <v>122358</v>
      </c>
      <c r="M42" s="15">
        <f t="shared" si="5"/>
        <v>0.89967962863073936</v>
      </c>
    </row>
    <row r="43" spans="1:13" x14ac:dyDescent="0.3">
      <c r="A43" s="8" t="s">
        <v>70</v>
      </c>
      <c r="B43" s="8" t="s">
        <v>55</v>
      </c>
      <c r="C43" s="27">
        <f>IFERROR(VLOOKUP($B43,'[1]RHQ_červené okresy_3.etapa'!$B$3:$L$61,4,FALSE),VLOOKUP($B43,'[1]RHQ_biele okresy_3.etapa'!$B$3:$L$61,6,FALSE))</f>
        <v>8794</v>
      </c>
      <c r="D43" s="27">
        <f>IFERROR(VLOOKUP($B43,'[1]RHQ_červené okresy_3.etapa'!$B$3:$L$61,5,FALSE),VLOOKUP($B43,'[1]RHQ_biele okresy_3.etapa'!$B$3:$L$61,7,FALSE))</f>
        <v>41</v>
      </c>
      <c r="E43" s="9">
        <f t="shared" si="0"/>
        <v>4.6622697293609277E-3</v>
      </c>
      <c r="F43" s="27">
        <f>IFERROR(VLOOKUP($B43,'[1]RHQ_červené okresy_3.etapa'!$B$3:$L$61,8,FALSE),VLOOKUP($B43,'[1]RHQ_biele okresy_3.etapa'!$B$3:$L$61,10,FALSE))</f>
        <v>3416</v>
      </c>
      <c r="G43" s="27">
        <f>IFERROR(VLOOKUP($B43,'[1]RHQ_červené okresy_3.etapa'!$B$3:$L$61,9,FALSE),VLOOKUP($B43,'[1]RHQ_biele okresy_3.etapa'!$B$3:$L$61,11,FALSE))</f>
        <v>13</v>
      </c>
      <c r="H43" s="9">
        <f t="shared" si="1"/>
        <v>3.8056206088992973E-3</v>
      </c>
      <c r="I43" s="11">
        <f t="shared" si="2"/>
        <v>12210</v>
      </c>
      <c r="J43" s="28">
        <f t="shared" si="3"/>
        <v>54</v>
      </c>
      <c r="K43" s="9">
        <f t="shared" si="4"/>
        <v>4.4226044226044229E-3</v>
      </c>
      <c r="L43" s="13">
        <v>15884</v>
      </c>
      <c r="M43" s="15">
        <f t="shared" si="5"/>
        <v>0.76869806094182824</v>
      </c>
    </row>
    <row r="44" spans="1:13" x14ac:dyDescent="0.3">
      <c r="A44" s="8" t="s">
        <v>51</v>
      </c>
      <c r="B44" s="8" t="s">
        <v>56</v>
      </c>
      <c r="C44" s="27">
        <f>IFERROR(VLOOKUP($B44,'[1]RHQ_červené okresy_3.etapa'!$B$3:$L$61,4,FALSE),VLOOKUP($B44,'[1]RHQ_biele okresy_3.etapa'!$B$3:$L$61,6,FALSE))</f>
        <v>9955</v>
      </c>
      <c r="D44" s="27">
        <f>IFERROR(VLOOKUP($B44,'[1]RHQ_červené okresy_3.etapa'!$B$3:$L$61,5,FALSE),VLOOKUP($B44,'[1]RHQ_biele okresy_3.etapa'!$B$3:$L$61,7,FALSE))</f>
        <v>31</v>
      </c>
      <c r="E44" s="9">
        <f t="shared" si="0"/>
        <v>3.11401305876444E-3</v>
      </c>
      <c r="F44" s="27">
        <f>IFERROR(VLOOKUP($B44,'[1]RHQ_červené okresy_3.etapa'!$B$3:$L$61,8,FALSE),VLOOKUP($B44,'[1]RHQ_biele okresy_3.etapa'!$B$3:$L$61,10,FALSE))</f>
        <v>3011</v>
      </c>
      <c r="G44" s="27">
        <f>IFERROR(VLOOKUP($B44,'[1]RHQ_červené okresy_3.etapa'!$B$3:$L$61,9,FALSE),VLOOKUP($B44,'[1]RHQ_biele okresy_3.etapa'!$B$3:$L$61,11,FALSE))</f>
        <v>12</v>
      </c>
      <c r="H44" s="9">
        <f t="shared" si="1"/>
        <v>3.9853869146462967E-3</v>
      </c>
      <c r="I44" s="11">
        <f t="shared" si="2"/>
        <v>12966</v>
      </c>
      <c r="J44" s="28">
        <f t="shared" si="3"/>
        <v>43</v>
      </c>
      <c r="K44" s="9">
        <f t="shared" si="4"/>
        <v>3.3163658799938299E-3</v>
      </c>
      <c r="L44" s="13">
        <v>22819</v>
      </c>
      <c r="M44" s="15">
        <f t="shared" si="5"/>
        <v>0.56821070160830889</v>
      </c>
    </row>
    <row r="45" spans="1:13" x14ac:dyDescent="0.3">
      <c r="A45" s="8" t="s">
        <v>51</v>
      </c>
      <c r="B45" s="8" t="s">
        <v>57</v>
      </c>
      <c r="C45" s="27">
        <f>IFERROR(VLOOKUP($B45,'[1]RHQ_červené okresy_3.etapa'!$B$3:$L$61,4,FALSE),VLOOKUP($B45,'[1]RHQ_biele okresy_3.etapa'!$B$3:$L$61,6,FALSE))</f>
        <v>32149</v>
      </c>
      <c r="D45" s="27">
        <f>IFERROR(VLOOKUP($B45,'[1]RHQ_červené okresy_3.etapa'!$B$3:$L$61,5,FALSE),VLOOKUP($B45,'[1]RHQ_biele okresy_3.etapa'!$B$3:$L$61,7,FALSE))</f>
        <v>205</v>
      </c>
      <c r="E45" s="9">
        <f t="shared" si="0"/>
        <v>6.376559146474229E-3</v>
      </c>
      <c r="F45" s="27">
        <f>IFERROR(VLOOKUP($B45,'[1]RHQ_červené okresy_3.etapa'!$B$3:$L$61,8,FALSE),VLOOKUP($B45,'[1]RHQ_biele okresy_3.etapa'!$B$3:$L$61,10,FALSE))</f>
        <v>13275</v>
      </c>
      <c r="G45" s="27">
        <f>IFERROR(VLOOKUP($B45,'[1]RHQ_červené okresy_3.etapa'!$B$3:$L$61,9,FALSE),VLOOKUP($B45,'[1]RHQ_biele okresy_3.etapa'!$B$3:$L$61,11,FALSE))</f>
        <v>76</v>
      </c>
      <c r="H45" s="9">
        <f t="shared" si="1"/>
        <v>5.7250470809792845E-3</v>
      </c>
      <c r="I45" s="11">
        <f t="shared" si="2"/>
        <v>45424</v>
      </c>
      <c r="J45" s="28">
        <f t="shared" si="3"/>
        <v>281</v>
      </c>
      <c r="K45" s="9">
        <f t="shared" si="4"/>
        <v>6.1861570975695664E-3</v>
      </c>
      <c r="L45" s="13">
        <v>80766.5</v>
      </c>
      <c r="M45" s="15">
        <f t="shared" si="5"/>
        <v>0.56241139581385846</v>
      </c>
    </row>
    <row r="46" spans="1:13" x14ac:dyDescent="0.3">
      <c r="A46" s="8" t="s">
        <v>47</v>
      </c>
      <c r="B46" s="8" t="s">
        <v>58</v>
      </c>
      <c r="C46" s="27">
        <f>IFERROR(VLOOKUP($B46,'[1]RHQ_červené okresy_3.etapa'!$B$3:$L$61,4,FALSE),VLOOKUP($B46,'[1]RHQ_biele okresy_3.etapa'!$B$3:$L$61,6,FALSE))</f>
        <v>14835</v>
      </c>
      <c r="D46" s="27">
        <f>IFERROR(VLOOKUP($B46,'[1]RHQ_červené okresy_3.etapa'!$B$3:$L$61,5,FALSE),VLOOKUP($B46,'[1]RHQ_biele okresy_3.etapa'!$B$3:$L$61,7,FALSE))</f>
        <v>55</v>
      </c>
      <c r="E46" s="9">
        <f t="shared" si="0"/>
        <v>3.7074486012807551E-3</v>
      </c>
      <c r="F46" s="27">
        <f>IFERROR(VLOOKUP($B46,'[1]RHQ_červené okresy_3.etapa'!$B$3:$L$61,8,FALSE),VLOOKUP($B46,'[1]RHQ_biele okresy_3.etapa'!$B$3:$L$61,10,FALSE))</f>
        <v>8420</v>
      </c>
      <c r="G46" s="27">
        <f>IFERROR(VLOOKUP($B46,'[1]RHQ_červené okresy_3.etapa'!$B$3:$L$61,9,FALSE),VLOOKUP($B46,'[1]RHQ_biele okresy_3.etapa'!$B$3:$L$61,11,FALSE))</f>
        <v>24</v>
      </c>
      <c r="H46" s="9">
        <f t="shared" si="1"/>
        <v>2.8503562945368173E-3</v>
      </c>
      <c r="I46" s="11">
        <f t="shared" si="2"/>
        <v>23255</v>
      </c>
      <c r="J46" s="28">
        <f t="shared" si="3"/>
        <v>79</v>
      </c>
      <c r="K46" s="9">
        <f t="shared" si="4"/>
        <v>3.3971188991614707E-3</v>
      </c>
      <c r="L46" s="13">
        <v>32051</v>
      </c>
      <c r="M46" s="15">
        <f t="shared" si="5"/>
        <v>0.7255623849489875</v>
      </c>
    </row>
    <row r="47" spans="1:13" x14ac:dyDescent="0.3">
      <c r="A47" s="8" t="s">
        <v>47</v>
      </c>
      <c r="B47" s="8" t="s">
        <v>59</v>
      </c>
      <c r="C47" s="27">
        <f>IFERROR(VLOOKUP($B47,'[1]RHQ_červené okresy_3.etapa'!$B$3:$L$61,4,FALSE),VLOOKUP($B47,'[1]RHQ_biele okresy_3.etapa'!$B$3:$L$61,6,FALSE))</f>
        <v>47019</v>
      </c>
      <c r="D47" s="27">
        <f>IFERROR(VLOOKUP($B47,'[1]RHQ_červené okresy_3.etapa'!$B$3:$L$61,5,FALSE),VLOOKUP($B47,'[1]RHQ_biele okresy_3.etapa'!$B$3:$L$61,7,FALSE))</f>
        <v>161</v>
      </c>
      <c r="E47" s="9">
        <f t="shared" si="0"/>
        <v>3.4241476849784132E-3</v>
      </c>
      <c r="F47" s="27">
        <f>IFERROR(VLOOKUP($B47,'[1]RHQ_červené okresy_3.etapa'!$B$3:$L$61,8,FALSE),VLOOKUP($B47,'[1]RHQ_biele okresy_3.etapa'!$B$3:$L$61,10,FALSE))</f>
        <v>19525</v>
      </c>
      <c r="G47" s="27">
        <f>IFERROR(VLOOKUP($B47,'[1]RHQ_červené okresy_3.etapa'!$B$3:$L$61,9,FALSE),VLOOKUP($B47,'[1]RHQ_biele okresy_3.etapa'!$B$3:$L$61,11,FALSE))</f>
        <v>70</v>
      </c>
      <c r="H47" s="9">
        <f t="shared" si="1"/>
        <v>3.5851472471190781E-3</v>
      </c>
      <c r="I47" s="11">
        <f t="shared" si="2"/>
        <v>66544</v>
      </c>
      <c r="J47" s="28">
        <f t="shared" si="3"/>
        <v>231</v>
      </c>
      <c r="K47" s="9">
        <f t="shared" si="4"/>
        <v>3.4713873527290216E-3</v>
      </c>
      <c r="L47" s="13">
        <v>110828.5</v>
      </c>
      <c r="M47" s="15">
        <f t="shared" si="5"/>
        <v>0.60042317634904374</v>
      </c>
    </row>
    <row r="48" spans="1:13" x14ac:dyDescent="0.3">
      <c r="A48" s="8" t="s">
        <v>60</v>
      </c>
      <c r="B48" s="8" t="s">
        <v>60</v>
      </c>
      <c r="C48" s="27">
        <f>IFERROR(VLOOKUP($B48,'[1]RHQ_červené okresy_3.etapa'!$B$3:$L$61,4,FALSE),VLOOKUP($B48,'[1]RHQ_biele okresy_3.etapa'!$B$3:$L$61,6,FALSE))</f>
        <v>52224</v>
      </c>
      <c r="D48" s="27">
        <f>IFERROR(VLOOKUP($B48,'[1]RHQ_červené okresy_3.etapa'!$B$3:$L$61,5,FALSE),VLOOKUP($B48,'[1]RHQ_biele okresy_3.etapa'!$B$3:$L$61,7,FALSE))</f>
        <v>300</v>
      </c>
      <c r="E48" s="9">
        <f t="shared" si="0"/>
        <v>5.7444852941176475E-3</v>
      </c>
      <c r="F48" s="27">
        <f>IFERROR(VLOOKUP($B48,'[1]RHQ_červené okresy_3.etapa'!$B$3:$L$61,8,FALSE),VLOOKUP($B48,'[1]RHQ_biele okresy_3.etapa'!$B$3:$L$61,10,FALSE))</f>
        <v>20322</v>
      </c>
      <c r="G48" s="27">
        <f>IFERROR(VLOOKUP($B48,'[1]RHQ_červené okresy_3.etapa'!$B$3:$L$61,9,FALSE),VLOOKUP($B48,'[1]RHQ_biele okresy_3.etapa'!$B$3:$L$61,11,FALSE))</f>
        <v>134</v>
      </c>
      <c r="H48" s="9">
        <f t="shared" si="1"/>
        <v>6.593839189056195E-3</v>
      </c>
      <c r="I48" s="11">
        <f t="shared" si="2"/>
        <v>72546</v>
      </c>
      <c r="J48" s="28">
        <f t="shared" si="3"/>
        <v>434</v>
      </c>
      <c r="K48" s="9">
        <f t="shared" si="4"/>
        <v>5.9824111598158411E-3</v>
      </c>
      <c r="L48" s="13">
        <v>114523</v>
      </c>
      <c r="M48" s="15">
        <f t="shared" si="5"/>
        <v>0.63346227395370358</v>
      </c>
    </row>
    <row r="49" spans="1:13" x14ac:dyDescent="0.3">
      <c r="A49" s="8" t="s">
        <v>60</v>
      </c>
      <c r="B49" s="8" t="s">
        <v>61</v>
      </c>
      <c r="C49" s="27">
        <f>IFERROR(VLOOKUP($B49,'[1]RHQ_červené okresy_3.etapa'!$B$3:$L$61,4,FALSE),VLOOKUP($B49,'[1]RHQ_biele okresy_3.etapa'!$B$3:$L$61,6,FALSE))</f>
        <v>25315</v>
      </c>
      <c r="D49" s="27">
        <f>IFERROR(VLOOKUP($B49,'[1]RHQ_červené okresy_3.etapa'!$B$3:$L$61,5,FALSE),VLOOKUP($B49,'[1]RHQ_biele okresy_3.etapa'!$B$3:$L$61,7,FALSE))</f>
        <v>199</v>
      </c>
      <c r="E49" s="9">
        <f t="shared" si="0"/>
        <v>7.8609520047402733E-3</v>
      </c>
      <c r="F49" s="27">
        <f>IFERROR(VLOOKUP($B49,'[1]RHQ_červené okresy_3.etapa'!$B$3:$L$61,8,FALSE),VLOOKUP($B49,'[1]RHQ_biele okresy_3.etapa'!$B$3:$L$61,10,FALSE))</f>
        <v>10616</v>
      </c>
      <c r="G49" s="27">
        <f>IFERROR(VLOOKUP($B49,'[1]RHQ_červené okresy_3.etapa'!$B$3:$L$61,9,FALSE),VLOOKUP($B49,'[1]RHQ_biele okresy_3.etapa'!$B$3:$L$61,11,FALSE))</f>
        <v>92</v>
      </c>
      <c r="H49" s="9">
        <f t="shared" si="1"/>
        <v>8.6661642803315744E-3</v>
      </c>
      <c r="I49" s="11">
        <f t="shared" si="2"/>
        <v>35931</v>
      </c>
      <c r="J49" s="28">
        <f t="shared" si="3"/>
        <v>291</v>
      </c>
      <c r="K49" s="9">
        <f t="shared" si="4"/>
        <v>8.098856140936795E-3</v>
      </c>
      <c r="L49" s="13">
        <v>59187.5</v>
      </c>
      <c r="M49" s="15">
        <f t="shared" si="5"/>
        <v>0.6070707497360085</v>
      </c>
    </row>
    <row r="50" spans="1:13" x14ac:dyDescent="0.3">
      <c r="A50" s="8" t="s">
        <v>50</v>
      </c>
      <c r="B50" s="8" t="s">
        <v>62</v>
      </c>
      <c r="C50" s="27">
        <f>IFERROR(VLOOKUP($B50,'[1]RHQ_červené okresy_3.etapa'!$B$3:$L$61,4,FALSE),VLOOKUP($B50,'[1]RHQ_biele okresy_3.etapa'!$B$3:$L$61,6,FALSE))</f>
        <v>7633</v>
      </c>
      <c r="D50" s="27">
        <f>IFERROR(VLOOKUP($B50,'[1]RHQ_červené okresy_3.etapa'!$B$3:$L$61,5,FALSE),VLOOKUP($B50,'[1]RHQ_biele okresy_3.etapa'!$B$3:$L$61,7,FALSE))</f>
        <v>48</v>
      </c>
      <c r="E50" s="9">
        <f t="shared" si="0"/>
        <v>6.2884842132844227E-3</v>
      </c>
      <c r="F50" s="27">
        <f>IFERROR(VLOOKUP($B50,'[1]RHQ_červené okresy_3.etapa'!$B$3:$L$61,8,FALSE),VLOOKUP($B50,'[1]RHQ_biele okresy_3.etapa'!$B$3:$L$61,10,FALSE))</f>
        <v>3131</v>
      </c>
      <c r="G50" s="27">
        <f>IFERROR(VLOOKUP($B50,'[1]RHQ_červené okresy_3.etapa'!$B$3:$L$61,9,FALSE),VLOOKUP($B50,'[1]RHQ_biele okresy_3.etapa'!$B$3:$L$61,11,FALSE))</f>
        <v>15</v>
      </c>
      <c r="H50" s="9">
        <f t="shared" si="1"/>
        <v>4.7908016608112424E-3</v>
      </c>
      <c r="I50" s="11">
        <f t="shared" si="2"/>
        <v>10764</v>
      </c>
      <c r="J50" s="28">
        <f t="shared" si="3"/>
        <v>63</v>
      </c>
      <c r="K50" s="9">
        <f t="shared" si="4"/>
        <v>5.8528428093645481E-3</v>
      </c>
      <c r="L50" s="13">
        <v>20532</v>
      </c>
      <c r="M50" s="15">
        <f t="shared" si="5"/>
        <v>0.52425482174167148</v>
      </c>
    </row>
    <row r="51" spans="1:13" x14ac:dyDescent="0.3">
      <c r="A51" s="8" t="s">
        <v>47</v>
      </c>
      <c r="B51" s="8" t="s">
        <v>63</v>
      </c>
      <c r="C51" s="27">
        <f>IFERROR(VLOOKUP($B51,'[1]RHQ_červené okresy_3.etapa'!$B$3:$L$61,4,FALSE),VLOOKUP($B51,'[1]RHQ_biele okresy_3.etapa'!$B$3:$L$61,6,FALSE))</f>
        <v>28233</v>
      </c>
      <c r="D51" s="27">
        <f>IFERROR(VLOOKUP($B51,'[1]RHQ_červené okresy_3.etapa'!$B$3:$L$61,5,FALSE),VLOOKUP($B51,'[1]RHQ_biele okresy_3.etapa'!$B$3:$L$61,7,FALSE))</f>
        <v>183</v>
      </c>
      <c r="E51" s="9">
        <f t="shared" si="0"/>
        <v>6.4817766443523534E-3</v>
      </c>
      <c r="F51" s="27">
        <f>IFERROR(VLOOKUP($B51,'[1]RHQ_červené okresy_3.etapa'!$B$3:$L$61,8,FALSE),VLOOKUP($B51,'[1]RHQ_biele okresy_3.etapa'!$B$3:$L$61,10,FALSE))</f>
        <v>10282</v>
      </c>
      <c r="G51" s="27">
        <f>IFERROR(VLOOKUP($B51,'[1]RHQ_červené okresy_3.etapa'!$B$3:$L$61,9,FALSE),VLOOKUP($B51,'[1]RHQ_biele okresy_3.etapa'!$B$3:$L$61,11,FALSE))</f>
        <v>59</v>
      </c>
      <c r="H51" s="9">
        <f t="shared" si="1"/>
        <v>5.7381832328340793E-3</v>
      </c>
      <c r="I51" s="11">
        <f t="shared" si="2"/>
        <v>38515</v>
      </c>
      <c r="J51" s="28">
        <f t="shared" si="3"/>
        <v>242</v>
      </c>
      <c r="K51" s="9">
        <f t="shared" si="4"/>
        <v>6.2832662598987406E-3</v>
      </c>
      <c r="L51" s="13">
        <v>61449.5</v>
      </c>
      <c r="M51" s="15">
        <f t="shared" si="5"/>
        <v>0.62677483136559287</v>
      </c>
    </row>
    <row r="52" spans="1:13" x14ac:dyDescent="0.3">
      <c r="A52" s="8" t="s">
        <v>64</v>
      </c>
      <c r="B52" s="8" t="s">
        <v>64</v>
      </c>
      <c r="C52" s="27">
        <f>IFERROR(VLOOKUP($B52,'[1]RHQ_červené okresy_3.etapa'!$B$3:$L$61,4,FALSE),VLOOKUP($B52,'[1]RHQ_biele okresy_3.etapa'!$B$3:$L$61,6,FALSE))</f>
        <v>73832</v>
      </c>
      <c r="D52" s="27">
        <f>IFERROR(VLOOKUP($B52,'[1]RHQ_červené okresy_3.etapa'!$B$3:$L$61,5,FALSE),VLOOKUP($B52,'[1]RHQ_biele okresy_3.etapa'!$B$3:$L$61,7,FALSE))</f>
        <v>360</v>
      </c>
      <c r="E52" s="9">
        <f t="shared" si="0"/>
        <v>4.8759345541228736E-3</v>
      </c>
      <c r="F52" s="27">
        <f>IFERROR(VLOOKUP($B52,'[1]RHQ_červené okresy_3.etapa'!$B$3:$L$61,8,FALSE),VLOOKUP($B52,'[1]RHQ_biele okresy_3.etapa'!$B$3:$L$61,10,FALSE))</f>
        <v>30066</v>
      </c>
      <c r="G52" s="27">
        <f>IFERROR(VLOOKUP($B52,'[1]RHQ_červené okresy_3.etapa'!$B$3:$L$61,9,FALSE),VLOOKUP($B52,'[1]RHQ_biele okresy_3.etapa'!$B$3:$L$61,11,FALSE))</f>
        <v>152</v>
      </c>
      <c r="H52" s="9">
        <f t="shared" si="1"/>
        <v>5.0555444688352288E-3</v>
      </c>
      <c r="I52" s="11">
        <f t="shared" si="2"/>
        <v>103898</v>
      </c>
      <c r="J52" s="28">
        <f t="shared" si="3"/>
        <v>512</v>
      </c>
      <c r="K52" s="9">
        <f t="shared" si="4"/>
        <v>4.927910065641302E-3</v>
      </c>
      <c r="L52" s="13">
        <v>158043</v>
      </c>
      <c r="M52" s="15">
        <f t="shared" si="5"/>
        <v>0.65740336490701901</v>
      </c>
    </row>
    <row r="53" spans="1:13" x14ac:dyDescent="0.3">
      <c r="A53" s="8" t="s">
        <v>31</v>
      </c>
      <c r="B53" s="8" t="s">
        <v>65</v>
      </c>
      <c r="C53" s="27">
        <f>IFERROR(VLOOKUP($B53,'[1]RHQ_červené okresy_3.etapa'!$B$3:$L$61,4,FALSE),VLOOKUP($B53,'[1]RHQ_biele okresy_3.etapa'!$B$3:$L$61,6,FALSE))</f>
        <v>21883</v>
      </c>
      <c r="D53" s="27">
        <f>IFERROR(VLOOKUP($B53,'[1]RHQ_červené okresy_3.etapa'!$B$3:$L$61,5,FALSE),VLOOKUP($B53,'[1]RHQ_biele okresy_3.etapa'!$B$3:$L$61,7,FALSE))</f>
        <v>112</v>
      </c>
      <c r="E53" s="9">
        <f t="shared" si="0"/>
        <v>5.1181282273911255E-3</v>
      </c>
      <c r="F53" s="27">
        <f>IFERROR(VLOOKUP($B53,'[1]RHQ_červené okresy_3.etapa'!$B$3:$L$61,8,FALSE),VLOOKUP($B53,'[1]RHQ_biele okresy_3.etapa'!$B$3:$L$61,10,FALSE))</f>
        <v>9317</v>
      </c>
      <c r="G53" s="27">
        <f>IFERROR(VLOOKUP($B53,'[1]RHQ_červené okresy_3.etapa'!$B$3:$L$61,9,FALSE),VLOOKUP($B53,'[1]RHQ_biele okresy_3.etapa'!$B$3:$L$61,11,FALSE))</f>
        <v>56</v>
      </c>
      <c r="H53" s="9">
        <f t="shared" si="1"/>
        <v>6.0105184072126224E-3</v>
      </c>
      <c r="I53" s="11">
        <f t="shared" si="2"/>
        <v>31200</v>
      </c>
      <c r="J53" s="28">
        <f t="shared" si="3"/>
        <v>168</v>
      </c>
      <c r="K53" s="9">
        <f t="shared" si="4"/>
        <v>5.3846153846153844E-3</v>
      </c>
      <c r="L53" s="13">
        <v>47104.5</v>
      </c>
      <c r="M53" s="15">
        <f t="shared" si="5"/>
        <v>0.66235709964016176</v>
      </c>
    </row>
    <row r="54" spans="1:13" x14ac:dyDescent="0.3">
      <c r="A54" s="8" t="s">
        <v>51</v>
      </c>
      <c r="B54" s="8" t="s">
        <v>66</v>
      </c>
      <c r="C54" s="27">
        <f>IFERROR(VLOOKUP($B54,'[1]RHQ_červené okresy_3.etapa'!$B$3:$L$61,4,FALSE),VLOOKUP($B54,'[1]RHQ_biele okresy_3.etapa'!$B$3:$L$61,6,FALSE))</f>
        <v>4680</v>
      </c>
      <c r="D54" s="27">
        <f>IFERROR(VLOOKUP($B54,'[1]RHQ_červené okresy_3.etapa'!$B$3:$L$61,5,FALSE),VLOOKUP($B54,'[1]RHQ_biele okresy_3.etapa'!$B$3:$L$61,7,FALSE))</f>
        <v>15</v>
      </c>
      <c r="E54" s="9">
        <f t="shared" si="0"/>
        <v>3.205128205128205E-3</v>
      </c>
      <c r="F54" s="27">
        <f>IFERROR(VLOOKUP($B54,'[1]RHQ_červené okresy_3.etapa'!$B$3:$L$61,8,FALSE),VLOOKUP($B54,'[1]RHQ_biele okresy_3.etapa'!$B$3:$L$61,10,FALSE))</f>
        <v>1462</v>
      </c>
      <c r="G54" s="27">
        <f>IFERROR(VLOOKUP($B54,'[1]RHQ_červené okresy_3.etapa'!$B$3:$L$61,9,FALSE),VLOOKUP($B54,'[1]RHQ_biele okresy_3.etapa'!$B$3:$L$61,11,FALSE))</f>
        <v>2</v>
      </c>
      <c r="H54" s="9">
        <f t="shared" si="1"/>
        <v>1.3679890560875513E-3</v>
      </c>
      <c r="I54" s="11">
        <f t="shared" si="2"/>
        <v>6142</v>
      </c>
      <c r="J54" s="28">
        <f t="shared" si="3"/>
        <v>17</v>
      </c>
      <c r="K54" s="9">
        <f t="shared" si="4"/>
        <v>2.7678280690328883E-3</v>
      </c>
      <c r="L54" s="13">
        <v>11841.5</v>
      </c>
      <c r="M54" s="15">
        <f t="shared" si="5"/>
        <v>0.51868428830806912</v>
      </c>
    </row>
    <row r="55" spans="1:13" x14ac:dyDescent="0.3">
      <c r="A55" s="8" t="s">
        <v>50</v>
      </c>
      <c r="B55" s="8" t="s">
        <v>67</v>
      </c>
      <c r="C55" s="27">
        <f>IFERROR(VLOOKUP($B55,'[1]RHQ_červené okresy_3.etapa'!$B$3:$L$61,4,FALSE),VLOOKUP($B55,'[1]RHQ_biele okresy_3.etapa'!$B$3:$L$61,6,FALSE))</f>
        <v>12154</v>
      </c>
      <c r="D55" s="27">
        <f>IFERROR(VLOOKUP($B55,'[1]RHQ_červené okresy_3.etapa'!$B$3:$L$61,5,FALSE),VLOOKUP($B55,'[1]RHQ_biele okresy_3.etapa'!$B$3:$L$61,7,FALSE))</f>
        <v>53</v>
      </c>
      <c r="E55" s="9">
        <f t="shared" si="0"/>
        <v>4.3607042948823433E-3</v>
      </c>
      <c r="F55" s="27">
        <f>IFERROR(VLOOKUP($B55,'[1]RHQ_červené okresy_3.etapa'!$B$3:$L$61,8,FALSE),VLOOKUP($B55,'[1]RHQ_biele okresy_3.etapa'!$B$3:$L$61,10,FALSE))</f>
        <v>4551</v>
      </c>
      <c r="G55" s="27">
        <f>IFERROR(VLOOKUP($B55,'[1]RHQ_červené okresy_3.etapa'!$B$3:$L$61,9,FALSE),VLOOKUP($B55,'[1]RHQ_biele okresy_3.etapa'!$B$3:$L$61,11,FALSE))</f>
        <v>32</v>
      </c>
      <c r="H55" s="9">
        <f t="shared" si="1"/>
        <v>7.0314216655680073E-3</v>
      </c>
      <c r="I55" s="11">
        <f t="shared" si="2"/>
        <v>16705</v>
      </c>
      <c r="J55" s="28">
        <f t="shared" si="3"/>
        <v>85</v>
      </c>
      <c r="K55" s="9">
        <f t="shared" si="4"/>
        <v>5.0882969170906915E-3</v>
      </c>
      <c r="L55" s="13">
        <v>32564</v>
      </c>
      <c r="M55" s="15">
        <f t="shared" si="5"/>
        <v>0.51298980469229827</v>
      </c>
    </row>
    <row r="56" spans="1:13" x14ac:dyDescent="0.3">
      <c r="A56" s="8" t="s">
        <v>60</v>
      </c>
      <c r="B56" s="8" t="s">
        <v>68</v>
      </c>
      <c r="C56" s="27">
        <f>IFERROR(VLOOKUP($B56,'[1]RHQ_červené okresy_3.etapa'!$B$3:$L$61,4,FALSE),VLOOKUP($B56,'[1]RHQ_biele okresy_3.etapa'!$B$3:$L$61,6,FALSE))</f>
        <v>25681</v>
      </c>
      <c r="D56" s="27">
        <f>IFERROR(VLOOKUP($B56,'[1]RHQ_červené okresy_3.etapa'!$B$3:$L$61,5,FALSE),VLOOKUP($B56,'[1]RHQ_biele okresy_3.etapa'!$B$3:$L$61,7,FALSE))</f>
        <v>246</v>
      </c>
      <c r="E56" s="9">
        <f t="shared" si="0"/>
        <v>9.5790662357384832E-3</v>
      </c>
      <c r="F56" s="27">
        <f>IFERROR(VLOOKUP($B56,'[1]RHQ_červené okresy_3.etapa'!$B$3:$L$61,8,FALSE),VLOOKUP($B56,'[1]RHQ_biele okresy_3.etapa'!$B$3:$L$61,10,FALSE))</f>
        <v>10411</v>
      </c>
      <c r="G56" s="27">
        <f>IFERROR(VLOOKUP($B56,'[1]RHQ_červené okresy_3.etapa'!$B$3:$L$61,9,FALSE),VLOOKUP($B56,'[1]RHQ_biele okresy_3.etapa'!$B$3:$L$61,11,FALSE))</f>
        <v>97</v>
      </c>
      <c r="H56" s="9">
        <f t="shared" si="1"/>
        <v>9.317068485255979E-3</v>
      </c>
      <c r="I56" s="11">
        <f t="shared" si="2"/>
        <v>36092</v>
      </c>
      <c r="J56" s="28">
        <f t="shared" si="3"/>
        <v>343</v>
      </c>
      <c r="K56" s="9">
        <f t="shared" si="4"/>
        <v>9.5034910783553146E-3</v>
      </c>
      <c r="L56" s="13">
        <v>62438.5</v>
      </c>
      <c r="M56" s="15">
        <f t="shared" si="5"/>
        <v>0.57804079213946524</v>
      </c>
    </row>
    <row r="57" spans="1:13" x14ac:dyDescent="0.3">
      <c r="A57" s="8" t="s">
        <v>17</v>
      </c>
      <c r="B57" s="8" t="s">
        <v>69</v>
      </c>
      <c r="C57" s="27">
        <f>IFERROR(VLOOKUP($B57,'[1]RHQ_červené okresy_3.etapa'!$B$3:$L$61,4,FALSE),VLOOKUP($B57,'[1]RHQ_biele okresy_3.etapa'!$B$3:$L$61,6,FALSE))</f>
        <v>37622</v>
      </c>
      <c r="D57" s="27">
        <f>IFERROR(VLOOKUP($B57,'[1]RHQ_červené okresy_3.etapa'!$B$3:$L$61,5,FALSE),VLOOKUP($B57,'[1]RHQ_biele okresy_3.etapa'!$B$3:$L$61,7,FALSE))</f>
        <v>264</v>
      </c>
      <c r="E57" s="9">
        <f t="shared" si="0"/>
        <v>7.0171708043166234E-3</v>
      </c>
      <c r="F57" s="27">
        <f>IFERROR(VLOOKUP($B57,'[1]RHQ_červené okresy_3.etapa'!$B$3:$L$61,8,FALSE),VLOOKUP($B57,'[1]RHQ_biele okresy_3.etapa'!$B$3:$L$61,10,FALSE))</f>
        <v>16090</v>
      </c>
      <c r="G57" s="27">
        <f>IFERROR(VLOOKUP($B57,'[1]RHQ_červené okresy_3.etapa'!$B$3:$L$61,9,FALSE),VLOOKUP($B57,'[1]RHQ_biele okresy_3.etapa'!$B$3:$L$61,11,FALSE))</f>
        <v>97</v>
      </c>
      <c r="H57" s="9">
        <f t="shared" si="1"/>
        <v>6.0285891858297075E-3</v>
      </c>
      <c r="I57" s="11">
        <f t="shared" si="2"/>
        <v>53712</v>
      </c>
      <c r="J57" s="28">
        <f t="shared" si="3"/>
        <v>361</v>
      </c>
      <c r="K57" s="9">
        <f t="shared" si="4"/>
        <v>6.7210306821566873E-3</v>
      </c>
      <c r="L57" s="13">
        <v>99765</v>
      </c>
      <c r="M57" s="15">
        <f t="shared" si="5"/>
        <v>0.53838520523229594</v>
      </c>
    </row>
    <row r="58" spans="1:13" x14ac:dyDescent="0.3">
      <c r="A58" s="8" t="s">
        <v>70</v>
      </c>
      <c r="B58" s="8" t="s">
        <v>70</v>
      </c>
      <c r="C58" s="27">
        <f>IFERROR(VLOOKUP($B58,'[1]RHQ_červené okresy_3.etapa'!$B$3:$L$61,4,FALSE),VLOOKUP($B58,'[1]RHQ_biele okresy_3.etapa'!$B$3:$L$61,6,FALSE))</f>
        <v>42041</v>
      </c>
      <c r="D58" s="27">
        <f>IFERROR(VLOOKUP($B58,'[1]RHQ_červené okresy_3.etapa'!$B$3:$L$61,5,FALSE),VLOOKUP($B58,'[1]RHQ_biele okresy_3.etapa'!$B$3:$L$61,7,FALSE))</f>
        <v>262</v>
      </c>
      <c r="E58" s="9">
        <f t="shared" si="0"/>
        <v>6.2320116077162766E-3</v>
      </c>
      <c r="F58" s="27">
        <f>IFERROR(VLOOKUP($B58,'[1]RHQ_červené okresy_3.etapa'!$B$3:$L$61,8,FALSE),VLOOKUP($B58,'[1]RHQ_biele okresy_3.etapa'!$B$3:$L$61,10,FALSE))</f>
        <v>15472</v>
      </c>
      <c r="G58" s="27">
        <f>IFERROR(VLOOKUP($B58,'[1]RHQ_červené okresy_3.etapa'!$B$3:$L$61,9,FALSE),VLOOKUP($B58,'[1]RHQ_biele okresy_3.etapa'!$B$3:$L$61,11,FALSE))</f>
        <v>119</v>
      </c>
      <c r="H58" s="9">
        <f t="shared" si="1"/>
        <v>7.6913133402275076E-3</v>
      </c>
      <c r="I58" s="11">
        <f t="shared" si="2"/>
        <v>57513</v>
      </c>
      <c r="J58" s="28">
        <f t="shared" si="3"/>
        <v>381</v>
      </c>
      <c r="K58" s="9">
        <f t="shared" si="4"/>
        <v>6.6245892233060353E-3</v>
      </c>
      <c r="L58" s="13">
        <v>96338</v>
      </c>
      <c r="M58" s="15">
        <f t="shared" si="5"/>
        <v>0.59699184122568461</v>
      </c>
    </row>
    <row r="59" spans="1:13" x14ac:dyDescent="0.3">
      <c r="A59" s="8" t="s">
        <v>60</v>
      </c>
      <c r="B59" s="8" t="s">
        <v>71</v>
      </c>
      <c r="C59" s="27">
        <f>IFERROR(VLOOKUP($B59,'[1]RHQ_červené okresy_3.etapa'!$B$3:$L$61,4,FALSE),VLOOKUP($B59,'[1]RHQ_biele okresy_3.etapa'!$B$3:$L$61,6,FALSE))</f>
        <v>13636</v>
      </c>
      <c r="D59" s="27">
        <f>IFERROR(VLOOKUP($B59,'[1]RHQ_červené okresy_3.etapa'!$B$3:$L$61,5,FALSE),VLOOKUP($B59,'[1]RHQ_biele okresy_3.etapa'!$B$3:$L$61,7,FALSE))</f>
        <v>54</v>
      </c>
      <c r="E59" s="9">
        <f t="shared" si="0"/>
        <v>3.9601056028160751E-3</v>
      </c>
      <c r="F59" s="27">
        <f>IFERROR(VLOOKUP($B59,'[1]RHQ_červené okresy_3.etapa'!$B$3:$L$61,8,FALSE),VLOOKUP($B59,'[1]RHQ_biele okresy_3.etapa'!$B$3:$L$61,10,FALSE))</f>
        <v>4963</v>
      </c>
      <c r="G59" s="27">
        <f>IFERROR(VLOOKUP($B59,'[1]RHQ_červené okresy_3.etapa'!$B$3:$L$61,9,FALSE),VLOOKUP($B59,'[1]RHQ_biele okresy_3.etapa'!$B$3:$L$61,11,FALSE))</f>
        <v>14</v>
      </c>
      <c r="H59" s="9">
        <f t="shared" si="1"/>
        <v>2.8208744710860366E-3</v>
      </c>
      <c r="I59" s="11">
        <f t="shared" si="2"/>
        <v>18599</v>
      </c>
      <c r="J59" s="28">
        <f t="shared" si="3"/>
        <v>68</v>
      </c>
      <c r="K59" s="9">
        <f t="shared" si="4"/>
        <v>3.6561105435776115E-3</v>
      </c>
      <c r="L59" s="13">
        <v>26356</v>
      </c>
      <c r="M59" s="15">
        <f t="shared" si="5"/>
        <v>0.70568371528304752</v>
      </c>
    </row>
    <row r="60" spans="1:13" x14ac:dyDescent="0.3">
      <c r="A60" s="8" t="s">
        <v>87</v>
      </c>
      <c r="B60" s="8" t="s">
        <v>72</v>
      </c>
      <c r="C60" s="27">
        <f>IFERROR(VLOOKUP($B60,'[1]RHQ_červené okresy_3.etapa'!$B$3:$L$61,4,FALSE),VLOOKUP($B60,'[1]RHQ_biele okresy_3.etapa'!$B$3:$L$61,6,FALSE))</f>
        <v>33733</v>
      </c>
      <c r="D60" s="27">
        <f>IFERROR(VLOOKUP($B60,'[1]RHQ_červené okresy_3.etapa'!$B$3:$L$61,5,FALSE),VLOOKUP($B60,'[1]RHQ_biele okresy_3.etapa'!$B$3:$L$61,7,FALSE))</f>
        <v>202</v>
      </c>
      <c r="E60" s="9">
        <f t="shared" si="0"/>
        <v>5.9882014644413485E-3</v>
      </c>
      <c r="F60" s="27">
        <f>IFERROR(VLOOKUP($B60,'[1]RHQ_červené okresy_3.etapa'!$B$3:$L$61,8,FALSE),VLOOKUP($B60,'[1]RHQ_biele okresy_3.etapa'!$B$3:$L$61,10,FALSE))</f>
        <v>13094</v>
      </c>
      <c r="G60" s="27">
        <f>IFERROR(VLOOKUP($B60,'[1]RHQ_červené okresy_3.etapa'!$B$3:$L$61,9,FALSE),VLOOKUP($B60,'[1]RHQ_biele okresy_3.etapa'!$B$3:$L$61,11,FALSE))</f>
        <v>65</v>
      </c>
      <c r="H60" s="9">
        <f t="shared" si="1"/>
        <v>4.9641056972659237E-3</v>
      </c>
      <c r="I60" s="11">
        <f t="shared" si="2"/>
        <v>46827</v>
      </c>
      <c r="J60" s="28">
        <f t="shared" si="3"/>
        <v>267</v>
      </c>
      <c r="K60" s="9">
        <f t="shared" si="4"/>
        <v>5.7018386828111989E-3</v>
      </c>
      <c r="L60" s="13">
        <v>72260.5</v>
      </c>
      <c r="M60" s="15">
        <f t="shared" si="5"/>
        <v>0.64803039004712115</v>
      </c>
    </row>
    <row r="61" spans="1:13" x14ac:dyDescent="0.3">
      <c r="A61" s="8" t="s">
        <v>70</v>
      </c>
      <c r="B61" s="8" t="s">
        <v>73</v>
      </c>
      <c r="C61" s="27">
        <f>IFERROR(VLOOKUP($B61,'[1]RHQ_červené okresy_3.etapa'!$B$3:$L$61,4,FALSE),VLOOKUP($B61,'[1]RHQ_biele okresy_3.etapa'!$B$3:$L$61,6,FALSE))</f>
        <v>16595</v>
      </c>
      <c r="D61" s="27">
        <f>IFERROR(VLOOKUP($B61,'[1]RHQ_červené okresy_3.etapa'!$B$3:$L$61,5,FALSE),VLOOKUP($B61,'[1]RHQ_biele okresy_3.etapa'!$B$3:$L$61,7,FALSE))</f>
        <v>93</v>
      </c>
      <c r="E61" s="9">
        <f t="shared" si="0"/>
        <v>5.6040976197649891E-3</v>
      </c>
      <c r="F61" s="27">
        <f>IFERROR(VLOOKUP($B61,'[1]RHQ_červené okresy_3.etapa'!$B$3:$L$61,8,FALSE),VLOOKUP($B61,'[1]RHQ_biele okresy_3.etapa'!$B$3:$L$61,10,FALSE))</f>
        <v>7575</v>
      </c>
      <c r="G61" s="27">
        <f>IFERROR(VLOOKUP($B61,'[1]RHQ_červené okresy_3.etapa'!$B$3:$L$61,9,FALSE),VLOOKUP($B61,'[1]RHQ_biele okresy_3.etapa'!$B$3:$L$61,11,FALSE))</f>
        <v>45</v>
      </c>
      <c r="H61" s="9">
        <f t="shared" si="1"/>
        <v>5.9405940594059407E-3</v>
      </c>
      <c r="I61" s="11">
        <f t="shared" si="2"/>
        <v>24170</v>
      </c>
      <c r="J61" s="28">
        <f t="shared" si="3"/>
        <v>138</v>
      </c>
      <c r="K61" s="9">
        <f t="shared" si="4"/>
        <v>5.7095573024410423E-3</v>
      </c>
      <c r="L61" s="13">
        <v>39456.5</v>
      </c>
      <c r="M61" s="15">
        <f t="shared" si="5"/>
        <v>0.61257334026079358</v>
      </c>
    </row>
    <row r="62" spans="1:13" x14ac:dyDescent="0.3">
      <c r="A62" s="8" t="s">
        <v>64</v>
      </c>
      <c r="B62" s="8" t="s">
        <v>74</v>
      </c>
      <c r="C62" s="27">
        <f>IFERROR(VLOOKUP($B62,'[1]RHQ_červené okresy_3.etapa'!$B$3:$L$61,4,FALSE),VLOOKUP($B62,'[1]RHQ_biele okresy_3.etapa'!$B$3:$L$61,6,FALSE))</f>
        <v>15118</v>
      </c>
      <c r="D62" s="27">
        <f>IFERROR(VLOOKUP($B62,'[1]RHQ_červené okresy_3.etapa'!$B$3:$L$61,5,FALSE),VLOOKUP($B62,'[1]RHQ_biele okresy_3.etapa'!$B$3:$L$61,7,FALSE))</f>
        <v>117</v>
      </c>
      <c r="E62" s="9">
        <f t="shared" si="0"/>
        <v>7.7391189310755393E-3</v>
      </c>
      <c r="F62" s="27">
        <f>IFERROR(VLOOKUP($B62,'[1]RHQ_červené okresy_3.etapa'!$B$3:$L$61,8,FALSE),VLOOKUP($B62,'[1]RHQ_biele okresy_3.etapa'!$B$3:$L$61,10,FALSE))</f>
        <v>5813</v>
      </c>
      <c r="G62" s="27">
        <f>IFERROR(VLOOKUP($B62,'[1]RHQ_červené okresy_3.etapa'!$B$3:$L$61,9,FALSE),VLOOKUP($B62,'[1]RHQ_biele okresy_3.etapa'!$B$3:$L$61,11,FALSE))</f>
        <v>47</v>
      </c>
      <c r="H62" s="9">
        <f t="shared" si="1"/>
        <v>8.0853259934629274E-3</v>
      </c>
      <c r="I62" s="11">
        <f t="shared" si="2"/>
        <v>20931</v>
      </c>
      <c r="J62" s="28">
        <f t="shared" si="3"/>
        <v>164</v>
      </c>
      <c r="K62" s="9">
        <f t="shared" si="4"/>
        <v>7.8352682623859353E-3</v>
      </c>
      <c r="L62" s="13">
        <v>30917</v>
      </c>
      <c r="M62" s="15">
        <f t="shared" si="5"/>
        <v>0.67700617783096673</v>
      </c>
    </row>
    <row r="63" spans="1:13" x14ac:dyDescent="0.3">
      <c r="A63" s="8" t="s">
        <v>50</v>
      </c>
      <c r="B63" s="8" t="s">
        <v>75</v>
      </c>
      <c r="C63" s="27">
        <f>IFERROR(VLOOKUP($B63,'[1]RHQ_červené okresy_3.etapa'!$B$3:$L$61,4,FALSE),VLOOKUP($B63,'[1]RHQ_biele okresy_3.etapa'!$B$3:$L$61,6,FALSE))</f>
        <v>29305</v>
      </c>
      <c r="D63" s="27">
        <f>IFERROR(VLOOKUP($B63,'[1]RHQ_červené okresy_3.etapa'!$B$3:$L$61,5,FALSE),VLOOKUP($B63,'[1]RHQ_biele okresy_3.etapa'!$B$3:$L$61,7,FALSE))</f>
        <v>222</v>
      </c>
      <c r="E63" s="9">
        <f t="shared" si="0"/>
        <v>7.5754990615935847E-3</v>
      </c>
      <c r="F63" s="27">
        <f>IFERROR(VLOOKUP($B63,'[1]RHQ_červené okresy_3.etapa'!$B$3:$L$61,8,FALSE),VLOOKUP($B63,'[1]RHQ_biele okresy_3.etapa'!$B$3:$L$61,10,FALSE))</f>
        <v>14678</v>
      </c>
      <c r="G63" s="27">
        <f>IFERROR(VLOOKUP($B63,'[1]RHQ_červené okresy_3.etapa'!$B$3:$L$61,9,FALSE),VLOOKUP($B63,'[1]RHQ_biele okresy_3.etapa'!$B$3:$L$61,11,FALSE))</f>
        <v>144</v>
      </c>
      <c r="H63" s="9">
        <f t="shared" si="1"/>
        <v>9.8106008993050827E-3</v>
      </c>
      <c r="I63" s="11">
        <f t="shared" si="2"/>
        <v>43983</v>
      </c>
      <c r="J63" s="28">
        <f t="shared" si="3"/>
        <v>366</v>
      </c>
      <c r="K63" s="9">
        <f t="shared" si="4"/>
        <v>8.3213969033490206E-3</v>
      </c>
      <c r="L63" s="13">
        <v>77771</v>
      </c>
      <c r="M63" s="15">
        <f t="shared" si="5"/>
        <v>0.56554499749263865</v>
      </c>
    </row>
    <row r="64" spans="1:13" x14ac:dyDescent="0.3">
      <c r="A64" s="8" t="s">
        <v>76</v>
      </c>
      <c r="B64" s="8" t="s">
        <v>76</v>
      </c>
      <c r="C64" s="27">
        <f>IFERROR(VLOOKUP($B64,'[1]RHQ_červené okresy_3.etapa'!$B$3:$L$61,4,FALSE),VLOOKUP($B64,'[1]RHQ_biele okresy_3.etapa'!$B$3:$L$61,6,FALSE))</f>
        <v>34091</v>
      </c>
      <c r="D64" s="27">
        <f>IFERROR(VLOOKUP($B64,'[1]RHQ_červené okresy_3.etapa'!$B$3:$L$61,5,FALSE),VLOOKUP($B64,'[1]RHQ_biele okresy_3.etapa'!$B$3:$L$61,7,FALSE))</f>
        <v>195</v>
      </c>
      <c r="E64" s="9">
        <f t="shared" si="0"/>
        <v>5.7199847467073418E-3</v>
      </c>
      <c r="F64" s="27">
        <f>IFERROR(VLOOKUP($B64,'[1]RHQ_červené okresy_3.etapa'!$B$3:$L$61,8,FALSE),VLOOKUP($B64,'[1]RHQ_biele okresy_3.etapa'!$B$3:$L$61,10,FALSE))</f>
        <v>16162</v>
      </c>
      <c r="G64" s="27">
        <f>IFERROR(VLOOKUP($B64,'[1]RHQ_červené okresy_3.etapa'!$B$3:$L$61,9,FALSE),VLOOKUP($B64,'[1]RHQ_biele okresy_3.etapa'!$B$3:$L$61,11,FALSE))</f>
        <v>135</v>
      </c>
      <c r="H64" s="9">
        <f t="shared" si="1"/>
        <v>8.3529266179928219E-3</v>
      </c>
      <c r="I64" s="11">
        <f t="shared" si="2"/>
        <v>50253</v>
      </c>
      <c r="J64" s="28">
        <f t="shared" si="3"/>
        <v>330</v>
      </c>
      <c r="K64" s="9">
        <f t="shared" si="4"/>
        <v>6.566772133006985E-3</v>
      </c>
      <c r="L64" s="13">
        <v>70131.5</v>
      </c>
      <c r="M64" s="15">
        <f t="shared" si="5"/>
        <v>0.71655390231208516</v>
      </c>
    </row>
    <row r="65" spans="1:13" x14ac:dyDescent="0.3">
      <c r="A65" s="8" t="s">
        <v>50</v>
      </c>
      <c r="B65" s="8" t="s">
        <v>77</v>
      </c>
      <c r="C65" s="27">
        <f>IFERROR(VLOOKUP($B65,'[1]RHQ_červené okresy_3.etapa'!$B$3:$L$61,4,FALSE),VLOOKUP($B65,'[1]RHQ_biele okresy_3.etapa'!$B$3:$L$61,6,FALSE))</f>
        <v>41817</v>
      </c>
      <c r="D65" s="27">
        <f>IFERROR(VLOOKUP($B65,'[1]RHQ_červené okresy_3.etapa'!$B$3:$L$61,5,FALSE),VLOOKUP($B65,'[1]RHQ_biele okresy_3.etapa'!$B$3:$L$61,7,FALSE))</f>
        <v>257</v>
      </c>
      <c r="E65" s="9">
        <f t="shared" si="0"/>
        <v>6.145825860296052E-3</v>
      </c>
      <c r="F65" s="27">
        <f>IFERROR(VLOOKUP($B65,'[1]RHQ_červené okresy_3.etapa'!$B$3:$L$61,8,FALSE),VLOOKUP($B65,'[1]RHQ_biele okresy_3.etapa'!$B$3:$L$61,10,FALSE))</f>
        <v>16281</v>
      </c>
      <c r="G65" s="27">
        <f>IFERROR(VLOOKUP($B65,'[1]RHQ_červené okresy_3.etapa'!$B$3:$L$61,9,FALSE),VLOOKUP($B65,'[1]RHQ_biele okresy_3.etapa'!$B$3:$L$61,11,FALSE))</f>
        <v>107</v>
      </c>
      <c r="H65" s="9">
        <f t="shared" si="1"/>
        <v>6.572077882193968E-3</v>
      </c>
      <c r="I65" s="11">
        <f t="shared" si="2"/>
        <v>58098</v>
      </c>
      <c r="J65" s="28">
        <f t="shared" si="3"/>
        <v>364</v>
      </c>
      <c r="K65" s="9">
        <f t="shared" si="4"/>
        <v>6.2652759131123278E-3</v>
      </c>
      <c r="L65" s="13">
        <v>104913.5</v>
      </c>
      <c r="M65" s="15">
        <f t="shared" si="5"/>
        <v>0.55377048711557619</v>
      </c>
    </row>
    <row r="66" spans="1:13" x14ac:dyDescent="0.3">
      <c r="A66" s="8" t="s">
        <v>70</v>
      </c>
      <c r="B66" s="8" t="s">
        <v>78</v>
      </c>
      <c r="C66" s="27">
        <f>IFERROR(VLOOKUP($B66,'[1]RHQ_červené okresy_3.etapa'!$B$3:$L$61,4,FALSE),VLOOKUP($B66,'[1]RHQ_biele okresy_3.etapa'!$B$3:$L$61,6,FALSE))</f>
        <v>25526</v>
      </c>
      <c r="D66" s="27">
        <f>IFERROR(VLOOKUP($B66,'[1]RHQ_červené okresy_3.etapa'!$B$3:$L$61,5,FALSE),VLOOKUP($B66,'[1]RHQ_biele okresy_3.etapa'!$B$3:$L$61,7,FALSE))</f>
        <v>143</v>
      </c>
      <c r="E66" s="9">
        <f t="shared" si="0"/>
        <v>5.6021311603854894E-3</v>
      </c>
      <c r="F66" s="27">
        <f>IFERROR(VLOOKUP($B66,'[1]RHQ_červené okresy_3.etapa'!$B$3:$L$61,8,FALSE),VLOOKUP($B66,'[1]RHQ_biele okresy_3.etapa'!$B$3:$L$61,10,FALSE))</f>
        <v>12133</v>
      </c>
      <c r="G66" s="27">
        <f>IFERROR(VLOOKUP($B66,'[1]RHQ_červené okresy_3.etapa'!$B$3:$L$61,9,FALSE),VLOOKUP($B66,'[1]RHQ_biele okresy_3.etapa'!$B$3:$L$61,11,FALSE))</f>
        <v>64</v>
      </c>
      <c r="H66" s="9">
        <f t="shared" si="1"/>
        <v>5.2748701887414488E-3</v>
      </c>
      <c r="I66" s="11">
        <f t="shared" si="2"/>
        <v>37659</v>
      </c>
      <c r="J66" s="28">
        <f t="shared" si="3"/>
        <v>207</v>
      </c>
      <c r="K66" s="9">
        <f t="shared" si="4"/>
        <v>5.4966940173663669E-3</v>
      </c>
      <c r="L66" s="13">
        <v>62663.5</v>
      </c>
      <c r="M66" s="15">
        <f t="shared" si="5"/>
        <v>0.6009718576204649</v>
      </c>
    </row>
    <row r="67" spans="1:13" x14ac:dyDescent="0.3">
      <c r="A67" s="8" t="s">
        <v>51</v>
      </c>
      <c r="B67" s="8" t="s">
        <v>79</v>
      </c>
      <c r="C67" s="27">
        <f>IFERROR(VLOOKUP($B67,'[1]RHQ_červené okresy_3.etapa'!$B$3:$L$61,4,FALSE),VLOOKUP($B67,'[1]RHQ_biele okresy_3.etapa'!$B$3:$L$61,6,FALSE))</f>
        <v>14125</v>
      </c>
      <c r="D67" s="27">
        <f>IFERROR(VLOOKUP($B67,'[1]RHQ_červené okresy_3.etapa'!$B$3:$L$61,5,FALSE),VLOOKUP($B67,'[1]RHQ_biele okresy_3.etapa'!$B$3:$L$61,7,FALSE))</f>
        <v>82</v>
      </c>
      <c r="E67" s="9">
        <f t="shared" ref="E67:E80" si="6">IFERROR(D67/C67,"")</f>
        <v>5.8053097345132747E-3</v>
      </c>
      <c r="F67" s="27">
        <f>IFERROR(VLOOKUP($B67,'[1]RHQ_červené okresy_3.etapa'!$B$3:$L$61,8,FALSE),VLOOKUP($B67,'[1]RHQ_biele okresy_3.etapa'!$B$3:$L$61,10,FALSE))</f>
        <v>5271</v>
      </c>
      <c r="G67" s="27">
        <f>IFERROR(VLOOKUP($B67,'[1]RHQ_červené okresy_3.etapa'!$B$3:$L$61,9,FALSE),VLOOKUP($B67,'[1]RHQ_biele okresy_3.etapa'!$B$3:$L$61,11,FALSE))</f>
        <v>29</v>
      </c>
      <c r="H67" s="9">
        <f t="shared" ref="H67:H80" si="7">IFERROR(G67/F67,"")</f>
        <v>5.5018023145513182E-3</v>
      </c>
      <c r="I67" s="11">
        <f t="shared" ref="I67:I80" si="8">C67+F67</f>
        <v>19396</v>
      </c>
      <c r="J67" s="28">
        <f t="shared" ref="J67:J80" si="9">G67+D67</f>
        <v>111</v>
      </c>
      <c r="K67" s="9">
        <f t="shared" ref="K67:K80" si="10">IFERROR(J67/I67,"")</f>
        <v>5.7228294493710044E-3</v>
      </c>
      <c r="L67" s="13">
        <v>36240.5</v>
      </c>
      <c r="M67" s="15">
        <f t="shared" ref="M67:M80" si="11">I67/L67</f>
        <v>0.5352023288861909</v>
      </c>
    </row>
    <row r="68" spans="1:13" x14ac:dyDescent="0.3">
      <c r="A68" s="8" t="s">
        <v>51</v>
      </c>
      <c r="B68" s="8" t="s">
        <v>80</v>
      </c>
      <c r="C68" s="27">
        <f>IFERROR(VLOOKUP($B68,'[1]RHQ_červené okresy_3.etapa'!$B$3:$L$61,4,FALSE),VLOOKUP($B68,'[1]RHQ_biele okresy_3.etapa'!$B$3:$L$61,6,FALSE))</f>
        <v>25020</v>
      </c>
      <c r="D68" s="27">
        <f>IFERROR(VLOOKUP($B68,'[1]RHQ_červené okresy_3.etapa'!$B$3:$L$61,5,FALSE),VLOOKUP($B68,'[1]RHQ_biele okresy_3.etapa'!$B$3:$L$61,7,FALSE))</f>
        <v>141</v>
      </c>
      <c r="E68" s="9">
        <f t="shared" si="6"/>
        <v>5.6354916067146285E-3</v>
      </c>
      <c r="F68" s="27">
        <f>IFERROR(VLOOKUP($B68,'[1]RHQ_červené okresy_3.etapa'!$B$3:$L$61,8,FALSE),VLOOKUP($B68,'[1]RHQ_biele okresy_3.etapa'!$B$3:$L$61,10,FALSE))</f>
        <v>7730</v>
      </c>
      <c r="G68" s="27">
        <f>IFERROR(VLOOKUP($B68,'[1]RHQ_červené okresy_3.etapa'!$B$3:$L$61,9,FALSE),VLOOKUP($B68,'[1]RHQ_biele okresy_3.etapa'!$B$3:$L$61,11,FALSE))</f>
        <v>56</v>
      </c>
      <c r="H68" s="9">
        <f t="shared" si="7"/>
        <v>7.2445019404915913E-3</v>
      </c>
      <c r="I68" s="11">
        <f t="shared" si="8"/>
        <v>32750</v>
      </c>
      <c r="J68" s="28">
        <f t="shared" si="9"/>
        <v>197</v>
      </c>
      <c r="K68" s="9">
        <f t="shared" si="10"/>
        <v>6.0152671755725187E-3</v>
      </c>
      <c r="L68" s="13">
        <v>61985.5</v>
      </c>
      <c r="M68" s="15">
        <f t="shared" si="11"/>
        <v>0.52834937203055554</v>
      </c>
    </row>
    <row r="69" spans="1:13" x14ac:dyDescent="0.3">
      <c r="A69" s="8" t="s">
        <v>64</v>
      </c>
      <c r="B69" s="8" t="s">
        <v>81</v>
      </c>
      <c r="C69" s="27">
        <f>IFERROR(VLOOKUP($B69,'[1]RHQ_červené okresy_3.etapa'!$B$3:$L$61,4,FALSE),VLOOKUP($B69,'[1]RHQ_biele okresy_3.etapa'!$B$3:$L$61,6,FALSE))</f>
        <v>14332</v>
      </c>
      <c r="D69" s="27">
        <f>IFERROR(VLOOKUP($B69,'[1]RHQ_červené okresy_3.etapa'!$B$3:$L$61,5,FALSE),VLOOKUP($B69,'[1]RHQ_biele okresy_3.etapa'!$B$3:$L$61,7,FALSE))</f>
        <v>134</v>
      </c>
      <c r="E69" s="9">
        <f t="shared" si="6"/>
        <v>9.3497069494836733E-3</v>
      </c>
      <c r="F69" s="27">
        <f>IFERROR(VLOOKUP($B69,'[1]RHQ_červené okresy_3.etapa'!$B$3:$L$61,8,FALSE),VLOOKUP($B69,'[1]RHQ_biele okresy_3.etapa'!$B$3:$L$61,10,FALSE))</f>
        <v>6159</v>
      </c>
      <c r="G69" s="27">
        <f>IFERROR(VLOOKUP($B69,'[1]RHQ_červené okresy_3.etapa'!$B$3:$L$61,9,FALSE),VLOOKUP($B69,'[1]RHQ_biele okresy_3.etapa'!$B$3:$L$61,11,FALSE))</f>
        <v>43</v>
      </c>
      <c r="H69" s="9">
        <f t="shared" si="7"/>
        <v>6.9816528657249558E-3</v>
      </c>
      <c r="I69" s="11">
        <f t="shared" si="8"/>
        <v>20491</v>
      </c>
      <c r="J69" s="28">
        <f t="shared" si="9"/>
        <v>177</v>
      </c>
      <c r="K69" s="9">
        <f t="shared" si="10"/>
        <v>8.6379386071934027E-3</v>
      </c>
      <c r="L69" s="13">
        <v>32914</v>
      </c>
      <c r="M69" s="15">
        <f t="shared" si="11"/>
        <v>0.622561827793644</v>
      </c>
    </row>
    <row r="70" spans="1:13" x14ac:dyDescent="0.3">
      <c r="A70" s="8" t="s">
        <v>76</v>
      </c>
      <c r="B70" s="8" t="s">
        <v>82</v>
      </c>
      <c r="C70" s="27">
        <f>IFERROR(VLOOKUP($B70,'[1]RHQ_červené okresy_3.etapa'!$B$3:$L$61,4,FALSE),VLOOKUP($B70,'[1]RHQ_biele okresy_3.etapa'!$B$3:$L$61,6,FALSE))</f>
        <v>19933</v>
      </c>
      <c r="D70" s="27">
        <f>IFERROR(VLOOKUP($B70,'[1]RHQ_červené okresy_3.etapa'!$B$3:$L$61,5,FALSE),VLOOKUP($B70,'[1]RHQ_biele okresy_3.etapa'!$B$3:$L$61,7,FALSE))</f>
        <v>147</v>
      </c>
      <c r="E70" s="9">
        <f t="shared" si="6"/>
        <v>7.3747052626298099E-3</v>
      </c>
      <c r="F70" s="27">
        <f>IFERROR(VLOOKUP($B70,'[1]RHQ_červené okresy_3.etapa'!$B$3:$L$61,8,FALSE),VLOOKUP($B70,'[1]RHQ_biele okresy_3.etapa'!$B$3:$L$61,10,FALSE))</f>
        <v>7652</v>
      </c>
      <c r="G70" s="27">
        <f>IFERROR(VLOOKUP($B70,'[1]RHQ_červené okresy_3.etapa'!$B$3:$L$61,9,FALSE),VLOOKUP($B70,'[1]RHQ_biele okresy_3.etapa'!$B$3:$L$61,11,FALSE))</f>
        <v>39</v>
      </c>
      <c r="H70" s="9">
        <f t="shared" si="7"/>
        <v>5.0967067433350761E-3</v>
      </c>
      <c r="I70" s="11">
        <f t="shared" si="8"/>
        <v>27585</v>
      </c>
      <c r="J70" s="28">
        <f t="shared" si="9"/>
        <v>186</v>
      </c>
      <c r="K70" s="9">
        <f t="shared" si="10"/>
        <v>6.7427949972811308E-3</v>
      </c>
      <c r="L70" s="13">
        <v>45596.5</v>
      </c>
      <c r="M70" s="15">
        <f t="shared" si="11"/>
        <v>0.60498064544427754</v>
      </c>
    </row>
    <row r="71" spans="1:13" x14ac:dyDescent="0.3">
      <c r="A71" s="8" t="s">
        <v>50</v>
      </c>
      <c r="B71" s="8" t="s">
        <v>83</v>
      </c>
      <c r="C71" s="27">
        <f>IFERROR(VLOOKUP($B71,'[1]RHQ_červené okresy_3.etapa'!$B$3:$L$61,4,FALSE),VLOOKUP($B71,'[1]RHQ_biele okresy_3.etapa'!$B$3:$L$61,6,FALSE))</f>
        <v>31815</v>
      </c>
      <c r="D71" s="27">
        <f>IFERROR(VLOOKUP($B71,'[1]RHQ_červené okresy_3.etapa'!$B$3:$L$61,5,FALSE),VLOOKUP($B71,'[1]RHQ_biele okresy_3.etapa'!$B$3:$L$61,7,FALSE))</f>
        <v>277</v>
      </c>
      <c r="E71" s="9">
        <f t="shared" si="6"/>
        <v>8.7065849442087059E-3</v>
      </c>
      <c r="F71" s="27">
        <f>IFERROR(VLOOKUP($B71,'[1]RHQ_červené okresy_3.etapa'!$B$3:$L$61,8,FALSE),VLOOKUP($B71,'[1]RHQ_biele okresy_3.etapa'!$B$3:$L$61,10,FALSE))</f>
        <v>11437</v>
      </c>
      <c r="G71" s="27">
        <f>IFERROR(VLOOKUP($B71,'[1]RHQ_červené okresy_3.etapa'!$B$3:$L$61,9,FALSE),VLOOKUP($B71,'[1]RHQ_biele okresy_3.etapa'!$B$3:$L$61,11,FALSE))</f>
        <v>113</v>
      </c>
      <c r="H71" s="9">
        <f t="shared" si="7"/>
        <v>9.8802133426597882E-3</v>
      </c>
      <c r="I71" s="11">
        <f t="shared" si="8"/>
        <v>43252</v>
      </c>
      <c r="J71" s="28">
        <f t="shared" si="9"/>
        <v>390</v>
      </c>
      <c r="K71" s="9">
        <f t="shared" si="10"/>
        <v>9.0169240728752431E-3</v>
      </c>
      <c r="L71" s="13">
        <v>75235</v>
      </c>
      <c r="M71" s="15">
        <f t="shared" si="11"/>
        <v>0.5748920050508407</v>
      </c>
    </row>
    <row r="72" spans="1:13" x14ac:dyDescent="0.3">
      <c r="A72" s="8" t="s">
        <v>76</v>
      </c>
      <c r="B72" s="8" t="s">
        <v>84</v>
      </c>
      <c r="C72" s="27">
        <f>IFERROR(VLOOKUP($B72,'[1]RHQ_červené okresy_3.etapa'!$B$3:$L$61,4,FALSE),VLOOKUP($B72,'[1]RHQ_biele okresy_3.etapa'!$B$3:$L$61,6,FALSE))</f>
        <v>54573</v>
      </c>
      <c r="D72" s="27">
        <f>IFERROR(VLOOKUP($B72,'[1]RHQ_červené okresy_3.etapa'!$B$3:$L$61,5,FALSE),VLOOKUP($B72,'[1]RHQ_biele okresy_3.etapa'!$B$3:$L$61,7,FALSE))</f>
        <v>407</v>
      </c>
      <c r="E72" s="9">
        <f t="shared" si="6"/>
        <v>7.4579004269510561E-3</v>
      </c>
      <c r="F72" s="27">
        <f>IFERROR(VLOOKUP($B72,'[1]RHQ_červené okresy_3.etapa'!$B$3:$L$61,8,FALSE),VLOOKUP($B72,'[1]RHQ_biele okresy_3.etapa'!$B$3:$L$61,10,FALSE))</f>
        <v>22597</v>
      </c>
      <c r="G72" s="27">
        <f>IFERROR(VLOOKUP($B72,'[1]RHQ_červené okresy_3.etapa'!$B$3:$L$61,9,FALSE),VLOOKUP($B72,'[1]RHQ_biele okresy_3.etapa'!$B$3:$L$61,11,FALSE))</f>
        <v>169</v>
      </c>
      <c r="H72" s="9">
        <f t="shared" si="7"/>
        <v>7.478868876399522E-3</v>
      </c>
      <c r="I72" s="11">
        <f t="shared" si="8"/>
        <v>77170</v>
      </c>
      <c r="J72" s="28">
        <f t="shared" si="9"/>
        <v>576</v>
      </c>
      <c r="K72" s="9">
        <f t="shared" si="10"/>
        <v>7.4640404302189966E-3</v>
      </c>
      <c r="L72" s="13">
        <v>133979.5</v>
      </c>
      <c r="M72" s="15">
        <f t="shared" si="11"/>
        <v>0.57598363928810004</v>
      </c>
    </row>
    <row r="73" spans="1:13" x14ac:dyDescent="0.3">
      <c r="A73" s="8" t="s">
        <v>60</v>
      </c>
      <c r="B73" s="8" t="s">
        <v>85</v>
      </c>
      <c r="C73" s="27">
        <f>IFERROR(VLOOKUP($B73,'[1]RHQ_červené okresy_3.etapa'!$B$3:$L$61,4,FALSE),VLOOKUP($B73,'[1]RHQ_biele okresy_3.etapa'!$B$3:$L$61,6,FALSE))</f>
        <v>16099</v>
      </c>
      <c r="D73" s="27">
        <f>IFERROR(VLOOKUP($B73,'[1]RHQ_červené okresy_3.etapa'!$B$3:$L$61,5,FALSE),VLOOKUP($B73,'[1]RHQ_biele okresy_3.etapa'!$B$3:$L$61,7,FALSE))</f>
        <v>145</v>
      </c>
      <c r="E73" s="9">
        <f t="shared" si="6"/>
        <v>9.0067706068699925E-3</v>
      </c>
      <c r="F73" s="27">
        <f>IFERROR(VLOOKUP($B73,'[1]RHQ_červené okresy_3.etapa'!$B$3:$L$61,8,FALSE),VLOOKUP($B73,'[1]RHQ_biele okresy_3.etapa'!$B$3:$L$61,10,FALSE))</f>
        <v>6149</v>
      </c>
      <c r="G73" s="27">
        <f>IFERROR(VLOOKUP($B73,'[1]RHQ_červené okresy_3.etapa'!$B$3:$L$61,9,FALSE),VLOOKUP($B73,'[1]RHQ_biele okresy_3.etapa'!$B$3:$L$61,11,FALSE))</f>
        <v>47</v>
      </c>
      <c r="H73" s="9">
        <f t="shared" si="7"/>
        <v>7.6435192714262483E-3</v>
      </c>
      <c r="I73" s="11">
        <f t="shared" si="8"/>
        <v>22248</v>
      </c>
      <c r="J73" s="28">
        <f t="shared" si="9"/>
        <v>192</v>
      </c>
      <c r="K73" s="9">
        <f t="shared" si="10"/>
        <v>8.6299892125134836E-3</v>
      </c>
      <c r="L73" s="13">
        <v>36281.5</v>
      </c>
      <c r="M73" s="15">
        <f t="shared" si="11"/>
        <v>0.61320507696760052</v>
      </c>
    </row>
    <row r="74" spans="1:13" x14ac:dyDescent="0.3">
      <c r="A74" s="8" t="s">
        <v>87</v>
      </c>
      <c r="B74" s="8" t="s">
        <v>86</v>
      </c>
      <c r="C74" s="27">
        <f>IFERROR(VLOOKUP($B74,'[1]RHQ_červené okresy_3.etapa'!$B$3:$L$61,4,FALSE),VLOOKUP($B74,'[1]RHQ_biele okresy_3.etapa'!$B$3:$L$61,6,FALSE))</f>
        <v>14150</v>
      </c>
      <c r="D74" s="27">
        <f>IFERROR(VLOOKUP($B74,'[1]RHQ_červené okresy_3.etapa'!$B$3:$L$61,5,FALSE),VLOOKUP($B74,'[1]RHQ_biele okresy_3.etapa'!$B$3:$L$61,7,FALSE))</f>
        <v>120</v>
      </c>
      <c r="E74" s="9">
        <f t="shared" si="6"/>
        <v>8.4805653710247342E-3</v>
      </c>
      <c r="F74" s="27">
        <f>IFERROR(VLOOKUP($B74,'[1]RHQ_červené okresy_3.etapa'!$B$3:$L$61,8,FALSE),VLOOKUP($B74,'[1]RHQ_biele okresy_3.etapa'!$B$3:$L$61,10,FALSE))</f>
        <v>6352</v>
      </c>
      <c r="G74" s="27">
        <f>IFERROR(VLOOKUP($B74,'[1]RHQ_červené okresy_3.etapa'!$B$3:$L$61,9,FALSE),VLOOKUP($B74,'[1]RHQ_biele okresy_3.etapa'!$B$3:$L$61,11,FALSE))</f>
        <v>44</v>
      </c>
      <c r="H74" s="9">
        <f t="shared" si="7"/>
        <v>6.9269521410579345E-3</v>
      </c>
      <c r="I74" s="11">
        <f t="shared" si="8"/>
        <v>20502</v>
      </c>
      <c r="J74" s="28">
        <f t="shared" si="9"/>
        <v>164</v>
      </c>
      <c r="K74" s="9">
        <f t="shared" si="10"/>
        <v>7.9992195883328461E-3</v>
      </c>
      <c r="L74" s="13">
        <v>36180</v>
      </c>
      <c r="M74" s="15">
        <f t="shared" si="11"/>
        <v>0.56666666666666665</v>
      </c>
    </row>
    <row r="75" spans="1:13" x14ac:dyDescent="0.3">
      <c r="A75" s="8" t="s">
        <v>87</v>
      </c>
      <c r="B75" s="8" t="s">
        <v>87</v>
      </c>
      <c r="C75" s="27">
        <f>IFERROR(VLOOKUP($B75,'[1]RHQ_červené okresy_3.etapa'!$B$3:$L$61,4,FALSE),VLOOKUP($B75,'[1]RHQ_biele okresy_3.etapa'!$B$3:$L$61,6,FALSE))</f>
        <v>23425</v>
      </c>
      <c r="D75" s="27">
        <f>IFERROR(VLOOKUP($B75,'[1]RHQ_červené okresy_3.etapa'!$B$3:$L$61,5,FALSE),VLOOKUP($B75,'[1]RHQ_biele okresy_3.etapa'!$B$3:$L$61,7,FALSE))</f>
        <v>191</v>
      </c>
      <c r="E75" s="9">
        <f t="shared" si="6"/>
        <v>8.1536819637139813E-3</v>
      </c>
      <c r="F75" s="27">
        <f>IFERROR(VLOOKUP($B75,'[1]RHQ_červené okresy_3.etapa'!$B$3:$L$61,8,FALSE),VLOOKUP($B75,'[1]RHQ_biele okresy_3.etapa'!$B$3:$L$61,10,FALSE))</f>
        <v>9631</v>
      </c>
      <c r="G75" s="27">
        <f>IFERROR(VLOOKUP($B75,'[1]RHQ_červené okresy_3.etapa'!$B$3:$L$61,9,FALSE),VLOOKUP($B75,'[1]RHQ_biele okresy_3.etapa'!$B$3:$L$61,11,FALSE))</f>
        <v>45</v>
      </c>
      <c r="H75" s="9">
        <f t="shared" si="7"/>
        <v>4.6724120029072785E-3</v>
      </c>
      <c r="I75" s="11">
        <f t="shared" si="8"/>
        <v>33056</v>
      </c>
      <c r="J75" s="28">
        <f t="shared" si="9"/>
        <v>236</v>
      </c>
      <c r="K75" s="9">
        <f t="shared" si="10"/>
        <v>7.139399806389158E-3</v>
      </c>
      <c r="L75" s="13">
        <v>56702</v>
      </c>
      <c r="M75" s="15">
        <f t="shared" si="11"/>
        <v>0.58297767274522949</v>
      </c>
    </row>
    <row r="76" spans="1:13" x14ac:dyDescent="0.3">
      <c r="A76" s="8" t="s">
        <v>50</v>
      </c>
      <c r="B76" s="8" t="s">
        <v>88</v>
      </c>
      <c r="C76" s="27">
        <f>IFERROR(VLOOKUP($B76,'[1]RHQ_červené okresy_3.etapa'!$B$3:$L$61,4,FALSE),VLOOKUP($B76,'[1]RHQ_biele okresy_3.etapa'!$B$3:$L$61,6,FALSE))</f>
        <v>12480</v>
      </c>
      <c r="D76" s="27">
        <f>IFERROR(VLOOKUP($B76,'[1]RHQ_červené okresy_3.etapa'!$B$3:$L$61,5,FALSE),VLOOKUP($B76,'[1]RHQ_biele okresy_3.etapa'!$B$3:$L$61,7,FALSE))</f>
        <v>128</v>
      </c>
      <c r="E76" s="9">
        <f t="shared" si="6"/>
        <v>1.0256410256410256E-2</v>
      </c>
      <c r="F76" s="27">
        <f>IFERROR(VLOOKUP($B76,'[1]RHQ_červené okresy_3.etapa'!$B$3:$L$61,8,FALSE),VLOOKUP($B76,'[1]RHQ_biele okresy_3.etapa'!$B$3:$L$61,10,FALSE))</f>
        <v>5267</v>
      </c>
      <c r="G76" s="27">
        <f>IFERROR(VLOOKUP($B76,'[1]RHQ_červené okresy_3.etapa'!$B$3:$L$61,9,FALSE),VLOOKUP($B76,'[1]RHQ_biele okresy_3.etapa'!$B$3:$L$61,11,FALSE))</f>
        <v>44</v>
      </c>
      <c r="H76" s="9">
        <f t="shared" si="7"/>
        <v>8.3539016517941902E-3</v>
      </c>
      <c r="I76" s="11">
        <f t="shared" si="8"/>
        <v>17747</v>
      </c>
      <c r="J76" s="28">
        <f t="shared" si="9"/>
        <v>172</v>
      </c>
      <c r="K76" s="9">
        <f t="shared" si="10"/>
        <v>9.6917788922071344E-3</v>
      </c>
      <c r="L76" s="13">
        <v>33702</v>
      </c>
      <c r="M76" s="15">
        <f t="shared" si="11"/>
        <v>0.52658595929024987</v>
      </c>
    </row>
    <row r="77" spans="1:13" x14ac:dyDescent="0.3">
      <c r="A77" s="8" t="s">
        <v>50</v>
      </c>
      <c r="B77" s="8" t="s">
        <v>89</v>
      </c>
      <c r="C77" s="27">
        <f>IFERROR(VLOOKUP($B77,'[1]RHQ_červené okresy_3.etapa'!$B$3:$L$61,4,FALSE),VLOOKUP($B77,'[1]RHQ_biele okresy_3.etapa'!$B$3:$L$61,6,FALSE))</f>
        <v>24674</v>
      </c>
      <c r="D77" s="27">
        <f>IFERROR(VLOOKUP($B77,'[1]RHQ_červené okresy_3.etapa'!$B$3:$L$61,5,FALSE),VLOOKUP($B77,'[1]RHQ_biele okresy_3.etapa'!$B$3:$L$61,7,FALSE))</f>
        <v>222</v>
      </c>
      <c r="E77" s="9">
        <f t="shared" si="6"/>
        <v>8.9973251195590506E-3</v>
      </c>
      <c r="F77" s="27">
        <f>IFERROR(VLOOKUP($B77,'[1]RHQ_červené okresy_3.etapa'!$B$3:$L$61,8,FALSE),VLOOKUP($B77,'[1]RHQ_biele okresy_3.etapa'!$B$3:$L$61,10,FALSE))</f>
        <v>10083</v>
      </c>
      <c r="G77" s="27">
        <f>IFERROR(VLOOKUP($B77,'[1]RHQ_červené okresy_3.etapa'!$B$3:$L$61,9,FALSE),VLOOKUP($B77,'[1]RHQ_biele okresy_3.etapa'!$B$3:$L$61,11,FALSE))</f>
        <v>73</v>
      </c>
      <c r="H77" s="9">
        <f t="shared" si="7"/>
        <v>7.2399087573142918E-3</v>
      </c>
      <c r="I77" s="11">
        <f t="shared" si="8"/>
        <v>34757</v>
      </c>
      <c r="J77" s="28">
        <f t="shared" si="9"/>
        <v>295</v>
      </c>
      <c r="K77" s="9">
        <f t="shared" si="10"/>
        <v>8.4874989210806454E-3</v>
      </c>
      <c r="L77" s="13">
        <v>60518.5</v>
      </c>
      <c r="M77" s="15">
        <f t="shared" si="11"/>
        <v>0.5743202491800028</v>
      </c>
    </row>
    <row r="78" spans="1:13" x14ac:dyDescent="0.3">
      <c r="A78" s="8" t="s">
        <v>60</v>
      </c>
      <c r="B78" s="8" t="s">
        <v>90</v>
      </c>
      <c r="C78" s="27">
        <f>IFERROR(VLOOKUP($B78,'[1]RHQ_červené okresy_3.etapa'!$B$3:$L$61,4,FALSE),VLOOKUP($B78,'[1]RHQ_biele okresy_3.etapa'!$B$3:$L$61,6,FALSE))</f>
        <v>20526</v>
      </c>
      <c r="D78" s="27">
        <f>IFERROR(VLOOKUP($B78,'[1]RHQ_červené okresy_3.etapa'!$B$3:$L$61,5,FALSE),VLOOKUP($B78,'[1]RHQ_biele okresy_3.etapa'!$B$3:$L$61,7,FALSE))</f>
        <v>345</v>
      </c>
      <c r="E78" s="9">
        <f t="shared" si="6"/>
        <v>1.6807950891552178E-2</v>
      </c>
      <c r="F78" s="27">
        <f>IFERROR(VLOOKUP($B78,'[1]RHQ_červené okresy_3.etapa'!$B$3:$L$61,8,FALSE),VLOOKUP($B78,'[1]RHQ_biele okresy_3.etapa'!$B$3:$L$61,10,FALSE))</f>
        <v>7491</v>
      </c>
      <c r="G78" s="27">
        <f>IFERROR(VLOOKUP($B78,'[1]RHQ_červené okresy_3.etapa'!$B$3:$L$61,9,FALSE),VLOOKUP($B78,'[1]RHQ_biele okresy_3.etapa'!$B$3:$L$61,11,FALSE))</f>
        <v>116</v>
      </c>
      <c r="H78" s="9">
        <f t="shared" si="7"/>
        <v>1.5485248965425177E-2</v>
      </c>
      <c r="I78" s="11">
        <f t="shared" si="8"/>
        <v>28017</v>
      </c>
      <c r="J78" s="28">
        <f t="shared" si="9"/>
        <v>461</v>
      </c>
      <c r="K78" s="9">
        <f t="shared" si="10"/>
        <v>1.645429560623907E-2</v>
      </c>
      <c r="L78" s="13">
        <v>44309.5</v>
      </c>
      <c r="M78" s="15">
        <f t="shared" si="11"/>
        <v>0.63230232794321761</v>
      </c>
    </row>
    <row r="79" spans="1:13" x14ac:dyDescent="0.3">
      <c r="A79" s="8" t="s">
        <v>50</v>
      </c>
      <c r="B79" s="8" t="s">
        <v>91</v>
      </c>
      <c r="C79" s="27">
        <f>IFERROR(VLOOKUP($B79,'[1]RHQ_červené okresy_3.etapa'!$B$3:$L$61,4,FALSE),VLOOKUP($B79,'[1]RHQ_biele okresy_3.etapa'!$B$3:$L$61,6,FALSE))</f>
        <v>20042</v>
      </c>
      <c r="D79" s="27">
        <f>IFERROR(VLOOKUP($B79,'[1]RHQ_červené okresy_3.etapa'!$B$3:$L$61,5,FALSE),VLOOKUP($B79,'[1]RHQ_biele okresy_3.etapa'!$B$3:$L$61,7,FALSE))</f>
        <v>261</v>
      </c>
      <c r="E79" s="9">
        <f t="shared" si="6"/>
        <v>1.3022652429897216E-2</v>
      </c>
      <c r="F79" s="27">
        <f>IFERROR(VLOOKUP($B79,'[1]RHQ_červené okresy_3.etapa'!$B$3:$L$61,8,FALSE),VLOOKUP($B79,'[1]RHQ_biele okresy_3.etapa'!$B$3:$L$61,10,FALSE))</f>
        <v>7192</v>
      </c>
      <c r="G79" s="27">
        <f>IFERROR(VLOOKUP($B79,'[1]RHQ_červené okresy_3.etapa'!$B$3:$L$61,9,FALSE),VLOOKUP($B79,'[1]RHQ_biele okresy_3.etapa'!$B$3:$L$61,11,FALSE))</f>
        <v>93</v>
      </c>
      <c r="H79" s="9">
        <f t="shared" si="7"/>
        <v>1.2931034482758621E-2</v>
      </c>
      <c r="I79" s="11">
        <f t="shared" si="8"/>
        <v>27234</v>
      </c>
      <c r="J79" s="28">
        <f t="shared" si="9"/>
        <v>354</v>
      </c>
      <c r="K79" s="9">
        <f t="shared" si="10"/>
        <v>1.2998457810090328E-2</v>
      </c>
      <c r="L79" s="13">
        <v>53953.5</v>
      </c>
      <c r="M79" s="15">
        <f t="shared" si="11"/>
        <v>0.50476799466207012</v>
      </c>
    </row>
    <row r="80" spans="1:13" x14ac:dyDescent="0.3">
      <c r="A80" s="8" t="s">
        <v>64</v>
      </c>
      <c r="B80" s="8" t="s">
        <v>92</v>
      </c>
      <c r="C80" s="27">
        <f>IFERROR(VLOOKUP($B80,'[1]RHQ_červené okresy_3.etapa'!$B$3:$L$61,4,FALSE),VLOOKUP($B80,'[1]RHQ_biele okresy_3.etapa'!$B$3:$L$61,6,FALSE))</f>
        <v>35802</v>
      </c>
      <c r="D80" s="27">
        <f>IFERROR(VLOOKUP($B80,'[1]RHQ_červené okresy_3.etapa'!$B$3:$L$61,5,FALSE),VLOOKUP($B80,'[1]RHQ_biele okresy_3.etapa'!$B$3:$L$61,7,FALSE))</f>
        <v>349</v>
      </c>
      <c r="E80" s="9">
        <f t="shared" si="6"/>
        <v>9.7480587676666113E-3</v>
      </c>
      <c r="F80" s="27">
        <f>IFERROR(VLOOKUP($B80,'[1]RHQ_červené okresy_3.etapa'!$B$3:$L$61,8,FALSE),VLOOKUP($B80,'[1]RHQ_biele okresy_3.etapa'!$B$3:$L$61,10,FALSE))</f>
        <v>16502</v>
      </c>
      <c r="G80" s="27">
        <f>IFERROR(VLOOKUP($B80,'[1]RHQ_červené okresy_3.etapa'!$B$3:$L$61,9,FALSE),VLOOKUP($B80,'[1]RHQ_biele okresy_3.etapa'!$B$3:$L$61,11,FALSE))</f>
        <v>157</v>
      </c>
      <c r="H80" s="9">
        <f t="shared" si="7"/>
        <v>9.513998303235972E-3</v>
      </c>
      <c r="I80" s="11">
        <f t="shared" si="8"/>
        <v>52304</v>
      </c>
      <c r="J80" s="28">
        <f t="shared" si="9"/>
        <v>506</v>
      </c>
      <c r="K80" s="9">
        <f t="shared" si="10"/>
        <v>9.6742122973386361E-3</v>
      </c>
      <c r="L80" s="13">
        <v>90080</v>
      </c>
      <c r="M80" s="15">
        <f t="shared" si="11"/>
        <v>0.58063943161634102</v>
      </c>
    </row>
    <row r="81" spans="1:13" x14ac:dyDescent="0.3">
      <c r="A81" s="16"/>
      <c r="B81" s="16" t="s">
        <v>93</v>
      </c>
      <c r="C81" s="17">
        <f>SUM(C2:C80)</f>
        <v>1297778</v>
      </c>
      <c r="D81" s="17">
        <v>25916</v>
      </c>
      <c r="E81" s="18">
        <f>D81/C81</f>
        <v>1.9969517128507339E-2</v>
      </c>
      <c r="F81" s="17">
        <f>SUM(F2:F80)</f>
        <v>559014</v>
      </c>
      <c r="G81" s="17">
        <v>25916</v>
      </c>
      <c r="H81" s="18">
        <f>G81/F81</f>
        <v>4.6360198492345454E-2</v>
      </c>
      <c r="I81" s="17">
        <f>SUM(I2:I80)</f>
        <v>1856792</v>
      </c>
      <c r="J81" s="17">
        <f>SUM(J2:J80)</f>
        <v>11605</v>
      </c>
      <c r="K81" s="18">
        <f>J81/I81</f>
        <v>6.2500269281642751E-3</v>
      </c>
      <c r="L81" s="17">
        <v>5693854</v>
      </c>
      <c r="M81" s="17"/>
    </row>
  </sheetData>
  <autoFilter ref="A1:K80"/>
  <conditionalFormatting sqref="M2:M8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07BBE2DE9A5E74E814FF3E5463BF0D6" ma:contentTypeVersion="11" ma:contentTypeDescription="Create a new document." ma:contentTypeScope="" ma:versionID="8ce27d18028a899c07be606bb87b8454">
  <xsd:schema xmlns:xsd="http://www.w3.org/2001/XMLSchema" xmlns:xs="http://www.w3.org/2001/XMLSchema" xmlns:p="http://schemas.microsoft.com/office/2006/metadata/properties" xmlns:ns2="edc73f9c-70d1-469b-b150-495011438330" xmlns:ns3="a0f9ce57-fc3a-405c-8e87-f3d63b00eeb1" targetNamespace="http://schemas.microsoft.com/office/2006/metadata/properties" ma:root="true" ma:fieldsID="0f304a02d10cecf9dc6ccac8f618df4e" ns2:_="" ns3:_="">
    <xsd:import namespace="edc73f9c-70d1-469b-b150-495011438330"/>
    <xsd:import namespace="a0f9ce57-fc3a-405c-8e87-f3d63b00eeb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c73f9c-70d1-469b-b150-49501143833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0f9ce57-fc3a-405c-8e87-f3d63b00eeb1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49E274F-1130-4CA1-9166-297B7C89F16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A5BEF29-EA43-4BB9-B31A-D7E4A15BB8D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dc73f9c-70d1-469b-b150-495011438330"/>
    <ds:schemaRef ds:uri="a0f9ce57-fc3a-405c-8e87-f3d63b00eeb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81CE670-E3A1-4D5F-80B5-422A7CCFA191}">
  <ds:schemaRefs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schemas.microsoft.com/office/infopath/2007/PartnerControls"/>
    <ds:schemaRef ds:uri="http://purl.org/dc/terms/"/>
    <ds:schemaRef ds:uri="http://schemas.openxmlformats.org/package/2006/metadata/core-properties"/>
    <ds:schemaRef ds:uri="a0f9ce57-fc3a-405c-8e87-f3d63b00eeb1"/>
    <ds:schemaRef ds:uri="edc73f9c-70d1-469b-b150-495011438330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3</vt:i4>
      </vt:variant>
    </vt:vector>
  </HeadingPairs>
  <TitlesOfParts>
    <vt:vector size="3" baseType="lpstr">
      <vt:lpstr>Pilot</vt:lpstr>
      <vt:lpstr>2nd phase</vt:lpstr>
      <vt:lpstr>3rd phase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Monika</dc:creator>
  <cp:keywords/>
  <dc:description/>
  <cp:lastModifiedBy>Mišík Matej</cp:lastModifiedBy>
  <cp:revision/>
  <dcterms:created xsi:type="dcterms:W3CDTF">2020-11-02T09:02:13Z</dcterms:created>
  <dcterms:modified xsi:type="dcterms:W3CDTF">2020-11-09T16:09:58Z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0x010100107BBE2DE9A5E74E814FF3E5463BF0D6</vt:lpwstr>
  </property>
</Properties>
</file>