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rtavenegas/Desktop/LOYOLA/PrimerCuatri/Aprendizaje_Automatico/Regresion/Teoria/Tema2/"/>
    </mc:Choice>
  </mc:AlternateContent>
  <xr:revisionPtr revIDLastSave="0" documentId="13_ncr:1_{8EFCB817-9011-8C46-83F4-6ACC0512059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ja 1" sheetId="1" r:id="rId1"/>
  </sheets>
  <definedNames>
    <definedName name="_xlchart.v1.2" hidden="1">'Hoja 1'!$C$4:$C$11</definedName>
    <definedName name="_xlchart.v1.3" hidden="1">'Hoja 1'!$D$4:$D$11</definedName>
    <definedName name="_xlchart.v2.0" hidden="1">'Hoja 1'!$C$4:$C$11</definedName>
    <definedName name="_xlchart.v2.1" hidden="1">'Hoja 1'!$D$4:$D$11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1" l="1" a="1"/>
  <c r="E24" i="1" s="1"/>
  <c r="H24" i="1" a="1"/>
  <c r="H24" i="1" s="1"/>
  <c r="E14" i="1"/>
  <c r="C21" i="1"/>
  <c r="C20" i="1"/>
  <c r="G14" i="1"/>
  <c r="C19" i="1"/>
  <c r="E15" i="1"/>
  <c r="C13" i="1"/>
  <c r="D12" i="1"/>
  <c r="E12" i="1"/>
  <c r="F12" i="1"/>
  <c r="G12" i="1"/>
  <c r="C12" i="1"/>
  <c r="C15" i="1"/>
  <c r="C14" i="1"/>
  <c r="G5" i="1"/>
  <c r="G6" i="1"/>
  <c r="G7" i="1"/>
  <c r="G8" i="1"/>
  <c r="G9" i="1"/>
  <c r="G10" i="1"/>
  <c r="G11" i="1"/>
  <c r="G4" i="1"/>
  <c r="F5" i="1"/>
  <c r="F6" i="1"/>
  <c r="F7" i="1"/>
  <c r="F8" i="1"/>
  <c r="F9" i="1"/>
  <c r="F10" i="1"/>
  <c r="F11" i="1"/>
  <c r="F4" i="1"/>
  <c r="E5" i="1"/>
  <c r="E6" i="1"/>
  <c r="E7" i="1"/>
  <c r="E8" i="1"/>
  <c r="E9" i="1"/>
  <c r="E10" i="1"/>
  <c r="E11" i="1"/>
  <c r="E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<sst xmlns="http://schemas.openxmlformats.org/spreadsheetml/2006/main" count="23" uniqueCount="21">
  <si>
    <t>Los siguientes datos relacionan el número de cigarrillos diarios (X) consumidos con el número de radicales libres (Y) localizados en los pulmones de 8 individuos:</t>
  </si>
  <si>
    <t>Sujeto</t>
  </si>
  <si>
    <t>X</t>
  </si>
  <si>
    <t>Y</t>
  </si>
  <si>
    <t>XY</t>
  </si>
  <si>
    <t>X^2</t>
  </si>
  <si>
    <t>Y^2</t>
  </si>
  <si>
    <t>x_media</t>
  </si>
  <si>
    <t>y_media</t>
  </si>
  <si>
    <t>SUMA</t>
  </si>
  <si>
    <t>n</t>
  </si>
  <si>
    <t>a</t>
  </si>
  <si>
    <t>b</t>
  </si>
  <si>
    <t>s_xx</t>
  </si>
  <si>
    <t>x_yy</t>
  </si>
  <si>
    <t>s_xy</t>
  </si>
  <si>
    <t>R2</t>
  </si>
  <si>
    <t>GL</t>
  </si>
  <si>
    <t>Errores</t>
  </si>
  <si>
    <t>F-valor</t>
  </si>
  <si>
    <t>Suma de cuadrados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</si>
</sst>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/>
    <xf numFmtId="0" fontId="1" fillId="0" borderId="0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Nube de puntos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'Hoja 1'!$C$4:$C$11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14</c:v>
                </c:pt>
                <c:pt idx="3">
                  <c:v>5</c:v>
                </c:pt>
                <c:pt idx="4">
                  <c:v>18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'Hoja 1'!$D$4:$D$11</c:f>
              <c:numCache>
                <c:formatCode>General</c:formatCode>
                <c:ptCount val="8"/>
                <c:pt idx="0">
                  <c:v>94</c:v>
                </c:pt>
                <c:pt idx="1">
                  <c:v>144</c:v>
                </c:pt>
                <c:pt idx="2">
                  <c:v>182</c:v>
                </c:pt>
                <c:pt idx="3">
                  <c:v>120</c:v>
                </c:pt>
                <c:pt idx="4">
                  <c:v>240</c:v>
                </c:pt>
                <c:pt idx="5">
                  <c:v>234</c:v>
                </c:pt>
                <c:pt idx="6">
                  <c:v>321</c:v>
                </c:pt>
                <c:pt idx="7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B5-E646-8BB8-6EAAD6B80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072944"/>
        <c:axId val="2022074592"/>
      </c:scatterChart>
      <c:valAx>
        <c:axId val="202207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Número de cigarrillos diarios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2074592"/>
        <c:crosses val="autoZero"/>
        <c:crossBetween val="midCat"/>
      </c:valAx>
      <c:valAx>
        <c:axId val="20220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Número de radicales libres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207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905497</xdr:colOff>
      <xdr:row>2</xdr:row>
      <xdr:rowOff>98250</xdr:rowOff>
    </xdr:from>
    <xdr:to>
      <xdr:col>14</xdr:col>
      <xdr:colOff>308508</xdr:colOff>
      <xdr:row>21</xdr:row>
      <xdr:rowOff>105834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FE057B-C843-62A3-7A45-291AE495ED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8"/>
  <sheetViews>
    <sheetView tabSelected="1" topLeftCell="C23" zoomScale="382" zoomScaleNormal="110" workbookViewId="0">
      <selection activeCell="D29" sqref="D29"/>
    </sheetView>
  </sheetViews>
  <sheetFormatPr baseColWidth="10" defaultColWidth="12.6640625" defaultRowHeight="15.75" customHeight="1" x14ac:dyDescent="0.15"/>
  <cols>
    <col min="4" max="4" width="16" customWidth="1"/>
  </cols>
  <sheetData>
    <row r="1" spans="1:7" ht="15.75" customHeight="1" x14ac:dyDescent="0.15">
      <c r="A1" s="1" t="s">
        <v>0</v>
      </c>
    </row>
    <row r="3" spans="1:7" ht="15.75" customHeight="1" x14ac:dyDescent="0.1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15.75" customHeight="1" x14ac:dyDescent="0.15">
      <c r="B4" s="3">
        <v>1</v>
      </c>
      <c r="C4" s="4">
        <v>0</v>
      </c>
      <c r="D4" s="4">
        <v>94</v>
      </c>
      <c r="E4" s="5">
        <f>C4*D4</f>
        <v>0</v>
      </c>
      <c r="F4" s="5">
        <f>C4^2</f>
        <v>0</v>
      </c>
      <c r="G4" s="6">
        <f>D4*D4</f>
        <v>8836</v>
      </c>
    </row>
    <row r="5" spans="1:7" ht="15.75" customHeight="1" x14ac:dyDescent="0.15">
      <c r="B5" s="7">
        <v>2</v>
      </c>
      <c r="C5" s="8">
        <v>10</v>
      </c>
      <c r="D5" s="8">
        <v>144</v>
      </c>
      <c r="E5" s="5">
        <f t="shared" ref="E5:E11" si="0">C5*D5</f>
        <v>1440</v>
      </c>
      <c r="F5" s="5">
        <f t="shared" ref="F5:F11" si="1">C5^2</f>
        <v>100</v>
      </c>
      <c r="G5" s="6">
        <f t="shared" ref="G5:G11" si="2">D5*D5</f>
        <v>20736</v>
      </c>
    </row>
    <row r="6" spans="1:7" ht="15.75" customHeight="1" x14ac:dyDescent="0.15">
      <c r="B6" s="7">
        <v>3</v>
      </c>
      <c r="C6" s="8">
        <v>14</v>
      </c>
      <c r="D6" s="8">
        <v>182</v>
      </c>
      <c r="E6" s="5">
        <f t="shared" si="0"/>
        <v>2548</v>
      </c>
      <c r="F6" s="5">
        <f t="shared" si="1"/>
        <v>196</v>
      </c>
      <c r="G6" s="6">
        <f t="shared" si="2"/>
        <v>33124</v>
      </c>
    </row>
    <row r="7" spans="1:7" ht="15.75" customHeight="1" x14ac:dyDescent="0.15">
      <c r="B7" s="7">
        <v>4</v>
      </c>
      <c r="C7" s="8">
        <v>5</v>
      </c>
      <c r="D7" s="8">
        <v>120</v>
      </c>
      <c r="E7" s="5">
        <f t="shared" si="0"/>
        <v>600</v>
      </c>
      <c r="F7" s="5">
        <f t="shared" si="1"/>
        <v>25</v>
      </c>
      <c r="G7" s="6">
        <f t="shared" si="2"/>
        <v>14400</v>
      </c>
    </row>
    <row r="8" spans="1:7" ht="15.75" customHeight="1" x14ac:dyDescent="0.15">
      <c r="B8" s="7">
        <v>5</v>
      </c>
      <c r="C8" s="8">
        <v>18</v>
      </c>
      <c r="D8" s="8">
        <v>240</v>
      </c>
      <c r="E8" s="5">
        <f t="shared" si="0"/>
        <v>4320</v>
      </c>
      <c r="F8" s="5">
        <f t="shared" si="1"/>
        <v>324</v>
      </c>
      <c r="G8" s="6">
        <f t="shared" si="2"/>
        <v>57600</v>
      </c>
    </row>
    <row r="9" spans="1:7" ht="15.75" customHeight="1" x14ac:dyDescent="0.15">
      <c r="B9" s="7">
        <v>6</v>
      </c>
      <c r="C9" s="8">
        <v>20</v>
      </c>
      <c r="D9" s="8">
        <v>234</v>
      </c>
      <c r="E9" s="5">
        <f t="shared" si="0"/>
        <v>4680</v>
      </c>
      <c r="F9" s="5">
        <f t="shared" si="1"/>
        <v>400</v>
      </c>
      <c r="G9" s="6">
        <f t="shared" si="2"/>
        <v>54756</v>
      </c>
    </row>
    <row r="10" spans="1:7" ht="15.75" customHeight="1" x14ac:dyDescent="0.15">
      <c r="B10" s="7">
        <v>7</v>
      </c>
      <c r="C10" s="8">
        <v>30</v>
      </c>
      <c r="D10" s="8">
        <v>321</v>
      </c>
      <c r="E10" s="5">
        <f t="shared" si="0"/>
        <v>9630</v>
      </c>
      <c r="F10" s="5">
        <f t="shared" si="1"/>
        <v>900</v>
      </c>
      <c r="G10" s="6">
        <f t="shared" si="2"/>
        <v>103041</v>
      </c>
    </row>
    <row r="11" spans="1:7" ht="15.75" customHeight="1" thickBot="1" x14ac:dyDescent="0.2">
      <c r="B11" s="7">
        <v>8</v>
      </c>
      <c r="C11" s="8">
        <v>40</v>
      </c>
      <c r="D11" s="8">
        <v>400</v>
      </c>
      <c r="E11" s="5">
        <f t="shared" si="0"/>
        <v>16000</v>
      </c>
      <c r="F11" s="5">
        <f t="shared" si="1"/>
        <v>1600</v>
      </c>
      <c r="G11" s="6">
        <f t="shared" si="2"/>
        <v>160000</v>
      </c>
    </row>
    <row r="12" spans="1:7" ht="15.75" customHeight="1" thickBot="1" x14ac:dyDescent="0.2">
      <c r="B12" s="11" t="s">
        <v>9</v>
      </c>
      <c r="C12" s="9">
        <f>SUM(C4:C11)</f>
        <v>137</v>
      </c>
      <c r="D12" s="9">
        <f t="shared" ref="D12:G12" si="3">SUM(D4:D11)</f>
        <v>1735</v>
      </c>
      <c r="E12" s="9">
        <f t="shared" si="3"/>
        <v>39218</v>
      </c>
      <c r="F12" s="9">
        <f t="shared" si="3"/>
        <v>3545</v>
      </c>
      <c r="G12" s="10">
        <f t="shared" si="3"/>
        <v>452493</v>
      </c>
    </row>
    <row r="13" spans="1:7" ht="15.75" customHeight="1" x14ac:dyDescent="0.15">
      <c r="B13" t="s">
        <v>10</v>
      </c>
      <c r="C13">
        <f>COUNT(B4:B11)</f>
        <v>8</v>
      </c>
    </row>
    <row r="14" spans="1:7" ht="15.75" customHeight="1" x14ac:dyDescent="0.15">
      <c r="B14" t="s">
        <v>7</v>
      </c>
      <c r="C14">
        <f>AVERAGE(C4:C11)</f>
        <v>17.125</v>
      </c>
      <c r="D14" t="s">
        <v>13</v>
      </c>
      <c r="E14">
        <f>(F12/C13)-(C14*C14)</f>
        <v>149.859375</v>
      </c>
      <c r="F14" t="s">
        <v>15</v>
      </c>
      <c r="G14">
        <f>(E12/C13)-(C14*C15)</f>
        <v>1188.265625</v>
      </c>
    </row>
    <row r="15" spans="1:7" ht="15.75" customHeight="1" x14ac:dyDescent="0.15">
      <c r="B15" t="s">
        <v>8</v>
      </c>
      <c r="C15">
        <f>AVERAGE(D4:D11)</f>
        <v>216.875</v>
      </c>
      <c r="D15" t="s">
        <v>14</v>
      </c>
      <c r="E15">
        <f>G12/C13-(C15*C15)</f>
        <v>9526.859375</v>
      </c>
    </row>
    <row r="19" spans="2:9" ht="15.75" customHeight="1" x14ac:dyDescent="0.15">
      <c r="B19" t="s">
        <v>11</v>
      </c>
      <c r="C19">
        <f>G14/E14</f>
        <v>7.9292044625169433</v>
      </c>
    </row>
    <row r="20" spans="2:9" ht="15.75" customHeight="1" x14ac:dyDescent="0.15">
      <c r="B20" t="s">
        <v>12</v>
      </c>
      <c r="C20">
        <f>C15-(G14/E14)*C14</f>
        <v>81.087373579397337</v>
      </c>
    </row>
    <row r="21" spans="2:9" ht="15.75" customHeight="1" x14ac:dyDescent="0.15">
      <c r="C21">
        <f>C15-C19*C14</f>
        <v>81.087373579397337</v>
      </c>
    </row>
    <row r="23" spans="2:9" ht="15.75" customHeight="1" x14ac:dyDescent="0.15">
      <c r="E23" t="s">
        <v>11</v>
      </c>
      <c r="F23" t="s">
        <v>12</v>
      </c>
    </row>
    <row r="24" spans="2:9" ht="15.75" customHeight="1" x14ac:dyDescent="0.15">
      <c r="E24" cm="1">
        <f t="array" ref="E24:F28">LINEST(D4:D11,C4:C11,TRUE,TRUE)</f>
        <v>7.9292044625169451</v>
      </c>
      <c r="F24">
        <v>81.087373579397308</v>
      </c>
      <c r="H24" cm="1">
        <f t="array" ref="H24:I28">LOGEST(D4:D11,C4:C11,TRUE,TRUE)</f>
        <v>1.0376571762497062</v>
      </c>
      <c r="I24">
        <v>103.79321260013074</v>
      </c>
    </row>
    <row r="25" spans="2:9" ht="15.75" customHeight="1" x14ac:dyDescent="0.15">
      <c r="D25" t="s">
        <v>18</v>
      </c>
      <c r="E25">
        <v>0.34149455092086073</v>
      </c>
      <c r="F25">
        <v>7.1886428035315708</v>
      </c>
      <c r="H25">
        <v>3.0659261149013628E-3</v>
      </c>
      <c r="I25">
        <v>6.453938325696093E-2</v>
      </c>
    </row>
    <row r="26" spans="2:9" ht="15.75" customHeight="1" x14ac:dyDescent="0.15">
      <c r="D26" t="s">
        <v>16</v>
      </c>
      <c r="E26">
        <v>0.98899340543750636</v>
      </c>
      <c r="F26">
        <v>11.824171773364135</v>
      </c>
      <c r="H26">
        <v>0.96036150052025981</v>
      </c>
      <c r="I26">
        <v>0.10615699995587295</v>
      </c>
    </row>
    <row r="27" spans="2:9" ht="15.75" customHeight="1" x14ac:dyDescent="0.15">
      <c r="D27" t="s">
        <v>19</v>
      </c>
      <c r="E27">
        <v>539.12773827844956</v>
      </c>
      <c r="F27">
        <v>6</v>
      </c>
      <c r="G27" t="s">
        <v>17</v>
      </c>
      <c r="H27">
        <v>145.36799018001898</v>
      </c>
      <c r="I27">
        <v>6</v>
      </c>
    </row>
    <row r="28" spans="2:9" ht="15.75" customHeight="1" x14ac:dyDescent="0.15">
      <c r="D28" t="s">
        <v>20</v>
      </c>
      <c r="E28">
        <v>75376.008771243869</v>
      </c>
      <c r="F28">
        <v>838.86622875612704</v>
      </c>
      <c r="H28">
        <v>1.6381967476615127</v>
      </c>
      <c r="I28">
        <v>6.7615851837787261E-2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marparven1@alum.us.es</cp:lastModifiedBy>
  <dcterms:modified xsi:type="dcterms:W3CDTF">2022-11-02T18:08:10Z</dcterms:modified>
</cp:coreProperties>
</file>