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stbgroup-my.sharepoint.com/personal/marin_pellan_cstb_fr/Documents/Thèse stratégie carbone/DATA/Energy_balance/2021/"/>
    </mc:Choice>
  </mc:AlternateContent>
  <xr:revisionPtr revIDLastSave="478" documentId="8_{100AB5AA-151F-44F1-944E-C0E68F20D52B}" xr6:coauthVersionLast="47" xr6:coauthVersionMax="47" xr10:uidLastSave="{70021E64-9336-44D1-AF6E-584BADED16A2}"/>
  <bookViews>
    <workbookView xWindow="-28920" yWindow="1620" windowWidth="29040" windowHeight="15840" xr2:uid="{E639E2AE-46D4-473E-AC26-97CEE6D951F4}"/>
  </bookViews>
  <sheets>
    <sheet name="life_cycle_mtco2e" sheetId="7" r:id="rId1"/>
    <sheet name="direct_mtco2e" sheetId="8" r:id="rId2"/>
    <sheet name="twh_energy_balance" sheetId="2" r:id="rId3"/>
    <sheet name="life_cycle_emission_factors" sheetId="5" r:id="rId4"/>
    <sheet name="direct_emission_factors" sheetId="3" r:id="rId5"/>
    <sheet name="raw_data_energy_balance" sheetId="1" r:id="rId6"/>
    <sheet name="SOURCE" sheetId="4" r:id="rId7"/>
  </sheets>
  <definedNames>
    <definedName name="_xlnm._FilterDatabase" localSheetId="5" hidden="1">raw_data_energy_balance!$A$1:$Q$95</definedName>
    <definedName name="_xlnm._FilterDatabase" localSheetId="2" hidden="1">twh_energy_balance!$A$1:$Q$1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3" i="8" l="1"/>
  <c r="I33" i="8"/>
  <c r="J33" i="8"/>
  <c r="K33" i="8"/>
  <c r="L33" i="8"/>
  <c r="M33" i="8"/>
  <c r="N33" i="8"/>
  <c r="O33" i="8"/>
  <c r="P33" i="8"/>
  <c r="G34" i="8"/>
  <c r="G33" i="8"/>
  <c r="H34" i="7"/>
  <c r="I34" i="7"/>
  <c r="J34" i="7"/>
  <c r="K34" i="7"/>
  <c r="L34" i="7"/>
  <c r="M34" i="7"/>
  <c r="N34" i="7"/>
  <c r="O34" i="7"/>
  <c r="P34" i="7"/>
  <c r="G34" i="7"/>
  <c r="H33" i="7"/>
  <c r="I33" i="7"/>
  <c r="J33" i="7"/>
  <c r="K33" i="7"/>
  <c r="L33" i="7"/>
  <c r="M33" i="7"/>
  <c r="N33" i="7"/>
  <c r="O33" i="7"/>
  <c r="P33" i="7"/>
  <c r="G33" i="7"/>
  <c r="G17" i="7"/>
  <c r="G16" i="7"/>
  <c r="H29" i="8"/>
  <c r="I29" i="8"/>
  <c r="J29" i="8"/>
  <c r="K29" i="8"/>
  <c r="L29" i="8"/>
  <c r="M29" i="8"/>
  <c r="N29" i="8"/>
  <c r="O29" i="8"/>
  <c r="P29" i="8"/>
  <c r="G29" i="8"/>
  <c r="H12" i="8"/>
  <c r="I12" i="8"/>
  <c r="J12" i="8"/>
  <c r="K12" i="8"/>
  <c r="L12" i="8"/>
  <c r="M12" i="8"/>
  <c r="N12" i="8"/>
  <c r="O12" i="8"/>
  <c r="P12" i="8"/>
  <c r="G12" i="8"/>
  <c r="H32" i="8"/>
  <c r="I32" i="8"/>
  <c r="J32" i="8"/>
  <c r="K32" i="8"/>
  <c r="L32" i="8"/>
  <c r="M32" i="8"/>
  <c r="N32" i="8"/>
  <c r="O32" i="8"/>
  <c r="P32" i="8"/>
  <c r="G32" i="8"/>
  <c r="H15" i="8"/>
  <c r="I15" i="8"/>
  <c r="J15" i="8"/>
  <c r="K15" i="8"/>
  <c r="L15" i="8"/>
  <c r="M15" i="8"/>
  <c r="N15" i="8"/>
  <c r="O15" i="8"/>
  <c r="P15" i="8"/>
  <c r="G15" i="8"/>
  <c r="H29" i="7"/>
  <c r="I29" i="7"/>
  <c r="J29" i="7"/>
  <c r="K29" i="7"/>
  <c r="L29" i="7"/>
  <c r="M29" i="7"/>
  <c r="N29" i="7"/>
  <c r="O29" i="7"/>
  <c r="P29" i="7"/>
  <c r="G29" i="7"/>
  <c r="H12" i="7"/>
  <c r="I12" i="7"/>
  <c r="J12" i="7"/>
  <c r="K12" i="7"/>
  <c r="L12" i="7"/>
  <c r="M12" i="7"/>
  <c r="N12" i="7"/>
  <c r="O12" i="7"/>
  <c r="P12" i="7"/>
  <c r="G12" i="7"/>
  <c r="H32" i="7"/>
  <c r="I32" i="7"/>
  <c r="J32" i="7"/>
  <c r="K32" i="7"/>
  <c r="L32" i="7"/>
  <c r="M32" i="7"/>
  <c r="N32" i="7"/>
  <c r="O32" i="7"/>
  <c r="P32" i="7"/>
  <c r="G32" i="7"/>
  <c r="H15" i="7"/>
  <c r="I15" i="7"/>
  <c r="J15" i="7"/>
  <c r="K15" i="7"/>
  <c r="L15" i="7"/>
  <c r="M15" i="7"/>
  <c r="N15" i="7"/>
  <c r="O15" i="7"/>
  <c r="P15" i="7"/>
  <c r="G15" i="7"/>
  <c r="H32" i="2"/>
  <c r="I32" i="2"/>
  <c r="J32" i="2"/>
  <c r="K32" i="2"/>
  <c r="L32" i="2"/>
  <c r="M32" i="2"/>
  <c r="N32" i="2"/>
  <c r="O32" i="2"/>
  <c r="P32" i="2"/>
  <c r="Q32" i="2"/>
  <c r="G32" i="2"/>
  <c r="H15" i="2"/>
  <c r="I15" i="2"/>
  <c r="J15" i="2"/>
  <c r="K15" i="2"/>
  <c r="L15" i="2"/>
  <c r="M15" i="2"/>
  <c r="N15" i="2"/>
  <c r="O15" i="2"/>
  <c r="P15" i="2"/>
  <c r="Q15" i="2"/>
  <c r="G15" i="2"/>
  <c r="G14" i="7"/>
  <c r="Q34" i="2" l="1"/>
  <c r="G34" i="2"/>
  <c r="H34" i="2"/>
  <c r="I34" i="2"/>
  <c r="J34" i="2"/>
  <c r="K34" i="2"/>
  <c r="L34" i="2"/>
  <c r="M34" i="2"/>
  <c r="N34" i="2"/>
  <c r="O34" i="2"/>
  <c r="P34" i="2"/>
  <c r="P31" i="8"/>
  <c r="O31" i="8"/>
  <c r="N31" i="8"/>
  <c r="M31" i="8"/>
  <c r="L31" i="8"/>
  <c r="K31" i="8"/>
  <c r="J31" i="8"/>
  <c r="I31" i="8"/>
  <c r="H31" i="8"/>
  <c r="G31" i="8"/>
  <c r="P30" i="8"/>
  <c r="O30" i="8"/>
  <c r="N30" i="8"/>
  <c r="M30" i="8"/>
  <c r="L30" i="8"/>
  <c r="K30" i="8"/>
  <c r="J30" i="8"/>
  <c r="I30" i="8"/>
  <c r="H30" i="8"/>
  <c r="G30" i="8"/>
  <c r="P28" i="8"/>
  <c r="O28" i="8"/>
  <c r="N28" i="8"/>
  <c r="M28" i="8"/>
  <c r="L28" i="8"/>
  <c r="K28" i="8"/>
  <c r="J28" i="8"/>
  <c r="I28" i="8"/>
  <c r="H28" i="8"/>
  <c r="G28" i="8"/>
  <c r="P27" i="8"/>
  <c r="O27" i="8"/>
  <c r="N27" i="8"/>
  <c r="M27" i="8"/>
  <c r="L27" i="8"/>
  <c r="K27" i="8"/>
  <c r="J27" i="8"/>
  <c r="I27" i="8"/>
  <c r="H27" i="8"/>
  <c r="G27" i="8"/>
  <c r="P26" i="8"/>
  <c r="O26" i="8"/>
  <c r="N26" i="8"/>
  <c r="M26" i="8"/>
  <c r="L26" i="8"/>
  <c r="K26" i="8"/>
  <c r="J26" i="8"/>
  <c r="I26" i="8"/>
  <c r="H26" i="8"/>
  <c r="G26" i="8"/>
  <c r="P25" i="8"/>
  <c r="O25" i="8"/>
  <c r="N25" i="8"/>
  <c r="M25" i="8"/>
  <c r="L25" i="8"/>
  <c r="K25" i="8"/>
  <c r="J25" i="8"/>
  <c r="I25" i="8"/>
  <c r="H25" i="8"/>
  <c r="G25" i="8"/>
  <c r="P24" i="8"/>
  <c r="O24" i="8"/>
  <c r="N24" i="8"/>
  <c r="M24" i="8"/>
  <c r="L24" i="8"/>
  <c r="K24" i="8"/>
  <c r="J24" i="8"/>
  <c r="I24" i="8"/>
  <c r="H24" i="8"/>
  <c r="G24" i="8"/>
  <c r="P23" i="8"/>
  <c r="O23" i="8"/>
  <c r="N23" i="8"/>
  <c r="M23" i="8"/>
  <c r="L23" i="8"/>
  <c r="K23" i="8"/>
  <c r="J23" i="8"/>
  <c r="I23" i="8"/>
  <c r="H23" i="8"/>
  <c r="G23" i="8"/>
  <c r="P22" i="8"/>
  <c r="O22" i="8"/>
  <c r="N22" i="8"/>
  <c r="M22" i="8"/>
  <c r="L22" i="8"/>
  <c r="K22" i="8"/>
  <c r="J22" i="8"/>
  <c r="I22" i="8"/>
  <c r="H22" i="8"/>
  <c r="G22" i="8"/>
  <c r="P21" i="8"/>
  <c r="O21" i="8"/>
  <c r="N21" i="8"/>
  <c r="M21" i="8"/>
  <c r="L21" i="8"/>
  <c r="K21" i="8"/>
  <c r="J21" i="8"/>
  <c r="I21" i="8"/>
  <c r="H21" i="8"/>
  <c r="G21" i="8"/>
  <c r="P19" i="8"/>
  <c r="O19" i="8"/>
  <c r="N19" i="8"/>
  <c r="M19" i="8"/>
  <c r="L19" i="8"/>
  <c r="K19" i="8"/>
  <c r="J19" i="8"/>
  <c r="I19" i="8"/>
  <c r="H19" i="8"/>
  <c r="G19" i="8"/>
  <c r="P18" i="8"/>
  <c r="O18" i="8"/>
  <c r="N18" i="8"/>
  <c r="M18" i="8"/>
  <c r="L18" i="8"/>
  <c r="K18" i="8"/>
  <c r="J18" i="8"/>
  <c r="I18" i="8"/>
  <c r="H18" i="8"/>
  <c r="G18" i="8"/>
  <c r="P17" i="8"/>
  <c r="O17" i="8"/>
  <c r="N17" i="8"/>
  <c r="M17" i="8"/>
  <c r="L17" i="8"/>
  <c r="K17" i="8"/>
  <c r="J17" i="8"/>
  <c r="I17" i="8"/>
  <c r="H17" i="8"/>
  <c r="G17" i="8"/>
  <c r="P14" i="8"/>
  <c r="O14" i="8"/>
  <c r="N14" i="8"/>
  <c r="M14" i="8"/>
  <c r="L14" i="8"/>
  <c r="K14" i="8"/>
  <c r="J14" i="8"/>
  <c r="I14" i="8"/>
  <c r="H14" i="8"/>
  <c r="G14" i="8"/>
  <c r="P13" i="8"/>
  <c r="O13" i="8"/>
  <c r="N13" i="8"/>
  <c r="M13" i="8"/>
  <c r="L13" i="8"/>
  <c r="K13" i="8"/>
  <c r="J13" i="8"/>
  <c r="I13" i="8"/>
  <c r="H13" i="8"/>
  <c r="G13" i="8"/>
  <c r="P11" i="8"/>
  <c r="O11" i="8"/>
  <c r="N11" i="8"/>
  <c r="M11" i="8"/>
  <c r="L11" i="8"/>
  <c r="K11" i="8"/>
  <c r="J11" i="8"/>
  <c r="I11" i="8"/>
  <c r="H11" i="8"/>
  <c r="G11" i="8"/>
  <c r="P10" i="8"/>
  <c r="O10" i="8"/>
  <c r="N10" i="8"/>
  <c r="M10" i="8"/>
  <c r="L10" i="8"/>
  <c r="K10" i="8"/>
  <c r="J10" i="8"/>
  <c r="I10" i="8"/>
  <c r="H10" i="8"/>
  <c r="G10" i="8"/>
  <c r="P9" i="8"/>
  <c r="O9" i="8"/>
  <c r="N9" i="8"/>
  <c r="M9" i="8"/>
  <c r="L9" i="8"/>
  <c r="K9" i="8"/>
  <c r="J9" i="8"/>
  <c r="I9" i="8"/>
  <c r="I5" i="8" s="1"/>
  <c r="H9" i="8"/>
  <c r="G9" i="8"/>
  <c r="P8" i="8"/>
  <c r="O8" i="8"/>
  <c r="N8" i="8"/>
  <c r="M8" i="8"/>
  <c r="L8" i="8"/>
  <c r="K8" i="8"/>
  <c r="J8" i="8"/>
  <c r="I8" i="8"/>
  <c r="H8" i="8"/>
  <c r="G8" i="8"/>
  <c r="P7" i="8"/>
  <c r="O7" i="8"/>
  <c r="N7" i="8"/>
  <c r="M7" i="8"/>
  <c r="L7" i="8"/>
  <c r="K7" i="8"/>
  <c r="J7" i="8"/>
  <c r="I7" i="8"/>
  <c r="H7" i="8"/>
  <c r="G7" i="8"/>
  <c r="P6" i="8"/>
  <c r="O6" i="8"/>
  <c r="N6" i="8"/>
  <c r="M6" i="8"/>
  <c r="L6" i="8"/>
  <c r="K6" i="8"/>
  <c r="J6" i="8"/>
  <c r="I6" i="8"/>
  <c r="H6" i="8"/>
  <c r="G6" i="8"/>
  <c r="P4" i="8"/>
  <c r="O4" i="8"/>
  <c r="N4" i="8"/>
  <c r="M4" i="8"/>
  <c r="L4" i="8"/>
  <c r="K4" i="8"/>
  <c r="J4" i="8"/>
  <c r="I4" i="8"/>
  <c r="H4" i="8"/>
  <c r="G4" i="8"/>
  <c r="P3" i="8"/>
  <c r="O3" i="8"/>
  <c r="N3" i="8"/>
  <c r="M3" i="8"/>
  <c r="L3" i="8"/>
  <c r="K3" i="8"/>
  <c r="J3" i="8"/>
  <c r="I3" i="8"/>
  <c r="H3" i="8"/>
  <c r="G3" i="8"/>
  <c r="P2" i="8"/>
  <c r="O2" i="8"/>
  <c r="N2" i="8"/>
  <c r="M2" i="8"/>
  <c r="L2" i="8"/>
  <c r="K2" i="8"/>
  <c r="J2" i="8"/>
  <c r="I2" i="8"/>
  <c r="H2" i="8"/>
  <c r="G2" i="8"/>
  <c r="H2" i="7"/>
  <c r="I2" i="7"/>
  <c r="J2" i="7"/>
  <c r="K2" i="7"/>
  <c r="L2" i="7"/>
  <c r="M2" i="7"/>
  <c r="N2" i="7"/>
  <c r="O2" i="7"/>
  <c r="P2" i="7"/>
  <c r="H3" i="7"/>
  <c r="I3" i="7"/>
  <c r="J3" i="7"/>
  <c r="K3" i="7"/>
  <c r="L3" i="7"/>
  <c r="M3" i="7"/>
  <c r="N3" i="7"/>
  <c r="O3" i="7"/>
  <c r="P3" i="7"/>
  <c r="H4" i="7"/>
  <c r="I4" i="7"/>
  <c r="J4" i="7"/>
  <c r="K4" i="7"/>
  <c r="L4" i="7"/>
  <c r="M4" i="7"/>
  <c r="N4" i="7"/>
  <c r="O4" i="7"/>
  <c r="P4" i="7"/>
  <c r="H6" i="7"/>
  <c r="I6" i="7"/>
  <c r="J6" i="7"/>
  <c r="K6" i="7"/>
  <c r="L6" i="7"/>
  <c r="M6" i="7"/>
  <c r="N6" i="7"/>
  <c r="O6" i="7"/>
  <c r="P6" i="7"/>
  <c r="H7" i="7"/>
  <c r="I7" i="7"/>
  <c r="J7" i="7"/>
  <c r="K7" i="7"/>
  <c r="L7" i="7"/>
  <c r="M7" i="7"/>
  <c r="N7" i="7"/>
  <c r="O7" i="7"/>
  <c r="P7" i="7"/>
  <c r="H8" i="7"/>
  <c r="I8" i="7"/>
  <c r="J8" i="7"/>
  <c r="K8" i="7"/>
  <c r="L8" i="7"/>
  <c r="M8" i="7"/>
  <c r="N8" i="7"/>
  <c r="O8" i="7"/>
  <c r="P8" i="7"/>
  <c r="H9" i="7"/>
  <c r="I9" i="7"/>
  <c r="J9" i="7"/>
  <c r="K9" i="7"/>
  <c r="L9" i="7"/>
  <c r="M9" i="7"/>
  <c r="N9" i="7"/>
  <c r="O9" i="7"/>
  <c r="P9" i="7"/>
  <c r="H10" i="7"/>
  <c r="I10" i="7"/>
  <c r="J10" i="7"/>
  <c r="K10" i="7"/>
  <c r="L10" i="7"/>
  <c r="M10" i="7"/>
  <c r="N10" i="7"/>
  <c r="O10" i="7"/>
  <c r="P10" i="7"/>
  <c r="H11" i="7"/>
  <c r="I11" i="7"/>
  <c r="J11" i="7"/>
  <c r="K11" i="7"/>
  <c r="L11" i="7"/>
  <c r="M11" i="7"/>
  <c r="N11" i="7"/>
  <c r="O11" i="7"/>
  <c r="P11" i="7"/>
  <c r="H13" i="7"/>
  <c r="I13" i="7"/>
  <c r="J13" i="7"/>
  <c r="K13" i="7"/>
  <c r="L13" i="7"/>
  <c r="M13" i="7"/>
  <c r="N13" i="7"/>
  <c r="O13" i="7"/>
  <c r="P13" i="7"/>
  <c r="H14" i="7"/>
  <c r="I14" i="7"/>
  <c r="J14" i="7"/>
  <c r="K14" i="7"/>
  <c r="L14" i="7"/>
  <c r="M14" i="7"/>
  <c r="N14" i="7"/>
  <c r="O14" i="7"/>
  <c r="P14" i="7"/>
  <c r="H17" i="7"/>
  <c r="I17" i="7"/>
  <c r="J17" i="7"/>
  <c r="K17" i="7"/>
  <c r="L17" i="7"/>
  <c r="M17" i="7"/>
  <c r="N17" i="7"/>
  <c r="O17" i="7"/>
  <c r="P17" i="7"/>
  <c r="H18" i="7"/>
  <c r="I18" i="7"/>
  <c r="J18" i="7"/>
  <c r="K18" i="7"/>
  <c r="L18" i="7"/>
  <c r="M18" i="7"/>
  <c r="N18" i="7"/>
  <c r="O18" i="7"/>
  <c r="P18" i="7"/>
  <c r="H19" i="7"/>
  <c r="I19" i="7"/>
  <c r="J19" i="7"/>
  <c r="K19" i="7"/>
  <c r="L19" i="7"/>
  <c r="M19" i="7"/>
  <c r="N19" i="7"/>
  <c r="O19" i="7"/>
  <c r="P19" i="7"/>
  <c r="H21" i="7"/>
  <c r="I21" i="7"/>
  <c r="J21" i="7"/>
  <c r="K21" i="7"/>
  <c r="L21" i="7"/>
  <c r="M21" i="7"/>
  <c r="N21" i="7"/>
  <c r="O21" i="7"/>
  <c r="P21" i="7"/>
  <c r="H22" i="7"/>
  <c r="I22" i="7"/>
  <c r="J22" i="7"/>
  <c r="K22" i="7"/>
  <c r="L22" i="7"/>
  <c r="M22" i="7"/>
  <c r="N22" i="7"/>
  <c r="O22" i="7"/>
  <c r="P22" i="7"/>
  <c r="H23" i="7"/>
  <c r="I23" i="7"/>
  <c r="J23" i="7"/>
  <c r="K23" i="7"/>
  <c r="L23" i="7"/>
  <c r="M23" i="7"/>
  <c r="N23" i="7"/>
  <c r="O23" i="7"/>
  <c r="P23" i="7"/>
  <c r="H24" i="7"/>
  <c r="I24" i="7"/>
  <c r="J24" i="7"/>
  <c r="K24" i="7"/>
  <c r="L24" i="7"/>
  <c r="M24" i="7"/>
  <c r="N24" i="7"/>
  <c r="O24" i="7"/>
  <c r="P24" i="7"/>
  <c r="H25" i="7"/>
  <c r="I25" i="7"/>
  <c r="J25" i="7"/>
  <c r="K25" i="7"/>
  <c r="L25" i="7"/>
  <c r="M25" i="7"/>
  <c r="N25" i="7"/>
  <c r="O25" i="7"/>
  <c r="P25" i="7"/>
  <c r="H26" i="7"/>
  <c r="I26" i="7"/>
  <c r="J26" i="7"/>
  <c r="K26" i="7"/>
  <c r="L26" i="7"/>
  <c r="M26" i="7"/>
  <c r="N26" i="7"/>
  <c r="O26" i="7"/>
  <c r="P26" i="7"/>
  <c r="H27" i="7"/>
  <c r="I27" i="7"/>
  <c r="J27" i="7"/>
  <c r="K27" i="7"/>
  <c r="L27" i="7"/>
  <c r="M27" i="7"/>
  <c r="N27" i="7"/>
  <c r="O27" i="7"/>
  <c r="P27" i="7"/>
  <c r="H28" i="7"/>
  <c r="I28" i="7"/>
  <c r="J28" i="7"/>
  <c r="K28" i="7"/>
  <c r="L28" i="7"/>
  <c r="M28" i="7"/>
  <c r="N28" i="7"/>
  <c r="O28" i="7"/>
  <c r="P28" i="7"/>
  <c r="H30" i="7"/>
  <c r="I30" i="7"/>
  <c r="J30" i="7"/>
  <c r="K30" i="7"/>
  <c r="L30" i="7"/>
  <c r="M30" i="7"/>
  <c r="N30" i="7"/>
  <c r="O30" i="7"/>
  <c r="P30" i="7"/>
  <c r="H31" i="7"/>
  <c r="I31" i="7"/>
  <c r="J31" i="7"/>
  <c r="K31" i="7"/>
  <c r="L31" i="7"/>
  <c r="M31" i="7"/>
  <c r="N31" i="7"/>
  <c r="O31" i="7"/>
  <c r="P31" i="7"/>
  <c r="G3" i="7"/>
  <c r="G4" i="7"/>
  <c r="G6" i="7"/>
  <c r="G5" i="7" s="1"/>
  <c r="G7" i="7"/>
  <c r="G8" i="7"/>
  <c r="G9" i="7"/>
  <c r="G10" i="7"/>
  <c r="G11" i="7"/>
  <c r="G13" i="7"/>
  <c r="G18" i="7"/>
  <c r="G19" i="7"/>
  <c r="G21" i="7"/>
  <c r="G22" i="7"/>
  <c r="G23" i="7"/>
  <c r="G24" i="7"/>
  <c r="G25" i="7"/>
  <c r="G26" i="7"/>
  <c r="G27" i="7"/>
  <c r="G28" i="7"/>
  <c r="G30" i="7"/>
  <c r="G31" i="7"/>
  <c r="G2" i="7"/>
  <c r="I20" i="7" l="1"/>
  <c r="P20" i="7"/>
  <c r="J5" i="7"/>
  <c r="H20" i="7"/>
  <c r="K5" i="7"/>
  <c r="K16" i="7" s="1"/>
  <c r="O20" i="7"/>
  <c r="K20" i="8"/>
  <c r="K5" i="8"/>
  <c r="G20" i="8"/>
  <c r="M20" i="8"/>
  <c r="J5" i="8"/>
  <c r="P20" i="8"/>
  <c r="G20" i="7"/>
  <c r="O5" i="7"/>
  <c r="O16" i="7" s="1"/>
  <c r="K20" i="7"/>
  <c r="M5" i="7"/>
  <c r="M16" i="7" s="1"/>
  <c r="I16" i="8"/>
  <c r="H5" i="8"/>
  <c r="H16" i="8" s="1"/>
  <c r="J20" i="8"/>
  <c r="M20" i="7"/>
  <c r="L20" i="7"/>
  <c r="O5" i="8"/>
  <c r="N5" i="8"/>
  <c r="P5" i="7"/>
  <c r="H5" i="7"/>
  <c r="H16" i="7" s="1"/>
  <c r="I5" i="7"/>
  <c r="I16" i="7" s="1"/>
  <c r="N20" i="7"/>
  <c r="N5" i="7"/>
  <c r="N16" i="7" s="1"/>
  <c r="J20" i="7"/>
  <c r="L5" i="7"/>
  <c r="L16" i="7" s="1"/>
  <c r="J16" i="7"/>
  <c r="P16" i="7"/>
  <c r="L5" i="8"/>
  <c r="L16" i="8" s="1"/>
  <c r="N20" i="8"/>
  <c r="M5" i="8"/>
  <c r="M16" i="8" s="1"/>
  <c r="P5" i="8"/>
  <c r="H20" i="8"/>
  <c r="L20" i="8"/>
  <c r="G5" i="8"/>
  <c r="K16" i="8"/>
  <c r="K34" i="8" s="1"/>
  <c r="I20" i="8"/>
  <c r="O20" i="8"/>
  <c r="O16" i="8"/>
  <c r="P16" i="8" l="1"/>
  <c r="G16" i="8"/>
  <c r="J16" i="8"/>
  <c r="J34" i="8"/>
  <c r="N16" i="8"/>
  <c r="N34" i="8" s="1"/>
  <c r="O34" i="8"/>
  <c r="I34" i="8"/>
  <c r="P34" i="8"/>
  <c r="M34" i="8"/>
  <c r="H34" i="8"/>
  <c r="L34" i="8"/>
</calcChain>
</file>

<file path=xl/sharedStrings.xml><?xml version="1.0" encoding="utf-8"?>
<sst xmlns="http://schemas.openxmlformats.org/spreadsheetml/2006/main" count="1821" uniqueCount="110">
  <si>
    <t>LIBSERIE</t>
  </si>
  <si>
    <t>ENERGIE</t>
  </si>
  <si>
    <t>UNITE</t>
  </si>
  <si>
    <t>NIVGEO</t>
  </si>
  <si>
    <t>TYPDONNEE</t>
  </si>
  <si>
    <t>TYPFLUX</t>
  </si>
  <si>
    <t>2011</t>
  </si>
  <si>
    <t>2012</t>
  </si>
  <si>
    <t>2013</t>
  </si>
  <si>
    <t>2014</t>
  </si>
  <si>
    <t>2015</t>
  </si>
  <si>
    <t>2016</t>
  </si>
  <si>
    <t>2017</t>
  </si>
  <si>
    <t>2018</t>
  </si>
  <si>
    <t>2019</t>
  </si>
  <si>
    <t>2020</t>
  </si>
  <si>
    <t>2021</t>
  </si>
  <si>
    <t>Consommation finale de charbon dans le tertiaire</t>
  </si>
  <si>
    <t>Charbon</t>
  </si>
  <si>
    <t>kilotonne</t>
  </si>
  <si>
    <t>France</t>
  </si>
  <si>
    <t>Réelles</t>
  </si>
  <si>
    <t>Tertiaire</t>
  </si>
  <si>
    <t>Consommation finale de charbon dans le résidentiel</t>
  </si>
  <si>
    <t>TWh</t>
  </si>
  <si>
    <t>Résidentiel</t>
  </si>
  <si>
    <t>Consommation finale de chaleur (vendue) dans le résidentiel</t>
  </si>
  <si>
    <t>Chaleur vendue</t>
  </si>
  <si>
    <t>CVC</t>
  </si>
  <si>
    <t>Consommation finale de charbon dans le résidentiel et le tertiaire</t>
  </si>
  <si>
    <t>Résidentiel-Tertiaire</t>
  </si>
  <si>
    <t>Consommation finale d'électricité dans le résidentiel</t>
  </si>
  <si>
    <t>Électricité</t>
  </si>
  <si>
    <t>Consommation d'énergie issue de déchets renouvelables dans le résidentiel</t>
  </si>
  <si>
    <t>EnR et déchets</t>
  </si>
  <si>
    <t>Consommation d'énergie issue de déchets non renouvelables dans le résidentiel</t>
  </si>
  <si>
    <t>Consommation finale de chaleur (vendue) dans le tertiaire</t>
  </si>
  <si>
    <t>Consommation de biomasse solide dans le résidentiel</t>
  </si>
  <si>
    <t>Consommation finale de chaleur (vendue) dans le résidentiel-tertiaire</t>
  </si>
  <si>
    <t>Consommation de chaleur renouvelable issue des pompes du chaleur dans le résidentiel</t>
  </si>
  <si>
    <t>Consommation finale d'énergies renouvelables thermiques et déchets dans le résidentiel</t>
  </si>
  <si>
    <t>Consommation d'énergie solaire thermique dans le résidentiel</t>
  </si>
  <si>
    <t>Consommation finale de gaz naturel dans le résidentiel</t>
  </si>
  <si>
    <t>Gaz naturel</t>
  </si>
  <si>
    <t>Consommation finale d'électricité dans le tertiaire</t>
  </si>
  <si>
    <t>Consommation finale dans le résidentiel, toutes énergies confondues</t>
  </si>
  <si>
    <t>Toutes énergies</t>
  </si>
  <si>
    <t>Consommation finale de produits raffinés dans le résidentiel</t>
  </si>
  <si>
    <t>Pétrole</t>
  </si>
  <si>
    <t>Consommation de fioul domestique par les ménages</t>
  </si>
  <si>
    <t>Consommation de GPL combustible par les ménages</t>
  </si>
  <si>
    <t>Consommation de GPL dans le résidentiel</t>
  </si>
  <si>
    <t>Consommation de fioul domestique dans le résidentiel</t>
  </si>
  <si>
    <t>Consommation finale d'énergies renouvelables thermiques et déchets dans le résidentiel-tertiaire</t>
  </si>
  <si>
    <t>Consommation finale de gaz naturel dans le résidentiel-tertiaire</t>
  </si>
  <si>
    <t>Consommation finale dans le résidentiel-tertiaire, toutes énergies confondues</t>
  </si>
  <si>
    <t>Résidentiel-tertiaire</t>
  </si>
  <si>
    <t>Consommation finale d'énergies renouvelables thermiques et déchets dans le tertiaire</t>
  </si>
  <si>
    <t>Consommation finale de produits raffinés dans le résidentiel-tertiaire</t>
  </si>
  <si>
    <t>Consommation de biomasse solide dans le tertiaire</t>
  </si>
  <si>
    <t>Consommation de chaleur renouvelable issue des pompes du chaleur dans le tertiaire</t>
  </si>
  <si>
    <t>Consommation finale d'électricité dans le tertiaire (sans les non spécifiés)</t>
  </si>
  <si>
    <t>Consommation finale de gaz naturel dans le tertiaire</t>
  </si>
  <si>
    <t>TWh (PCS)</t>
  </si>
  <si>
    <t>Consommation finale d'électricité dans secteur non spécifié</t>
  </si>
  <si>
    <t>Consommation de chaleur géothermique dans le tertiaire</t>
  </si>
  <si>
    <t>Consommation finale de produits raffinés dans le tertiaire</t>
  </si>
  <si>
    <t>Mtep</t>
  </si>
  <si>
    <t>Consommation de GPL dans le tertiaire</t>
  </si>
  <si>
    <t>Consommation de fioul domestique dans le tertiaire</t>
  </si>
  <si>
    <t>Consommation d'énergie issue de déchets renouvelables dans le tertiaire</t>
  </si>
  <si>
    <t>Consommation de biogaz dans le tertiaire</t>
  </si>
  <si>
    <t>Consommation finale dans le tertiaire, toutes énergies confondues</t>
  </si>
  <si>
    <t>Consommation d'énergie solaire thermique dans le tertiaire</t>
  </si>
  <si>
    <t>Consommation d'énergie issue de déchets non renouvelables dans le tertiaire</t>
  </si>
  <si>
    <t>kgCO2eq/kWh</t>
  </si>
  <si>
    <t>x</t>
  </si>
  <si>
    <t>TYPE</t>
  </si>
  <si>
    <t>Energy carriers</t>
  </si>
  <si>
    <t>WHAT</t>
  </si>
  <si>
    <t>SOURCE</t>
  </si>
  <si>
    <t>SDES</t>
  </si>
  <si>
    <t>Emission factors</t>
  </si>
  <si>
    <t>Heating networks</t>
  </si>
  <si>
    <t>FEDENE</t>
  </si>
  <si>
    <t>Electricity</t>
  </si>
  <si>
    <t>COMMENTS</t>
  </si>
  <si>
    <t>ADEME</t>
  </si>
  <si>
    <t>Geothermal</t>
  </si>
  <si>
    <t>It is assumed 0, because the energy that is necessary for the heat pumps are already accounted for in other energy carriers (e.g. electricity, natural gas). The figures in TWh represent the energy produced by heat pumps</t>
  </si>
  <si>
    <t>Average emission factors, with "méthode moyenne"</t>
  </si>
  <si>
    <t>Energy produced by heat pumps</t>
  </si>
  <si>
    <t xml:space="preserve">Solar thermal </t>
  </si>
  <si>
    <t>For life-cycle emission factors, we use the production emission factors</t>
  </si>
  <si>
    <t xml:space="preserve">Energy balance given by the SDES </t>
  </si>
  <si>
    <t>LINK</t>
  </si>
  <si>
    <t>https://www.fedene.fr/wp-content/uploads/sites/2/2021/11/2021-Enquete-reseaux-de-chaleur-et-de-froid-Rapport-Global-2021-version-finale.pdf</t>
  </si>
  <si>
    <t>https://www.statistiques.developpement-durable.gouv.fr/bilan-energetique-de-la-france-pour-2021</t>
  </si>
  <si>
    <t>https://base-empreinte.ademe.fr/</t>
  </si>
  <si>
    <t xml:space="preserve">Energy from waste </t>
  </si>
  <si>
    <t xml:space="preserve">We assume the same emission factors than heating networks </t>
  </si>
  <si>
    <t>MtCo2eq</t>
  </si>
  <si>
    <t>F-Gases</t>
  </si>
  <si>
    <t>Emissions</t>
  </si>
  <si>
    <t>CITEPA</t>
  </si>
  <si>
    <t xml:space="preserve">Given in the SECTEN format </t>
  </si>
  <si>
    <t>https://www.citepa.org/fr/donnees-emissions/</t>
  </si>
  <si>
    <t xml:space="preserve">Oil products </t>
  </si>
  <si>
    <t>The total of GPL + fioul domestique is not equal to the total of oil products. Therefore, we assume it is fioul domestique</t>
  </si>
  <si>
    <t>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</si>
</sst>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i/>
      <sz val="10"/>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2" tint="-0.499984740745262"/>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Border="1"/>
    <xf numFmtId="0" fontId="1" fillId="0" borderId="1" xfId="0" applyFont="1" applyBorder="1"/>
    <xf numFmtId="0" fontId="0" fillId="2" borderId="1" xfId="0" applyFill="1" applyBorder="1"/>
    <xf numFmtId="0" fontId="2" fillId="3" borderId="1" xfId="0" applyFont="1" applyFill="1" applyBorder="1"/>
    <xf numFmtId="0" fontId="3" fillId="0" borderId="1" xfId="0" applyFont="1" applyBorder="1"/>
    <xf numFmtId="0" fontId="4" fillId="0" borderId="1" xfId="0" applyFont="1" applyBorder="1"/>
    <xf numFmtId="0" fontId="5" fillId="0" borderId="0" xfId="0" applyFont="1"/>
    <xf numFmtId="0" fontId="1" fillId="0" borderId="0" xfId="0" applyFont="1"/>
    <xf numFmtId="0" fontId="0" fillId="0" borderId="0" xfId="0" applyAlignment="1">
      <alignment wrapText="1"/>
    </xf>
    <xf numFmtId="0" fontId="0" fillId="2" borderId="0" xfId="0" applyFill="1"/>
    <xf numFmtId="0" fontId="0" fillId="0" borderId="0" xfId="0" applyFill="1"/>
    <xf numFmtId="0" fontId="2" fillId="4" borderId="0" xfId="0" applyFont="1" applyFill="1"/>
    <xf numFmtId="0" fontId="0" fillId="0" borderId="0" xfId="0" applyAlignment="1">
      <alignment horizontal="center" vertical="center"/>
    </xf>
    <xf numFmtId="2" fontId="0" fillId="2" borderId="0" xfId="0" applyNumberFormat="1" applyFill="1"/>
    <xf numFmtId="2" fontId="0" fillId="0" borderId="0" xfId="0" applyNumberFormat="1" applyFill="1"/>
    <xf numFmtId="2" fontId="2" fillId="4" borderId="0" xfId="0" applyNumberFormat="1" applyFont="1" applyFill="1"/>
    <xf numFmtId="2" fontId="0" fillId="0" borderId="0" xfId="0" applyNumberFormat="1"/>
    <xf numFmtId="0" fontId="3" fillId="0" borderId="0" xfId="0" applyFont="1"/>
    <xf numFmtId="0" fontId="3" fillId="0" borderId="2" xfId="0" applyFont="1" applyFill="1" applyBorder="1"/>
    <xf numFmtId="2"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586D6-A291-401B-975F-324097CC5C27}">
  <dimension ref="A1:Q38"/>
  <sheetViews>
    <sheetView tabSelected="1" workbookViewId="0">
      <pane xSplit="6" ySplit="1" topLeftCell="H2" activePane="bottomRight" state="frozen"/>
      <selection activeCell="A37" sqref="A37"/>
      <selection pane="topRight" activeCell="A37" sqref="A37"/>
      <selection pane="bottomLeft" activeCell="A37" sqref="A37"/>
      <selection pane="bottomRight" activeCell="O29" sqref="O29"/>
    </sheetView>
  </sheetViews>
  <sheetFormatPr baseColWidth="10" defaultRowHeight="15" x14ac:dyDescent="0.25"/>
  <cols>
    <col min="1" max="1" width="82" bestFit="1" customWidth="1"/>
    <col min="2" max="2" width="15.140625" bestFit="1" customWidth="1"/>
    <col min="3" max="3" width="13.7109375" bestFit="1" customWidth="1"/>
    <col min="6" max="6" width="19.5703125" bestFit="1"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3" t="s">
        <v>26</v>
      </c>
      <c r="B2" s="1" t="s">
        <v>27</v>
      </c>
      <c r="C2" s="1" t="s">
        <v>101</v>
      </c>
      <c r="D2" s="1" t="s">
        <v>20</v>
      </c>
      <c r="E2" s="1" t="s">
        <v>21</v>
      </c>
      <c r="F2" s="1" t="s">
        <v>25</v>
      </c>
      <c r="G2" s="14">
        <f>twh_energy_balance!G2*life_cycle_emission_factors!G2</f>
        <v>2.6991048973011034</v>
      </c>
      <c r="H2" s="14">
        <f>twh_energy_balance!H2*life_cycle_emission_factors!H2</f>
        <v>2.7380350672579334</v>
      </c>
      <c r="I2" s="14">
        <f>twh_energy_balance!I2*life_cycle_emission_factors!I2</f>
        <v>2.7698551357803174</v>
      </c>
      <c r="J2" s="14">
        <f>twh_energy_balance!J2*life_cycle_emission_factors!J2</f>
        <v>2.2050920980826345</v>
      </c>
      <c r="K2" s="14">
        <f>twh_energy_balance!K2*life_cycle_emission_factors!K2</f>
        <v>2.2324429030168025</v>
      </c>
      <c r="L2" s="14">
        <f>twh_energy_balance!L2*life_cycle_emission_factors!L2</f>
        <v>2.2460484876779896</v>
      </c>
      <c r="M2" s="14">
        <f>twh_energy_balance!M2*life_cycle_emission_factors!M2</f>
        <v>2.0614783412471307</v>
      </c>
      <c r="N2" s="14">
        <f>twh_energy_balance!N2*life_cycle_emission_factors!N2</f>
        <v>2.1030267263128408</v>
      </c>
      <c r="O2" s="14">
        <f>twh_energy_balance!O2*life_cycle_emission_factors!O2</f>
        <v>1.977458615356146</v>
      </c>
      <c r="P2" s="14">
        <f>twh_energy_balance!P2*life_cycle_emission_factors!P2</f>
        <v>1.869438843538509</v>
      </c>
      <c r="Q2" s="11"/>
    </row>
    <row r="3" spans="1:17" x14ac:dyDescent="0.25">
      <c r="A3" s="3" t="s">
        <v>23</v>
      </c>
      <c r="B3" s="1" t="s">
        <v>18</v>
      </c>
      <c r="C3" s="1" t="s">
        <v>101</v>
      </c>
      <c r="D3" s="1" t="s">
        <v>20</v>
      </c>
      <c r="E3" s="1" t="s">
        <v>21</v>
      </c>
      <c r="F3" s="1" t="s">
        <v>25</v>
      </c>
      <c r="G3" s="14">
        <f>twh_energy_balance!G3*life_cycle_emission_factors!G3</f>
        <v>0.17725697028000001</v>
      </c>
      <c r="H3" s="14">
        <f>twh_energy_balance!H3*life_cycle_emission_factors!H3</f>
        <v>0.19747833040000001</v>
      </c>
      <c r="I3" s="14">
        <f>twh_energy_balance!I3*life_cycle_emission_factors!I3</f>
        <v>0.20755831889000001</v>
      </c>
      <c r="J3" s="14">
        <f>twh_energy_balance!J3*life_cycle_emission_factors!J3</f>
        <v>0.15369461354000002</v>
      </c>
      <c r="K3" s="14">
        <f>twh_energy_balance!K3*life_cycle_emission_factors!K3</f>
        <v>0.15907879182000004</v>
      </c>
      <c r="L3" s="14">
        <f>twh_energy_balance!L3*life_cycle_emission_factors!L3</f>
        <v>0.1651644917</v>
      </c>
      <c r="M3" s="14">
        <f>twh_energy_balance!M3*life_cycle_emission_factors!M3</f>
        <v>0.15561529637511004</v>
      </c>
      <c r="N3" s="14">
        <f>twh_energy_balance!N3*life_cycle_emission_factors!N3</f>
        <v>0.11525207607043</v>
      </c>
      <c r="O3" s="14">
        <f>twh_energy_balance!O3*life_cycle_emission_factors!O3</f>
        <v>0.10692256812185003</v>
      </c>
      <c r="P3" s="14">
        <f>twh_energy_balance!P3*life_cycle_emission_factors!P3</f>
        <v>9.076257961485E-2</v>
      </c>
      <c r="Q3" s="11"/>
    </row>
    <row r="4" spans="1:17" x14ac:dyDescent="0.25">
      <c r="A4" s="3" t="s">
        <v>31</v>
      </c>
      <c r="B4" s="1" t="s">
        <v>32</v>
      </c>
      <c r="C4" s="1" t="s">
        <v>101</v>
      </c>
      <c r="D4" s="1" t="s">
        <v>20</v>
      </c>
      <c r="E4" s="1" t="s">
        <v>21</v>
      </c>
      <c r="F4" s="1" t="s">
        <v>25</v>
      </c>
      <c r="G4" s="14">
        <f>twh_energy_balance!G4*life_cycle_emission_factors!G4</f>
        <v>11.6203693655</v>
      </c>
      <c r="H4" s="14">
        <f>twh_energy_balance!H4*life_cycle_emission_factors!H4</f>
        <v>12.566922208500001</v>
      </c>
      <c r="I4" s="14">
        <f>twh_energy_balance!I4*life_cycle_emission_factors!I4</f>
        <v>12.761008177500001</v>
      </c>
      <c r="J4" s="14">
        <f>twh_energy_balance!J4*life_cycle_emission_factors!J4</f>
        <v>10.873760995299998</v>
      </c>
      <c r="K4" s="14">
        <f>twh_energy_balance!K4*life_cycle_emission_factors!K4</f>
        <v>9.5796744435000001</v>
      </c>
      <c r="L4" s="14">
        <f>twh_energy_balance!L4*life_cycle_emission_factors!L4</f>
        <v>9.3458650446</v>
      </c>
      <c r="M4" s="14">
        <f>twh_energy_balance!M4*life_cycle_emission_factors!M4</f>
        <v>8.9906573178000002</v>
      </c>
      <c r="N4" s="14">
        <f>twh_energy_balance!N4*life_cycle_emission_factors!N4</f>
        <v>9.1494678343999993</v>
      </c>
      <c r="O4" s="14">
        <f>twh_energy_balance!O4*life_cycle_emission_factors!O4</f>
        <v>9.6951300738999979</v>
      </c>
      <c r="P4" s="14">
        <f>twh_energy_balance!P4*life_cycle_emission_factors!P4</f>
        <v>9.6737620668000002</v>
      </c>
      <c r="Q4" s="11"/>
    </row>
    <row r="5" spans="1:17" x14ac:dyDescent="0.25">
      <c r="A5" s="3" t="s">
        <v>40</v>
      </c>
      <c r="B5" s="1" t="s">
        <v>34</v>
      </c>
      <c r="C5" s="1" t="s">
        <v>101</v>
      </c>
      <c r="D5" s="1" t="s">
        <v>20</v>
      </c>
      <c r="E5" s="1" t="s">
        <v>21</v>
      </c>
      <c r="F5" s="1" t="s">
        <v>25</v>
      </c>
      <c r="G5" s="14">
        <f>SUM(G6:G10)</f>
        <v>2.0388087261111112</v>
      </c>
      <c r="H5" s="14">
        <f t="shared" ref="H5:P5" si="0">SUM(H6:H10)</f>
        <v>2.3593394238888892</v>
      </c>
      <c r="I5" s="14">
        <f t="shared" si="0"/>
        <v>2.5887799985000002</v>
      </c>
      <c r="J5" s="14">
        <f t="shared" si="0"/>
        <v>2.1171685332222223</v>
      </c>
      <c r="K5" s="14">
        <f t="shared" si="0"/>
        <v>2.2354080729444443</v>
      </c>
      <c r="L5" s="14">
        <f t="shared" si="0"/>
        <v>2.3859833519444442</v>
      </c>
      <c r="M5" s="14">
        <f t="shared" si="0"/>
        <v>2.2984413947777775</v>
      </c>
      <c r="N5" s="14">
        <f t="shared" si="0"/>
        <v>2.2315745318888887</v>
      </c>
      <c r="O5" s="14">
        <f t="shared" si="0"/>
        <v>2.2545698674999999</v>
      </c>
      <c r="P5" s="14">
        <f t="shared" si="0"/>
        <v>2.0874092616666666</v>
      </c>
      <c r="Q5" s="11"/>
    </row>
    <row r="6" spans="1:17" x14ac:dyDescent="0.25">
      <c r="A6" s="6" t="s">
        <v>33</v>
      </c>
      <c r="B6" s="1" t="s">
        <v>34</v>
      </c>
      <c r="C6" s="1" t="s">
        <v>101</v>
      </c>
      <c r="D6" s="1" t="s">
        <v>20</v>
      </c>
      <c r="E6" s="1" t="s">
        <v>21</v>
      </c>
      <c r="F6" s="1" t="s">
        <v>25</v>
      </c>
      <c r="G6" s="15">
        <f>twh_energy_balance!G6*life_cycle_emission_factors!G6</f>
        <v>0</v>
      </c>
      <c r="H6" s="15">
        <f>twh_energy_balance!H6*life_cycle_emission_factors!H6</f>
        <v>0</v>
      </c>
      <c r="I6" s="15">
        <f>twh_energy_balance!I6*life_cycle_emission_factors!I6</f>
        <v>0</v>
      </c>
      <c r="J6" s="15">
        <f>twh_energy_balance!J6*life_cycle_emission_factors!J6</f>
        <v>0</v>
      </c>
      <c r="K6" s="15">
        <f>twh_energy_balance!K6*life_cycle_emission_factors!K6</f>
        <v>0</v>
      </c>
      <c r="L6" s="15">
        <f>twh_energy_balance!L6*life_cycle_emission_factors!L6</f>
        <v>0</v>
      </c>
      <c r="M6" s="15">
        <f>twh_energy_balance!M6*life_cycle_emission_factors!M6</f>
        <v>0</v>
      </c>
      <c r="N6" s="15">
        <f>twh_energy_balance!N6*life_cycle_emission_factors!N6</f>
        <v>0</v>
      </c>
      <c r="O6" s="15">
        <f>twh_energy_balance!O6*life_cycle_emission_factors!O6</f>
        <v>0</v>
      </c>
      <c r="P6" s="15">
        <f>twh_energy_balance!P6*life_cycle_emission_factors!P6</f>
        <v>0</v>
      </c>
      <c r="Q6" s="11"/>
    </row>
    <row r="7" spans="1:17" x14ac:dyDescent="0.25">
      <c r="A7" s="6" t="s">
        <v>35</v>
      </c>
      <c r="B7" s="1" t="s">
        <v>34</v>
      </c>
      <c r="C7" s="1" t="s">
        <v>101</v>
      </c>
      <c r="D7" s="1" t="s">
        <v>20</v>
      </c>
      <c r="E7" s="1" t="s">
        <v>21</v>
      </c>
      <c r="F7" s="1" t="s">
        <v>25</v>
      </c>
      <c r="G7" s="15">
        <f>twh_energy_balance!G7*life_cycle_emission_factors!G7</f>
        <v>0</v>
      </c>
      <c r="H7" s="15">
        <f>twh_energy_balance!H7*life_cycle_emission_factors!H7</f>
        <v>0</v>
      </c>
      <c r="I7" s="15">
        <f>twh_energy_balance!I7*life_cycle_emission_factors!I7</f>
        <v>0</v>
      </c>
      <c r="J7" s="15">
        <f>twh_energy_balance!J7*life_cycle_emission_factors!J7</f>
        <v>0</v>
      </c>
      <c r="K7" s="15">
        <f>twh_energy_balance!K7*life_cycle_emission_factors!K7</f>
        <v>0</v>
      </c>
      <c r="L7" s="15">
        <f>twh_energy_balance!L7*life_cycle_emission_factors!L7</f>
        <v>0</v>
      </c>
      <c r="M7" s="15">
        <f>twh_energy_balance!M7*life_cycle_emission_factors!M7</f>
        <v>0</v>
      </c>
      <c r="N7" s="15">
        <f>twh_energy_balance!N7*life_cycle_emission_factors!N7</f>
        <v>0</v>
      </c>
      <c r="O7" s="15">
        <f>twh_energy_balance!O7*life_cycle_emission_factors!O7</f>
        <v>0</v>
      </c>
      <c r="P7" s="15">
        <f>twh_energy_balance!P7*life_cycle_emission_factors!P7</f>
        <v>0</v>
      </c>
      <c r="Q7" s="11"/>
    </row>
    <row r="8" spans="1:17" x14ac:dyDescent="0.25">
      <c r="A8" s="6" t="s">
        <v>37</v>
      </c>
      <c r="B8" s="1" t="s">
        <v>34</v>
      </c>
      <c r="C8" s="1" t="s">
        <v>101</v>
      </c>
      <c r="D8" s="1" t="s">
        <v>20</v>
      </c>
      <c r="E8" s="1" t="s">
        <v>21</v>
      </c>
      <c r="F8" s="1" t="s">
        <v>25</v>
      </c>
      <c r="G8" s="15">
        <f>twh_energy_balance!G8*life_cycle_emission_factors!G8</f>
        <v>1.96566884</v>
      </c>
      <c r="H8" s="15">
        <f>twh_energy_balance!H8*life_cycle_emission_factors!H8</f>
        <v>2.2794159600000001</v>
      </c>
      <c r="I8" s="15">
        <f>twh_energy_balance!I8*life_cycle_emission_factors!I8</f>
        <v>2.503395936</v>
      </c>
      <c r="J8" s="15">
        <f>twh_energy_balance!J8*life_cycle_emission_factors!J8</f>
        <v>2.0269329360000001</v>
      </c>
      <c r="K8" s="15">
        <f>twh_energy_balance!K8*life_cycle_emission_factors!K8</f>
        <v>2.1415356160000001</v>
      </c>
      <c r="L8" s="15">
        <f>twh_energy_balance!L8*life_cycle_emission_factors!L8</f>
        <v>2.2889063199999997</v>
      </c>
      <c r="M8" s="15">
        <f>twh_energy_balance!M8*life_cycle_emission_factors!M8</f>
        <v>2.1978093919999999</v>
      </c>
      <c r="N8" s="15">
        <f>twh_energy_balance!N8*life_cycle_emission_factors!N8</f>
        <v>2.1258549679999996</v>
      </c>
      <c r="O8" s="15">
        <f>twh_energy_balance!O8*life_cycle_emission_factors!O8</f>
        <v>2.1453182799999997</v>
      </c>
      <c r="P8" s="15">
        <f>twh_energy_balance!P8*life_cycle_emission_factors!P8</f>
        <v>1.9738655200000002</v>
      </c>
      <c r="Q8" s="11"/>
    </row>
    <row r="9" spans="1:17" x14ac:dyDescent="0.25">
      <c r="A9" s="6" t="s">
        <v>39</v>
      </c>
      <c r="B9" s="1" t="s">
        <v>34</v>
      </c>
      <c r="C9" s="1" t="s">
        <v>101</v>
      </c>
      <c r="D9" s="1" t="s">
        <v>20</v>
      </c>
      <c r="E9" s="1" t="s">
        <v>21</v>
      </c>
      <c r="F9" s="1" t="s">
        <v>25</v>
      </c>
      <c r="G9" s="15">
        <f>twh_energy_balance!G9*life_cycle_emission_factors!G9</f>
        <v>0</v>
      </c>
      <c r="H9" s="15">
        <f>twh_energy_balance!H9*life_cycle_emission_factors!H9</f>
        <v>0</v>
      </c>
      <c r="I9" s="15">
        <f>twh_energy_balance!I9*life_cycle_emission_factors!I9</f>
        <v>0</v>
      </c>
      <c r="J9" s="15">
        <f>twh_energy_balance!J9*life_cycle_emission_factors!J9</f>
        <v>0</v>
      </c>
      <c r="K9" s="15">
        <f>twh_energy_balance!K9*life_cycle_emission_factors!K9</f>
        <v>0</v>
      </c>
      <c r="L9" s="15">
        <f>twh_energy_balance!L9*life_cycle_emission_factors!L9</f>
        <v>0</v>
      </c>
      <c r="M9" s="15">
        <f>twh_energy_balance!M9*life_cycle_emission_factors!M9</f>
        <v>0</v>
      </c>
      <c r="N9" s="15">
        <f>twh_energy_balance!N9*life_cycle_emission_factors!N9</f>
        <v>0</v>
      </c>
      <c r="O9" s="15">
        <f>twh_energy_balance!O9*life_cycle_emission_factors!O9</f>
        <v>0</v>
      </c>
      <c r="P9" s="15">
        <f>twh_energy_balance!P9*life_cycle_emission_factors!P9</f>
        <v>0</v>
      </c>
      <c r="Q9" s="11"/>
    </row>
    <row r="10" spans="1:17" x14ac:dyDescent="0.25">
      <c r="A10" s="6" t="s">
        <v>41</v>
      </c>
      <c r="B10" s="1" t="s">
        <v>34</v>
      </c>
      <c r="C10" s="1" t="s">
        <v>101</v>
      </c>
      <c r="D10" s="1" t="s">
        <v>20</v>
      </c>
      <c r="E10" s="1" t="s">
        <v>21</v>
      </c>
      <c r="F10" s="1" t="s">
        <v>25</v>
      </c>
      <c r="G10" s="15">
        <f>twh_energy_balance!G10*life_cycle_emission_factors!G10</f>
        <v>7.3139886111111108E-2</v>
      </c>
      <c r="H10" s="15">
        <f>twh_energy_balance!H10*life_cycle_emission_factors!H10</f>
        <v>7.9923463888888893E-2</v>
      </c>
      <c r="I10" s="15">
        <f>twh_energy_balance!I10*life_cycle_emission_factors!I10</f>
        <v>8.538406250000001E-2</v>
      </c>
      <c r="J10" s="15">
        <f>twh_energy_balance!J10*life_cycle_emission_factors!J10</f>
        <v>9.0235597222222227E-2</v>
      </c>
      <c r="K10" s="15">
        <f>twh_energy_balance!K10*life_cycle_emission_factors!K10</f>
        <v>9.3872456944444446E-2</v>
      </c>
      <c r="L10" s="15">
        <f>twh_energy_balance!L10*life_cycle_emission_factors!L10</f>
        <v>9.7077031944444447E-2</v>
      </c>
      <c r="M10" s="15">
        <f>twh_energy_balance!M10*life_cycle_emission_factors!M10</f>
        <v>0.10063200277777777</v>
      </c>
      <c r="N10" s="15">
        <f>twh_energy_balance!N10*life_cycle_emission_factors!N10</f>
        <v>0.1057195638888889</v>
      </c>
      <c r="O10" s="15">
        <f>twh_energy_balance!O10*life_cycle_emission_factors!O10</f>
        <v>0.1092515875</v>
      </c>
      <c r="P10" s="15">
        <f>twh_energy_balance!P10*life_cycle_emission_factors!P10</f>
        <v>0.11354374166666667</v>
      </c>
      <c r="Q10" s="11"/>
    </row>
    <row r="11" spans="1:17" x14ac:dyDescent="0.25">
      <c r="A11" s="3" t="s">
        <v>42</v>
      </c>
      <c r="B11" s="1" t="s">
        <v>43</v>
      </c>
      <c r="C11" s="1" t="s">
        <v>101</v>
      </c>
      <c r="D11" s="1" t="s">
        <v>20</v>
      </c>
      <c r="E11" s="1" t="s">
        <v>21</v>
      </c>
      <c r="F11" s="1" t="s">
        <v>25</v>
      </c>
      <c r="G11" s="14">
        <f>twh_energy_balance!G11*life_cycle_emission_factors!G11</f>
        <v>33.518077993750005</v>
      </c>
      <c r="H11" s="14">
        <f>twh_energy_balance!H11*life_cycle_emission_factors!H11</f>
        <v>37.107130218000009</v>
      </c>
      <c r="I11" s="14">
        <f>twh_energy_balance!I11*life_cycle_emission_factors!I11</f>
        <v>38.299964369999998</v>
      </c>
      <c r="J11" s="14">
        <f>twh_energy_balance!J11*life_cycle_emission_factors!J11</f>
        <v>28.6200811175</v>
      </c>
      <c r="K11" s="14">
        <f>twh_energy_balance!K11*life_cycle_emission_factors!K11</f>
        <v>30.817972240749999</v>
      </c>
      <c r="L11" s="14">
        <f>twh_energy_balance!L11*life_cycle_emission_factors!L11</f>
        <v>33.344343430250007</v>
      </c>
      <c r="M11" s="14">
        <f>twh_energy_balance!M11*life_cycle_emission_factors!M11</f>
        <v>32.395185492750002</v>
      </c>
      <c r="N11" s="14">
        <f>twh_energy_balance!N11*life_cycle_emission_factors!N11</f>
        <v>30.487781218750005</v>
      </c>
      <c r="O11" s="14">
        <f>twh_energy_balance!O11*life_cycle_emission_factors!O11</f>
        <v>29.998326315750003</v>
      </c>
      <c r="P11" s="14">
        <f>twh_energy_balance!P11*life_cycle_emission_factors!P11</f>
        <v>28.388577380750007</v>
      </c>
      <c r="Q11" s="11"/>
    </row>
    <row r="12" spans="1:17" x14ac:dyDescent="0.25">
      <c r="A12" s="3" t="s">
        <v>47</v>
      </c>
      <c r="B12" s="1" t="s">
        <v>48</v>
      </c>
      <c r="C12" s="1" t="s">
        <v>101</v>
      </c>
      <c r="D12" s="1" t="s">
        <v>20</v>
      </c>
      <c r="E12" s="1" t="s">
        <v>21</v>
      </c>
      <c r="F12" s="1" t="s">
        <v>25</v>
      </c>
      <c r="G12" s="14">
        <f>SUM(G13:G15)</f>
        <v>23.017622099597006</v>
      </c>
      <c r="H12" s="14">
        <f t="shared" ref="H12:P12" si="1">SUM(H13:H15)</f>
        <v>24.351455255659005</v>
      </c>
      <c r="I12" s="14">
        <f t="shared" si="1"/>
        <v>24.519515238221</v>
      </c>
      <c r="J12" s="14">
        <f t="shared" si="1"/>
        <v>20.300094214005007</v>
      </c>
      <c r="K12" s="14">
        <f t="shared" si="1"/>
        <v>20.373071944144005</v>
      </c>
      <c r="L12" s="14">
        <f t="shared" si="1"/>
        <v>19.066710762380005</v>
      </c>
      <c r="M12" s="14">
        <f t="shared" si="1"/>
        <v>18.954409089652877</v>
      </c>
      <c r="N12" s="14">
        <f t="shared" si="1"/>
        <v>17.055967884839088</v>
      </c>
      <c r="O12" s="14">
        <f t="shared" si="1"/>
        <v>15.957060871863304</v>
      </c>
      <c r="P12" s="14">
        <f t="shared" si="1"/>
        <v>15.269287431358745</v>
      </c>
      <c r="Q12" s="11"/>
    </row>
    <row r="13" spans="1:17" x14ac:dyDescent="0.25">
      <c r="A13" s="6" t="s">
        <v>51</v>
      </c>
      <c r="B13" s="1" t="s">
        <v>48</v>
      </c>
      <c r="C13" s="1" t="s">
        <v>101</v>
      </c>
      <c r="D13" s="1" t="s">
        <v>20</v>
      </c>
      <c r="E13" s="1" t="s">
        <v>21</v>
      </c>
      <c r="F13" s="1" t="s">
        <v>25</v>
      </c>
      <c r="G13" s="15">
        <f>twh_energy_balance!G13*life_cycle_emission_factors!G13</f>
        <v>3.4616812974720004</v>
      </c>
      <c r="H13" s="15">
        <f>twh_energy_balance!H13*life_cycle_emission_factors!H13</f>
        <v>3.4304010447840003</v>
      </c>
      <c r="I13" s="15">
        <f>twh_energy_balance!I13*life_cycle_emission_factors!I13</f>
        <v>3.3991207920960007</v>
      </c>
      <c r="J13" s="15">
        <f>twh_energy_balance!J13*life_cycle_emission_factors!J13</f>
        <v>2.9194902508800009</v>
      </c>
      <c r="K13" s="15">
        <f>twh_energy_balance!K13*life_cycle_emission_factors!K13</f>
        <v>2.9264414181440008</v>
      </c>
      <c r="L13" s="15">
        <f>twh_energy_balance!L13*life_cycle_emission_factors!L13</f>
        <v>2.9194902508800009</v>
      </c>
      <c r="M13" s="15">
        <f>twh_energy_balance!M13*life_cycle_emission_factors!M13</f>
        <v>2.9125390836160006</v>
      </c>
      <c r="N13" s="15">
        <f>twh_energy_balance!N13*life_cycle_emission_factors!N13</f>
        <v>2.8248848644169602</v>
      </c>
      <c r="O13" s="15">
        <f>twh_energy_balance!O13*life_cycle_emission_factors!O13</f>
        <v>2.5785980570861766</v>
      </c>
      <c r="P13" s="15">
        <f>twh_energy_balance!P13*life_cycle_emission_factors!P13</f>
        <v>2.4711364867683687</v>
      </c>
      <c r="Q13" s="11"/>
    </row>
    <row r="14" spans="1:17" x14ac:dyDescent="0.25">
      <c r="A14" s="6" t="s">
        <v>52</v>
      </c>
      <c r="B14" s="1" t="s">
        <v>48</v>
      </c>
      <c r="C14" s="1" t="s">
        <v>101</v>
      </c>
      <c r="D14" s="1" t="s">
        <v>20</v>
      </c>
      <c r="E14" s="1" t="s">
        <v>21</v>
      </c>
      <c r="F14" s="1" t="s">
        <v>25</v>
      </c>
      <c r="G14" s="15">
        <f>twh_energy_balance!G14*life_cycle_emission_factors!G14</f>
        <v>18.771816545625004</v>
      </c>
      <c r="H14" s="15">
        <f>twh_energy_balance!H14*life_cycle_emission_factors!H14</f>
        <v>20.156338970625004</v>
      </c>
      <c r="I14" s="15">
        <f>twh_energy_balance!I14*life_cycle_emission_factors!I14</f>
        <v>20.425551664375003</v>
      </c>
      <c r="J14" s="15">
        <f>twh_energy_balance!J14*life_cycle_emission_factors!J14</f>
        <v>16.856560524375006</v>
      </c>
      <c r="K14" s="15">
        <f>twh_energy_balance!K14*life_cycle_emission_factors!K14</f>
        <v>16.85271462875</v>
      </c>
      <c r="L14" s="15">
        <f>twh_energy_balance!L14*life_cycle_emission_factors!L14</f>
        <v>15.498959368750002</v>
      </c>
      <c r="M14" s="15">
        <f>twh_energy_balance!M14*life_cycle_emission_factors!M14</f>
        <v>15.358672634036878</v>
      </c>
      <c r="N14" s="15">
        <f>twh_energy_balance!N14*life_cycle_emission_factors!N14</f>
        <v>13.594129570539376</v>
      </c>
      <c r="O14" s="15">
        <f>twh_energy_balance!O14*life_cycle_emission_factors!O14</f>
        <v>12.714957830664376</v>
      </c>
      <c r="P14" s="15">
        <f>twh_energy_balance!P14*life_cycle_emission_factors!P14</f>
        <v>12.189200823353127</v>
      </c>
      <c r="Q14" s="11"/>
    </row>
    <row r="15" spans="1:17" x14ac:dyDescent="0.25">
      <c r="A15" s="6" t="s">
        <v>109</v>
      </c>
      <c r="B15" s="1" t="s">
        <v>48</v>
      </c>
      <c r="C15" s="1" t="s">
        <v>101</v>
      </c>
      <c r="D15" s="1" t="s">
        <v>20</v>
      </c>
      <c r="E15" s="1" t="s">
        <v>21</v>
      </c>
      <c r="F15" s="1" t="s">
        <v>25</v>
      </c>
      <c r="G15" s="15">
        <f>twh_energy_balance!G15*life_cycle_emission_factors!G15</f>
        <v>0.78412425649999984</v>
      </c>
      <c r="H15" s="15">
        <f>twh_energy_balance!H15*life_cycle_emission_factors!H15</f>
        <v>0.7647152402499966</v>
      </c>
      <c r="I15" s="15">
        <f>twh_energy_balance!I15*life_cycle_emission_factors!I15</f>
        <v>0.69484278174999792</v>
      </c>
      <c r="J15" s="15">
        <f>twh_energy_balance!J15*life_cycle_emission_factors!J15</f>
        <v>0.52404343874999915</v>
      </c>
      <c r="K15" s="15">
        <f>twh_energy_balance!K15*life_cycle_emission_factors!K15</f>
        <v>0.59391589725000249</v>
      </c>
      <c r="L15" s="15">
        <f>twh_energy_balance!L15*life_cycle_emission_factors!L15</f>
        <v>0.64826114275000268</v>
      </c>
      <c r="M15" s="15">
        <f>twh_energy_balance!M15*life_cycle_emission_factors!M15</f>
        <v>0.68319737199999975</v>
      </c>
      <c r="N15" s="15">
        <f>twh_energy_balance!N15*life_cycle_emission_factors!N15</f>
        <v>0.63695344988275149</v>
      </c>
      <c r="O15" s="15">
        <f>twh_energy_balance!O15*life_cycle_emission_factors!O15</f>
        <v>0.66350498411274939</v>
      </c>
      <c r="P15" s="15">
        <f>twh_energy_balance!P15*life_cycle_emission_factors!P15</f>
        <v>0.60895012123724845</v>
      </c>
      <c r="Q15" s="11"/>
    </row>
    <row r="16" spans="1:17" x14ac:dyDescent="0.25">
      <c r="A16" s="4" t="s">
        <v>45</v>
      </c>
      <c r="B16" s="1" t="s">
        <v>46</v>
      </c>
      <c r="C16" s="1" t="s">
        <v>101</v>
      </c>
      <c r="D16" s="1" t="s">
        <v>20</v>
      </c>
      <c r="E16" s="1" t="s">
        <v>21</v>
      </c>
      <c r="F16" s="1" t="s">
        <v>25</v>
      </c>
      <c r="G16" s="16">
        <f>SUM(G2:G5)+SUM(G11:G12)</f>
        <v>73.071240052539224</v>
      </c>
      <c r="H16" s="16">
        <f t="shared" ref="H16:P16" si="2">SUM(H2:H5)+SUM(H11:H12)</f>
        <v>79.320360503705842</v>
      </c>
      <c r="I16" s="16">
        <f t="shared" si="2"/>
        <v>81.146681238891318</v>
      </c>
      <c r="J16" s="16">
        <f t="shared" si="2"/>
        <v>64.269891571649865</v>
      </c>
      <c r="K16" s="16">
        <f t="shared" si="2"/>
        <v>65.397648396175256</v>
      </c>
      <c r="L16" s="16">
        <f t="shared" si="2"/>
        <v>66.554115568552447</v>
      </c>
      <c r="M16" s="16">
        <f t="shared" si="2"/>
        <v>64.855786932602896</v>
      </c>
      <c r="N16" s="16">
        <f t="shared" si="2"/>
        <v>61.143070272261255</v>
      </c>
      <c r="O16" s="16">
        <f t="shared" si="2"/>
        <v>59.989468312491297</v>
      </c>
      <c r="P16" s="16">
        <f t="shared" si="2"/>
        <v>57.379237563728779</v>
      </c>
      <c r="Q16" s="11"/>
    </row>
    <row r="17" spans="1:17" x14ac:dyDescent="0.25">
      <c r="A17" s="3" t="s">
        <v>36</v>
      </c>
      <c r="B17" s="1" t="s">
        <v>27</v>
      </c>
      <c r="C17" s="1" t="s">
        <v>101</v>
      </c>
      <c r="D17" s="1" t="s">
        <v>20</v>
      </c>
      <c r="E17" s="1" t="s">
        <v>21</v>
      </c>
      <c r="F17" s="1" t="s">
        <v>22</v>
      </c>
      <c r="G17" s="14">
        <f>twh_energy_balance!G17*life_cycle_emission_factors!G17</f>
        <v>1.5895040325180165</v>
      </c>
      <c r="H17" s="14">
        <f>twh_energy_balance!H17*life_cycle_emission_factors!H17</f>
        <v>1.5215427533910921</v>
      </c>
      <c r="I17" s="14">
        <f>twh_energy_balance!I17*life_cycle_emission_factors!I17</f>
        <v>1.5253415668859773</v>
      </c>
      <c r="J17" s="14">
        <f>twh_energy_balance!J17*life_cycle_emission_factors!J17</f>
        <v>1.3875667246774928</v>
      </c>
      <c r="K17" s="14">
        <f>twh_energy_balance!K17*life_cycle_emission_factors!K17</f>
        <v>1.3376658578038458</v>
      </c>
      <c r="L17" s="14">
        <f>twh_energy_balance!L17*life_cycle_emission_factors!L17</f>
        <v>1.3850341086472262</v>
      </c>
      <c r="M17" s="14">
        <f>twh_energy_balance!M17*life_cycle_emission_factors!M17</f>
        <v>1.3326209015521386</v>
      </c>
      <c r="N17" s="14">
        <f>twh_energy_balance!N17*life_cycle_emission_factors!N17</f>
        <v>1.3340615919341399</v>
      </c>
      <c r="O17" s="14">
        <f>twh_energy_balance!O17*life_cycle_emission_factors!O17</f>
        <v>1.2286640346104398</v>
      </c>
      <c r="P17" s="14">
        <f>twh_energy_balance!P17*life_cycle_emission_factors!P17</f>
        <v>1.2297618764065945</v>
      </c>
      <c r="Q17" s="11"/>
    </row>
    <row r="18" spans="1:17" x14ac:dyDescent="0.25">
      <c r="A18" s="3" t="s">
        <v>17</v>
      </c>
      <c r="B18" s="1" t="s">
        <v>18</v>
      </c>
      <c r="C18" s="1" t="s">
        <v>101</v>
      </c>
      <c r="D18" s="1" t="s">
        <v>20</v>
      </c>
      <c r="E18" s="1" t="s">
        <v>21</v>
      </c>
      <c r="F18" s="1" t="s">
        <v>22</v>
      </c>
      <c r="G18" s="14">
        <f>twh_energy_balance!G18*life_cycle_emission_factors!G18</f>
        <v>0.20228375336000001</v>
      </c>
      <c r="H18" s="14">
        <f>twh_energy_balance!H18*life_cycle_emission_factors!H18</f>
        <v>0.22593380030000007</v>
      </c>
      <c r="I18" s="14">
        <f>twh_energy_balance!I18*life_cycle_emission_factors!I18</f>
        <v>0.24318684715000005</v>
      </c>
      <c r="J18" s="14">
        <f>twh_energy_balance!J18*life_cycle_emission_factors!J18</f>
        <v>0.18130387301000001</v>
      </c>
      <c r="K18" s="14">
        <f>twh_energy_balance!K18*life_cycle_emission_factors!K18</f>
        <v>0.18606106635999997</v>
      </c>
      <c r="L18" s="14">
        <f>twh_energy_balance!L18*life_cycle_emission_factors!L18</f>
        <v>0.19289213294000002</v>
      </c>
      <c r="M18" s="14">
        <f>twh_energy_balance!M18*life_cycle_emission_factors!M18</f>
        <v>0.18019497781688004</v>
      </c>
      <c r="N18" s="14">
        <f>twh_energy_balance!N18*life_cycle_emission_factors!N18</f>
        <v>0.15856538762155001</v>
      </c>
      <c r="O18" s="14">
        <f>twh_energy_balance!O18*life_cycle_emission_factors!O18</f>
        <v>0.15243150636115999</v>
      </c>
      <c r="P18" s="14">
        <f>twh_energy_balance!P18*life_cycle_emission_factors!P18</f>
        <v>0.13393108833871001</v>
      </c>
      <c r="Q18" s="11"/>
    </row>
    <row r="19" spans="1:17" x14ac:dyDescent="0.25">
      <c r="A19" s="3" t="s">
        <v>44</v>
      </c>
      <c r="B19" s="1" t="s">
        <v>32</v>
      </c>
      <c r="C19" s="1" t="s">
        <v>101</v>
      </c>
      <c r="D19" s="1" t="s">
        <v>20</v>
      </c>
      <c r="E19" s="1" t="s">
        <v>21</v>
      </c>
      <c r="F19" s="1" t="s">
        <v>22</v>
      </c>
      <c r="G19" s="14">
        <f>twh_energy_balance!G19*life_cycle_emission_factors!G19</f>
        <v>10.869769556999998</v>
      </c>
      <c r="H19" s="14">
        <f>twh_energy_balance!H19*life_cycle_emission_factors!H19</f>
        <v>11.357665504499998</v>
      </c>
      <c r="I19" s="14">
        <f>twh_energy_balance!I19*life_cycle_emission_factors!I19</f>
        <v>10.999915278</v>
      </c>
      <c r="J19" s="14">
        <f>twh_energy_balance!J19*life_cycle_emission_factors!J19</f>
        <v>9.9990528799000007</v>
      </c>
      <c r="K19" s="14">
        <f>twh_energy_balance!K19*life_cycle_emission_factors!K19</f>
        <v>8.6609119527000011</v>
      </c>
      <c r="L19" s="14">
        <f>twh_energy_balance!L19*life_cycle_emission_factors!L19</f>
        <v>8.1651770570999993</v>
      </c>
      <c r="M19" s="14">
        <f>twh_energy_balance!M19*life_cycle_emission_factors!M19</f>
        <v>7.9233797016</v>
      </c>
      <c r="N19" s="14">
        <f>twh_energy_balance!N19*life_cycle_emission_factors!N19</f>
        <v>8.0631719106999995</v>
      </c>
      <c r="O19" s="14">
        <f>twh_energy_balance!O19*life_cycle_emission_factors!O19</f>
        <v>8.3624014809000009</v>
      </c>
      <c r="P19" s="14">
        <f>twh_energy_balance!P19*life_cycle_emission_factors!P19</f>
        <v>7.6456161132</v>
      </c>
      <c r="Q19" s="11"/>
    </row>
    <row r="20" spans="1:17" x14ac:dyDescent="0.25">
      <c r="A20" s="3" t="s">
        <v>57</v>
      </c>
      <c r="B20" s="1" t="s">
        <v>34</v>
      </c>
      <c r="C20" s="1" t="s">
        <v>101</v>
      </c>
      <c r="D20" s="1" t="s">
        <v>20</v>
      </c>
      <c r="E20" s="1" t="s">
        <v>21</v>
      </c>
      <c r="F20" s="1" t="s">
        <v>22</v>
      </c>
      <c r="G20" s="14">
        <f>SUM(G21:G27)</f>
        <v>0.41813873633333332</v>
      </c>
      <c r="H20" s="14">
        <f t="shared" ref="H20:P20" si="3">SUM(H21:H27)</f>
        <v>0.4357528853888889</v>
      </c>
      <c r="I20" s="14">
        <f t="shared" si="3"/>
        <v>0.53187842088888893</v>
      </c>
      <c r="J20" s="14">
        <f t="shared" si="3"/>
        <v>0.45193517388888882</v>
      </c>
      <c r="K20" s="14">
        <f t="shared" si="3"/>
        <v>0.33954455927777777</v>
      </c>
      <c r="L20" s="14">
        <f t="shared" si="3"/>
        <v>0.37624167827777777</v>
      </c>
      <c r="M20" s="14">
        <f t="shared" si="3"/>
        <v>0.41423414572222222</v>
      </c>
      <c r="N20" s="14">
        <f t="shared" si="3"/>
        <v>0.36462578027777776</v>
      </c>
      <c r="O20" s="14">
        <f t="shared" si="3"/>
        <v>0.35977873305555558</v>
      </c>
      <c r="P20" s="14">
        <f t="shared" si="3"/>
        <v>0.40223496466666669</v>
      </c>
      <c r="Q20" s="11"/>
    </row>
    <row r="21" spans="1:17" x14ac:dyDescent="0.25">
      <c r="A21" s="6" t="s">
        <v>65</v>
      </c>
      <c r="B21" s="1" t="s">
        <v>34</v>
      </c>
      <c r="C21" s="1" t="s">
        <v>101</v>
      </c>
      <c r="D21" s="1" t="s">
        <v>20</v>
      </c>
      <c r="E21" s="1" t="s">
        <v>21</v>
      </c>
      <c r="F21" s="1" t="s">
        <v>22</v>
      </c>
      <c r="G21" s="15">
        <f>twh_energy_balance!G21*life_cycle_emission_factors!G21</f>
        <v>9.2934874999999993E-3</v>
      </c>
      <c r="H21" s="15">
        <f>twh_energy_balance!H21*life_cycle_emission_factors!H21</f>
        <v>9.2934874999999993E-3</v>
      </c>
      <c r="I21" s="15">
        <f>twh_energy_balance!I21*life_cycle_emission_factors!I21</f>
        <v>9.2934874999999993E-3</v>
      </c>
      <c r="J21" s="15">
        <f>twh_energy_balance!J21*life_cycle_emission_factors!J21</f>
        <v>8.7518749999999992E-3</v>
      </c>
      <c r="K21" s="15">
        <f>twh_energy_balance!K21*life_cycle_emission_factors!K21</f>
        <v>8.7518749999999992E-3</v>
      </c>
      <c r="L21" s="15">
        <f>twh_energy_balance!L21*life_cycle_emission_factors!L21</f>
        <v>8.7518749999999992E-3</v>
      </c>
      <c r="M21" s="15">
        <f>twh_energy_balance!M21*life_cycle_emission_factors!M21</f>
        <v>8.7518749999999992E-3</v>
      </c>
      <c r="N21" s="15">
        <f>twh_energy_balance!N21*life_cycle_emission_factors!N21</f>
        <v>8.7518749999999992E-3</v>
      </c>
      <c r="O21" s="15">
        <f>twh_energy_balance!O21*life_cycle_emission_factors!O21</f>
        <v>8.7518749999999992E-3</v>
      </c>
      <c r="P21" s="15">
        <f>twh_energy_balance!P21*life_cycle_emission_factors!P21</f>
        <v>8.7518749999999992E-3</v>
      </c>
      <c r="Q21" s="11"/>
    </row>
    <row r="22" spans="1:17" x14ac:dyDescent="0.25">
      <c r="A22" s="6" t="s">
        <v>70</v>
      </c>
      <c r="B22" s="1" t="s">
        <v>34</v>
      </c>
      <c r="C22" s="1" t="s">
        <v>101</v>
      </c>
      <c r="D22" s="1" t="s">
        <v>20</v>
      </c>
      <c r="E22" s="1" t="s">
        <v>21</v>
      </c>
      <c r="F22" s="1" t="s">
        <v>22</v>
      </c>
      <c r="G22" s="15">
        <f>twh_energy_balance!G22*life_cycle_emission_factors!G22</f>
        <v>0.17367023999999998</v>
      </c>
      <c r="H22" s="15">
        <f>twh_energy_balance!H22*life_cycle_emission_factors!H22</f>
        <v>0.16942277777777778</v>
      </c>
      <c r="I22" s="15">
        <f>twh_energy_balance!I22*life_cycle_emission_factors!I22</f>
        <v>0.1993350975</v>
      </c>
      <c r="J22" s="15">
        <f>twh_energy_balance!J22*life_cycle_emission_factors!J22</f>
        <v>0.16007003333333331</v>
      </c>
      <c r="K22" s="15">
        <f>twh_energy_balance!K22*life_cycle_emission_factors!K22</f>
        <v>9.9850033333333324E-2</v>
      </c>
      <c r="L22" s="15">
        <f>twh_energy_balance!L22*life_cycle_emission_factors!L22</f>
        <v>0.11184529500000001</v>
      </c>
      <c r="M22" s="15">
        <f>twh_energy_balance!M22*life_cycle_emission_factors!M22</f>
        <v>0.12464479944444444</v>
      </c>
      <c r="N22" s="15">
        <f>twh_energy_balance!N22*life_cycle_emission_factors!N22</f>
        <v>9.8496930277777769E-2</v>
      </c>
      <c r="O22" s="15">
        <f>twh_energy_balance!O22*life_cycle_emission_factors!O22</f>
        <v>9.3037816666666662E-2</v>
      </c>
      <c r="P22" s="15">
        <f>twh_energy_balance!P22*life_cycle_emission_factors!P22</f>
        <v>0.11271095500000002</v>
      </c>
      <c r="Q22" s="11"/>
    </row>
    <row r="23" spans="1:17" x14ac:dyDescent="0.25">
      <c r="A23" s="6" t="s">
        <v>59</v>
      </c>
      <c r="B23" s="1" t="s">
        <v>34</v>
      </c>
      <c r="C23" s="1" t="s">
        <v>101</v>
      </c>
      <c r="D23" s="1" t="s">
        <v>20</v>
      </c>
      <c r="E23" s="1" t="s">
        <v>21</v>
      </c>
      <c r="F23" s="1" t="s">
        <v>22</v>
      </c>
      <c r="G23" s="15">
        <f>twh_energy_balance!G23*life_cycle_emission_factors!G23</f>
        <v>3.8300127999999996E-2</v>
      </c>
      <c r="H23" s="15">
        <f>twh_energy_balance!H23*life_cycle_emission_factors!H23</f>
        <v>5.5816623999999995E-2</v>
      </c>
      <c r="I23" s="15">
        <f>twh_energy_balance!I23*life_cycle_emission_factors!I23</f>
        <v>8.4538712000000002E-2</v>
      </c>
      <c r="J23" s="15">
        <f>twh_energy_balance!J23*life_cycle_emission_factors!J23</f>
        <v>7.6381919999999992E-2</v>
      </c>
      <c r="K23" s="15">
        <f>twh_energy_balance!K23*life_cycle_emission_factors!K23</f>
        <v>8.2534903999999992E-2</v>
      </c>
      <c r="L23" s="15">
        <f>twh_energy_balance!L23*life_cycle_emission_factors!L23</f>
        <v>8.8714487999999994E-2</v>
      </c>
      <c r="M23" s="15">
        <f>twh_energy_balance!M23*life_cycle_emission_factors!M23</f>
        <v>8.7638976000000007E-2</v>
      </c>
      <c r="N23" s="15">
        <f>twh_energy_balance!N23*life_cycle_emission_factors!N23</f>
        <v>8.5696399999999992E-2</v>
      </c>
      <c r="O23" s="15">
        <f>twh_energy_balance!O23*life_cycle_emission_factors!O23</f>
        <v>8.760364000000001E-2</v>
      </c>
      <c r="P23" s="15">
        <f>twh_energy_balance!P23*life_cycle_emission_factors!P23</f>
        <v>8.2292287999999991E-2</v>
      </c>
      <c r="Q23" s="11"/>
    </row>
    <row r="24" spans="1:17" x14ac:dyDescent="0.25">
      <c r="A24" s="6" t="s">
        <v>71</v>
      </c>
      <c r="B24" s="1" t="s">
        <v>34</v>
      </c>
      <c r="C24" s="1" t="s">
        <v>101</v>
      </c>
      <c r="D24" s="1" t="s">
        <v>20</v>
      </c>
      <c r="E24" s="1" t="s">
        <v>21</v>
      </c>
      <c r="F24" s="1" t="s">
        <v>22</v>
      </c>
      <c r="G24" s="15">
        <f>twh_energy_balance!G24*life_cycle_emission_factors!G24</f>
        <v>1.3830617777777778E-2</v>
      </c>
      <c r="H24" s="15">
        <f>twh_energy_balance!H24*life_cycle_emission_factors!H24</f>
        <v>2.1395171111111107E-2</v>
      </c>
      <c r="I24" s="15">
        <f>twh_energy_balance!I24*life_cycle_emission_factors!I24</f>
        <v>2.5385812222222224E-2</v>
      </c>
      <c r="J24" s="15">
        <f>twh_energy_balance!J24*life_cycle_emission_factors!J24</f>
        <v>3.4025627777777775E-2</v>
      </c>
      <c r="K24" s="15">
        <f>twh_energy_balance!K24*life_cycle_emission_factors!K24</f>
        <v>3.5331902222222218E-2</v>
      </c>
      <c r="L24" s="15">
        <f>twh_energy_balance!L24*life_cycle_emission_factors!L24</f>
        <v>4.1904267777777775E-2</v>
      </c>
      <c r="M24" s="15">
        <f>twh_energy_balance!M24*life_cycle_emission_factors!M24</f>
        <v>5.6114238888888883E-2</v>
      </c>
      <c r="N24" s="15">
        <f>twh_energy_balance!N24*life_cycle_emission_factors!N24</f>
        <v>6.0361179999999993E-2</v>
      </c>
      <c r="O24" s="15">
        <f>twh_energy_balance!O24*life_cycle_emission_factors!O24</f>
        <v>6.4689814444444438E-2</v>
      </c>
      <c r="P24" s="15">
        <f>twh_energy_balance!P24*life_cycle_emission_factors!P24</f>
        <v>7.0384648888888887E-2</v>
      </c>
      <c r="Q24" s="11"/>
    </row>
    <row r="25" spans="1:17" x14ac:dyDescent="0.25">
      <c r="A25" s="6" t="s">
        <v>60</v>
      </c>
      <c r="B25" s="1" t="s">
        <v>34</v>
      </c>
      <c r="C25" s="1" t="s">
        <v>101</v>
      </c>
      <c r="D25" s="1" t="s">
        <v>20</v>
      </c>
      <c r="E25" s="1" t="s">
        <v>21</v>
      </c>
      <c r="F25" s="1" t="s">
        <v>22</v>
      </c>
      <c r="G25" s="15">
        <f>twh_energy_balance!G25*life_cycle_emission_factors!G25</f>
        <v>0</v>
      </c>
      <c r="H25" s="15">
        <f>twh_energy_balance!H25*life_cycle_emission_factors!H25</f>
        <v>0</v>
      </c>
      <c r="I25" s="15">
        <f>twh_energy_balance!I25*life_cycle_emission_factors!I25</f>
        <v>0</v>
      </c>
      <c r="J25" s="15">
        <f>twh_energy_balance!J25*life_cycle_emission_factors!J25</f>
        <v>0</v>
      </c>
      <c r="K25" s="15">
        <f>twh_energy_balance!K25*life_cycle_emission_factors!K25</f>
        <v>0</v>
      </c>
      <c r="L25" s="15">
        <f>twh_energy_balance!L25*life_cycle_emission_factors!L25</f>
        <v>0</v>
      </c>
      <c r="M25" s="15">
        <f>twh_energy_balance!M25*life_cycle_emission_factors!M25</f>
        <v>0</v>
      </c>
      <c r="N25" s="15">
        <f>twh_energy_balance!N25*life_cycle_emission_factors!N25</f>
        <v>0</v>
      </c>
      <c r="O25" s="15">
        <f>twh_energy_balance!O25*life_cycle_emission_factors!O25</f>
        <v>0</v>
      </c>
      <c r="P25" s="15">
        <f>twh_energy_balance!P25*life_cycle_emission_factors!P25</f>
        <v>0</v>
      </c>
      <c r="Q25" s="11"/>
    </row>
    <row r="26" spans="1:17" x14ac:dyDescent="0.25">
      <c r="A26" s="6" t="s">
        <v>73</v>
      </c>
      <c r="B26" s="1" t="s">
        <v>34</v>
      </c>
      <c r="C26" s="1" t="s">
        <v>101</v>
      </c>
      <c r="D26" s="1" t="s">
        <v>20</v>
      </c>
      <c r="E26" s="1" t="s">
        <v>21</v>
      </c>
      <c r="F26" s="1" t="s">
        <v>22</v>
      </c>
      <c r="G26" s="15">
        <f>twh_energy_balance!G26*life_cycle_emission_factors!G26</f>
        <v>3.4632430555555553E-3</v>
      </c>
      <c r="H26" s="15">
        <f>twh_energy_balance!H26*life_cycle_emission_factors!H26</f>
        <v>5.5802694444444453E-3</v>
      </c>
      <c r="I26" s="15">
        <f>twh_energy_balance!I26*life_cycle_emission_factors!I26</f>
        <v>6.4097916666666678E-3</v>
      </c>
      <c r="J26" s="15">
        <f>twh_energy_balance!J26*life_cycle_emission_factors!J26</f>
        <v>6.939044444444444E-3</v>
      </c>
      <c r="K26" s="15">
        <f>twh_energy_balance!K26*life_cycle_emission_factors!K26</f>
        <v>7.4015791666666676E-3</v>
      </c>
      <c r="L26" s="15">
        <f>twh_energy_balance!L26*life_cycle_emission_factors!L26</f>
        <v>7.7449625000000008E-3</v>
      </c>
      <c r="M26" s="15">
        <f>twh_energy_balance!M26*life_cycle_emission_factors!M26</f>
        <v>8.0680263888888906E-3</v>
      </c>
      <c r="N26" s="15">
        <f>twh_energy_balance!N26*life_cycle_emission_factors!N26</f>
        <v>8.4190180555555553E-3</v>
      </c>
      <c r="O26" s="15">
        <f>twh_energy_balance!O26*life_cycle_emission_factors!O26</f>
        <v>8.6803902777777796E-3</v>
      </c>
      <c r="P26" s="15">
        <f>twh_energy_balance!P26*life_cycle_emission_factors!P26</f>
        <v>8.9594694444444442E-3</v>
      </c>
      <c r="Q26" s="11"/>
    </row>
    <row r="27" spans="1:17" x14ac:dyDescent="0.25">
      <c r="A27" s="6" t="s">
        <v>74</v>
      </c>
      <c r="B27" s="1" t="s">
        <v>34</v>
      </c>
      <c r="C27" s="1" t="s">
        <v>101</v>
      </c>
      <c r="D27" s="1" t="s">
        <v>20</v>
      </c>
      <c r="E27" s="1" t="s">
        <v>21</v>
      </c>
      <c r="F27" s="1" t="s">
        <v>22</v>
      </c>
      <c r="G27" s="15">
        <f>twh_energy_balance!G27*life_cycle_emission_factors!G27</f>
        <v>0.17958102000000001</v>
      </c>
      <c r="H27" s="15">
        <f>twh_energy_balance!H27*life_cycle_emission_factors!H27</f>
        <v>0.17424455555555557</v>
      </c>
      <c r="I27" s="15">
        <f>twh_energy_balance!I27*life_cycle_emission_factors!I27</f>
        <v>0.20691552000000002</v>
      </c>
      <c r="J27" s="15">
        <f>twh_energy_balance!J27*life_cycle_emission_factors!J27</f>
        <v>0.16576667333333331</v>
      </c>
      <c r="K27" s="15">
        <f>twh_energy_balance!K27*life_cycle_emission_factors!K27</f>
        <v>0.10567426555555556</v>
      </c>
      <c r="L27" s="15">
        <f>twh_energy_balance!L27*life_cycle_emission_factors!L27</f>
        <v>0.11728079</v>
      </c>
      <c r="M27" s="15">
        <f>twh_energy_balance!M27*life_cycle_emission_factors!M27</f>
        <v>0.12901623000000001</v>
      </c>
      <c r="N27" s="15">
        <f>twh_energy_balance!N27*life_cycle_emission_factors!N27</f>
        <v>0.10290037694444444</v>
      </c>
      <c r="O27" s="15">
        <f>twh_energy_balance!O27*life_cycle_emission_factors!O27</f>
        <v>9.7015196666666678E-2</v>
      </c>
      <c r="P27" s="15">
        <f>twh_energy_balance!P27*life_cycle_emission_factors!P27</f>
        <v>0.11913572833333334</v>
      </c>
      <c r="Q27" s="11"/>
    </row>
    <row r="28" spans="1:17" x14ac:dyDescent="0.25">
      <c r="A28" s="3" t="s">
        <v>62</v>
      </c>
      <c r="B28" s="1" t="s">
        <v>43</v>
      </c>
      <c r="C28" s="1" t="s">
        <v>101</v>
      </c>
      <c r="D28" s="1" t="s">
        <v>20</v>
      </c>
      <c r="E28" s="1" t="s">
        <v>21</v>
      </c>
      <c r="F28" s="1" t="s">
        <v>22</v>
      </c>
      <c r="G28" s="14">
        <f>twh_energy_balance!G28*life_cycle_emission_factors!G28</f>
        <v>13.758087959000001</v>
      </c>
      <c r="H28" s="14">
        <f>twh_energy_balance!H28*life_cycle_emission_factors!H28</f>
        <v>15.726285159750001</v>
      </c>
      <c r="I28" s="14">
        <f>twh_energy_balance!I28*life_cycle_emission_factors!I28</f>
        <v>16.908334711999998</v>
      </c>
      <c r="J28" s="14">
        <f>twh_energy_balance!J28*life_cycle_emission_factors!J28</f>
        <v>14.524030224000002</v>
      </c>
      <c r="K28" s="14">
        <f>twh_energy_balance!K28*life_cycle_emission_factors!K28</f>
        <v>15.441575687500004</v>
      </c>
      <c r="L28" s="14">
        <f>twh_energy_balance!L28*life_cycle_emission_factors!L28</f>
        <v>15.705056119750004</v>
      </c>
      <c r="M28" s="14">
        <f>twh_energy_balance!M28*life_cycle_emission_factors!M28</f>
        <v>16.234231369250004</v>
      </c>
      <c r="N28" s="14">
        <f>twh_energy_balance!N28*life_cycle_emission_factors!N28</f>
        <v>15.995970353250001</v>
      </c>
      <c r="O28" s="14">
        <f>twh_energy_balance!O28*life_cycle_emission_factors!O28</f>
        <v>16.004623422999998</v>
      </c>
      <c r="P28" s="14">
        <f>twh_energy_balance!P28*life_cycle_emission_factors!P28</f>
        <v>14.21398596275</v>
      </c>
      <c r="Q28" s="11"/>
    </row>
    <row r="29" spans="1:17" x14ac:dyDescent="0.25">
      <c r="A29" s="3" t="s">
        <v>66</v>
      </c>
      <c r="B29" s="1" t="s">
        <v>48</v>
      </c>
      <c r="C29" s="1" t="s">
        <v>101</v>
      </c>
      <c r="D29" s="1" t="s">
        <v>20</v>
      </c>
      <c r="E29" s="1" t="s">
        <v>21</v>
      </c>
      <c r="F29" s="1" t="s">
        <v>22</v>
      </c>
      <c r="G29" s="14">
        <f>SUM(G30:G32)</f>
        <v>13.389665083781962</v>
      </c>
      <c r="H29" s="14">
        <f t="shared" ref="H29:P29" si="4">SUM(H30:H32)</f>
        <v>13.473565490430294</v>
      </c>
      <c r="I29" s="14">
        <f t="shared" si="4"/>
        <v>13.753755306227601</v>
      </c>
      <c r="J29" s="14">
        <f t="shared" si="4"/>
        <v>12.291741710210804</v>
      </c>
      <c r="K29" s="14">
        <f t="shared" si="4"/>
        <v>12.566389569695962</v>
      </c>
      <c r="L29" s="14">
        <f t="shared" si="4"/>
        <v>10.962242643912001</v>
      </c>
      <c r="M29" s="14">
        <f t="shared" si="4"/>
        <v>11.303842026403627</v>
      </c>
      <c r="N29" s="14">
        <f t="shared" si="4"/>
        <v>10.707031937325407</v>
      </c>
      <c r="O29" s="14">
        <f t="shared" si="4"/>
        <v>10.498519879915468</v>
      </c>
      <c r="P29" s="14">
        <f t="shared" si="4"/>
        <v>10.519878450908212</v>
      </c>
      <c r="Q29" s="11"/>
    </row>
    <row r="30" spans="1:17" x14ac:dyDescent="0.25">
      <c r="A30" s="6" t="s">
        <v>68</v>
      </c>
      <c r="B30" s="1" t="s">
        <v>48</v>
      </c>
      <c r="C30" s="1" t="s">
        <v>101</v>
      </c>
      <c r="D30" s="1" t="s">
        <v>20</v>
      </c>
      <c r="E30" s="1" t="s">
        <v>21</v>
      </c>
      <c r="F30" s="1" t="s">
        <v>22</v>
      </c>
      <c r="G30" s="15">
        <f>twh_energy_balance!G30*life_cycle_emission_factors!G30</f>
        <v>1.5367466808069603</v>
      </c>
      <c r="H30" s="15">
        <f>twh_energy_balance!H30*life_cycle_emission_factors!H30</f>
        <v>1.2853681434552959</v>
      </c>
      <c r="I30" s="15">
        <f>twh_energy_balance!I30*life_cycle_emission_factors!I30</f>
        <v>1.0967204150776</v>
      </c>
      <c r="J30" s="15">
        <f>twh_energy_balance!J30*life_cycle_emission_factors!J30</f>
        <v>1.0883790143608001</v>
      </c>
      <c r="K30" s="15">
        <f>twh_energy_balance!K30*life_cycle_emission_factors!K30</f>
        <v>1.2070006837209599</v>
      </c>
      <c r="L30" s="15">
        <f>twh_energy_balance!L30*life_cycle_emission_factors!L30</f>
        <v>1.1330402640320001</v>
      </c>
      <c r="M30" s="15">
        <f>twh_energy_balance!M30*life_cycle_emission_factors!M30</f>
        <v>1.2303566057280002</v>
      </c>
      <c r="N30" s="15">
        <f>twh_energy_balance!N30*life_cycle_emission_factors!N30</f>
        <v>0.94340199431918426</v>
      </c>
      <c r="O30" s="15">
        <f>twh_energy_balance!O30*life_cycle_emission_factors!O30</f>
        <v>1.0545859147068641</v>
      </c>
      <c r="P30" s="15">
        <f>twh_energy_balance!P30*life_cycle_emission_factors!P30</f>
        <v>0.8639605792425602</v>
      </c>
      <c r="Q30" s="11"/>
    </row>
    <row r="31" spans="1:17" x14ac:dyDescent="0.25">
      <c r="A31" s="6" t="s">
        <v>69</v>
      </c>
      <c r="B31" s="1" t="s">
        <v>48</v>
      </c>
      <c r="C31" s="1" t="s">
        <v>101</v>
      </c>
      <c r="D31" s="1" t="s">
        <v>20</v>
      </c>
      <c r="E31" s="1" t="s">
        <v>21</v>
      </c>
      <c r="F31" s="1" t="s">
        <v>22</v>
      </c>
      <c r="G31" s="15">
        <f>twh_energy_balance!G31*life_cycle_emission_factors!G31</f>
        <v>9.3378345775000025</v>
      </c>
      <c r="H31" s="15">
        <f>twh_energy_balance!H31*life_cycle_emission_factors!H31</f>
        <v>10.076246537500001</v>
      </c>
      <c r="I31" s="15">
        <f>twh_energy_balance!I31*life_cycle_emission_factors!I31</f>
        <v>10.553137595000003</v>
      </c>
      <c r="J31" s="15">
        <f>twh_energy_balance!J31*life_cycle_emission_factors!J31</f>
        <v>9.1839987525000026</v>
      </c>
      <c r="K31" s="15">
        <f>twh_energy_balance!K31*life_cycle_emission_factors!K31</f>
        <v>9.4878245068750022</v>
      </c>
      <c r="L31" s="15">
        <f>twh_energy_balance!L31*life_cycle_emission_factors!L31</f>
        <v>8.5571177656250015</v>
      </c>
      <c r="M31" s="15">
        <f>twh_energy_balance!M31*life_cycle_emission_factors!M31</f>
        <v>8.8292917990062509</v>
      </c>
      <c r="N31" s="15">
        <f>twh_energy_balance!N31*life_cycle_emission_factors!N31</f>
        <v>6.5805889352775013</v>
      </c>
      <c r="O31" s="15">
        <f>twh_energy_balance!O31*life_cycle_emission_factors!O31</f>
        <v>6.1083860245443766</v>
      </c>
      <c r="P31" s="15">
        <f>twh_energy_balance!P31*life_cycle_emission_factors!P31</f>
        <v>6.3557809524137516</v>
      </c>
      <c r="Q31" s="11"/>
    </row>
    <row r="32" spans="1:17" x14ac:dyDescent="0.25">
      <c r="A32" s="6" t="s">
        <v>109</v>
      </c>
      <c r="B32" s="1" t="s">
        <v>48</v>
      </c>
      <c r="C32" s="1" t="s">
        <v>101</v>
      </c>
      <c r="D32" s="1" t="s">
        <v>20</v>
      </c>
      <c r="E32" s="1" t="s">
        <v>21</v>
      </c>
      <c r="F32" s="1" t="s">
        <v>22</v>
      </c>
      <c r="G32" s="15">
        <f>twh_energy_balance!G32*life_cycle_emission_factors!G32</f>
        <v>2.5150838254749988</v>
      </c>
      <c r="H32" s="15">
        <f>twh_energy_balance!H32*life_cycle_emission_factors!H32</f>
        <v>2.1119508094749979</v>
      </c>
      <c r="I32" s="15">
        <f>twh_energy_balance!I32*life_cycle_emission_factors!I32</f>
        <v>2.1038972961499982</v>
      </c>
      <c r="J32" s="15">
        <f>twh_energy_balance!J32*life_cycle_emission_factors!J32</f>
        <v>2.019363943350001</v>
      </c>
      <c r="K32" s="15">
        <f>twh_energy_balance!K32*life_cycle_emission_factors!K32</f>
        <v>1.8715643791000012</v>
      </c>
      <c r="L32" s="15">
        <f>twh_energy_balance!L32*life_cycle_emission_factors!L32</f>
        <v>1.2720846142549986</v>
      </c>
      <c r="M32" s="15">
        <f>twh_energy_balance!M32*life_cycle_emission_factors!M32</f>
        <v>1.2441936216693763</v>
      </c>
      <c r="N32" s="15">
        <f>twh_energy_balance!N32*life_cycle_emission_factors!N32</f>
        <v>3.1830410077287219</v>
      </c>
      <c r="O32" s="15">
        <f>twh_energy_balance!O32*life_cycle_emission_factors!O32</f>
        <v>3.3355479406642274</v>
      </c>
      <c r="P32" s="15">
        <f>twh_energy_balance!P32*life_cycle_emission_factors!P32</f>
        <v>3.3001369192519001</v>
      </c>
      <c r="Q32" s="11"/>
    </row>
    <row r="33" spans="1:17" x14ac:dyDescent="0.25">
      <c r="A33" s="4" t="s">
        <v>72</v>
      </c>
      <c r="B33" s="1" t="s">
        <v>46</v>
      </c>
      <c r="C33" s="1" t="s">
        <v>101</v>
      </c>
      <c r="D33" s="1" t="s">
        <v>20</v>
      </c>
      <c r="E33" s="1" t="s">
        <v>21</v>
      </c>
      <c r="F33" s="1" t="s">
        <v>22</v>
      </c>
      <c r="G33" s="16">
        <f>SUM(G17:G20)+SUM(G28:G29)</f>
        <v>40.22744912199331</v>
      </c>
      <c r="H33" s="16">
        <f t="shared" ref="H33:P33" si="5">SUM(H17:H20)+SUM(H28:H29)</f>
        <v>42.740745593760273</v>
      </c>
      <c r="I33" s="16">
        <f t="shared" si="5"/>
        <v>43.962412131152469</v>
      </c>
      <c r="J33" s="16">
        <f t="shared" si="5"/>
        <v>38.835630585687191</v>
      </c>
      <c r="K33" s="16">
        <f t="shared" si="5"/>
        <v>38.532148693337589</v>
      </c>
      <c r="L33" s="16">
        <f t="shared" si="5"/>
        <v>36.786643740627007</v>
      </c>
      <c r="M33" s="16">
        <f t="shared" si="5"/>
        <v>37.388503122344872</v>
      </c>
      <c r="N33" s="16">
        <f t="shared" si="5"/>
        <v>36.623426961108876</v>
      </c>
      <c r="O33" s="16">
        <f t="shared" si="5"/>
        <v>36.606419057842629</v>
      </c>
      <c r="P33" s="16">
        <f t="shared" si="5"/>
        <v>34.145408456270182</v>
      </c>
      <c r="Q33" s="11"/>
    </row>
    <row r="34" spans="1:17" x14ac:dyDescent="0.25">
      <c r="A34" s="4" t="s">
        <v>55</v>
      </c>
      <c r="B34" s="1" t="s">
        <v>46</v>
      </c>
      <c r="C34" s="1" t="s">
        <v>101</v>
      </c>
      <c r="D34" s="1" t="s">
        <v>20</v>
      </c>
      <c r="E34" s="1" t="s">
        <v>21</v>
      </c>
      <c r="F34" s="1" t="s">
        <v>30</v>
      </c>
      <c r="G34" s="16">
        <f>G16+G33</f>
        <v>113.29868917453254</v>
      </c>
      <c r="H34" s="16">
        <f t="shared" ref="H34:P34" si="6">H16+H33</f>
        <v>122.06110609746611</v>
      </c>
      <c r="I34" s="16">
        <f t="shared" si="6"/>
        <v>125.10909337004378</v>
      </c>
      <c r="J34" s="16">
        <f t="shared" si="6"/>
        <v>103.10552215733705</v>
      </c>
      <c r="K34" s="16">
        <f t="shared" si="6"/>
        <v>103.92979708951285</v>
      </c>
      <c r="L34" s="16">
        <f t="shared" si="6"/>
        <v>103.34075930917945</v>
      </c>
      <c r="M34" s="16">
        <f t="shared" si="6"/>
        <v>102.24429005494777</v>
      </c>
      <c r="N34" s="16">
        <f t="shared" si="6"/>
        <v>97.766497233370131</v>
      </c>
      <c r="O34" s="16">
        <f t="shared" si="6"/>
        <v>96.595887370333926</v>
      </c>
      <c r="P34" s="16">
        <f t="shared" si="6"/>
        <v>91.524646019998954</v>
      </c>
    </row>
    <row r="35" spans="1:17" x14ac:dyDescent="0.25">
      <c r="A35" s="18" t="s">
        <v>102</v>
      </c>
      <c r="B35" s="19" t="s">
        <v>102</v>
      </c>
      <c r="C35" s="5" t="s">
        <v>101</v>
      </c>
      <c r="D35" s="19" t="s">
        <v>20</v>
      </c>
      <c r="E35" s="19" t="s">
        <v>21</v>
      </c>
      <c r="F35" s="5" t="s">
        <v>25</v>
      </c>
      <c r="G35" s="20">
        <v>1.9514545495016609</v>
      </c>
      <c r="H35" s="20">
        <v>1.9592831099753489</v>
      </c>
      <c r="I35" s="20">
        <v>2.0012025124608344</v>
      </c>
      <c r="J35" s="20">
        <v>2.1363713815289866</v>
      </c>
      <c r="K35" s="20">
        <v>2.2369066428657645</v>
      </c>
      <c r="L35" s="20">
        <v>2.3491111633214432</v>
      </c>
      <c r="M35" s="20">
        <v>2.3669724077728453</v>
      </c>
      <c r="N35" s="20">
        <v>2.1578938015132261</v>
      </c>
      <c r="O35" s="20">
        <v>1.8590579055575289</v>
      </c>
      <c r="P35" s="20">
        <v>1.8206556613608247</v>
      </c>
    </row>
    <row r="36" spans="1:17" x14ac:dyDescent="0.25">
      <c r="A36" s="18" t="s">
        <v>102</v>
      </c>
      <c r="B36" s="19" t="s">
        <v>102</v>
      </c>
      <c r="C36" s="5" t="s">
        <v>101</v>
      </c>
      <c r="D36" s="19" t="s">
        <v>20</v>
      </c>
      <c r="E36" s="19" t="s">
        <v>21</v>
      </c>
      <c r="F36" s="5" t="s">
        <v>22</v>
      </c>
      <c r="G36" s="20">
        <v>8.1943076894442655</v>
      </c>
      <c r="H36" s="20">
        <v>8.2215101933163588</v>
      </c>
      <c r="I36" s="20">
        <v>8.1438703534421588</v>
      </c>
      <c r="J36" s="20">
        <v>8.0247405416306421</v>
      </c>
      <c r="K36" s="20">
        <v>7.8529483754501408</v>
      </c>
      <c r="L36" s="20">
        <v>7.582748330124871</v>
      </c>
      <c r="M36" s="20">
        <v>7.2378520575507226</v>
      </c>
      <c r="N36" s="20">
        <v>6.3208066625048334</v>
      </c>
      <c r="O36" s="20">
        <v>5.3488708613007248</v>
      </c>
      <c r="P36" s="20">
        <v>4.6425990100847709</v>
      </c>
    </row>
    <row r="38" spans="1:17" x14ac:dyDescent="0.25">
      <c r="O38"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6AF6E-44B0-4868-8C71-81617AE8DD10}">
  <dimension ref="A1:Q36"/>
  <sheetViews>
    <sheetView topLeftCell="A4" workbookViewId="0">
      <selection activeCell="N37" sqref="N37"/>
    </sheetView>
  </sheetViews>
  <sheetFormatPr baseColWidth="10" defaultRowHeight="15" x14ac:dyDescent="0.25"/>
  <cols>
    <col min="1" max="1" width="82" bestFit="1" customWidth="1"/>
    <col min="2" max="2" width="15.140625" bestFit="1" customWidth="1"/>
    <col min="3" max="3" width="13.7109375" bestFit="1"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3" t="s">
        <v>26</v>
      </c>
      <c r="B2" s="1" t="s">
        <v>27</v>
      </c>
      <c r="C2" s="1" t="s">
        <v>101</v>
      </c>
      <c r="D2" s="1" t="s">
        <v>20</v>
      </c>
      <c r="E2" s="1" t="s">
        <v>21</v>
      </c>
      <c r="F2" s="1" t="s">
        <v>25</v>
      </c>
      <c r="G2" s="10">
        <f>twh_energy_balance!G2*direct_emission_factors!G2</f>
        <v>2.3617167851384657</v>
      </c>
      <c r="H2" s="10">
        <f>twh_energy_balance!H2*direct_emission_factors!H2</f>
        <v>2.368400333178112</v>
      </c>
      <c r="I2" s="10">
        <f>twh_energy_balance!I2*direct_emission_factors!I2</f>
        <v>2.3741615449545579</v>
      </c>
      <c r="J2" s="10">
        <f>twh_energy_balance!J2*direct_emission_factors!J2</f>
        <v>1.809613623969988</v>
      </c>
      <c r="K2" s="10">
        <f>twh_energy_balance!K2*direct_emission_factors!K2</f>
        <v>1.8921314848739974</v>
      </c>
      <c r="L2" s="10">
        <f>twh_energy_balance!L2*direct_emission_factors!L2</f>
        <v>1.8496869898524619</v>
      </c>
      <c r="M2" s="10">
        <f>twh_energy_balance!M2*direct_emission_factors!M2</f>
        <v>1.6840245604554027</v>
      </c>
      <c r="N2" s="10">
        <f>twh_energy_balance!N2*direct_emission_factors!N2</f>
        <v>1.7059517500160111</v>
      </c>
      <c r="O2" s="10">
        <f>twh_energy_balance!O2*direct_emission_factors!O2</f>
        <v>1.6029399382053606</v>
      </c>
      <c r="P2" s="10">
        <f>twh_energy_balance!P2*direct_emission_factors!P2</f>
        <v>1.4636691720727861</v>
      </c>
      <c r="Q2" s="11"/>
    </row>
    <row r="3" spans="1:17" x14ac:dyDescent="0.25">
      <c r="A3" s="3" t="s">
        <v>23</v>
      </c>
      <c r="B3" s="1" t="s">
        <v>18</v>
      </c>
      <c r="C3" s="1" t="s">
        <v>101</v>
      </c>
      <c r="D3" s="1" t="s">
        <v>20</v>
      </c>
      <c r="E3" s="1" t="s">
        <v>21</v>
      </c>
      <c r="F3" s="1" t="s">
        <v>25</v>
      </c>
      <c r="G3" s="10">
        <f>twh_energy_balance!G3*direct_emission_factors!G3</f>
        <v>0.16221128579999999</v>
      </c>
      <c r="H3" s="10">
        <f>twh_energy_balance!H3*direct_emission_factors!H3</f>
        <v>0.180716244</v>
      </c>
      <c r="I3" s="10">
        <f>twh_energy_balance!I3*direct_emission_factors!I3</f>
        <v>0.18994063664999999</v>
      </c>
      <c r="J3" s="10">
        <f>twh_energy_balance!J3*direct_emission_factors!J3</f>
        <v>0.1406489169</v>
      </c>
      <c r="K3" s="10">
        <f>twh_energy_balance!K3*direct_emission_factors!K3</f>
        <v>0.14557608270000003</v>
      </c>
      <c r="L3" s="10">
        <f>twh_energy_balance!L3*direct_emission_factors!L3</f>
        <v>0.15114522449999998</v>
      </c>
      <c r="M3" s="10">
        <f>twh_energy_balance!M3*direct_emission_factors!M3</f>
        <v>0.14240657095335002</v>
      </c>
      <c r="N3" s="10">
        <f>twh_energy_balance!N3*direct_emission_factors!N3</f>
        <v>0.10546940648355001</v>
      </c>
      <c r="O3" s="10">
        <f>twh_energy_balance!O3*direct_emission_factors!O3</f>
        <v>9.7846912472250011E-2</v>
      </c>
      <c r="P3" s="10">
        <f>twh_energy_balance!P3*direct_emission_factors!P3</f>
        <v>8.3058594077249984E-2</v>
      </c>
      <c r="Q3" s="11"/>
    </row>
    <row r="4" spans="1:17" x14ac:dyDescent="0.25">
      <c r="A4" s="3" t="s">
        <v>31</v>
      </c>
      <c r="B4" s="1" t="s">
        <v>32</v>
      </c>
      <c r="C4" s="1" t="s">
        <v>101</v>
      </c>
      <c r="D4" s="1" t="s">
        <v>20</v>
      </c>
      <c r="E4" s="1" t="s">
        <v>21</v>
      </c>
      <c r="F4" s="1" t="s">
        <v>25</v>
      </c>
      <c r="G4" s="10">
        <f>twh_energy_balance!G4*direct_emission_factors!G4</f>
        <v>8.4229174127000004</v>
      </c>
      <c r="H4" s="10">
        <f>twh_energy_balance!H4*direct_emission_factors!H4</f>
        <v>9.1090174989000019</v>
      </c>
      <c r="I4" s="10">
        <f>twh_energy_balance!I4*direct_emission_factors!I4</f>
        <v>9.2302944525000008</v>
      </c>
      <c r="J4" s="10">
        <f>twh_energy_balance!J4*direct_emission_factors!J4</f>
        <v>7.8725426346000003</v>
      </c>
      <c r="K4" s="10">
        <f>twh_energy_balance!K4*direct_emission_factors!K4</f>
        <v>6.8268944310000004</v>
      </c>
      <c r="L4" s="10">
        <f>twh_energy_balance!L4*direct_emission_factors!L4</f>
        <v>6.6057161310000003</v>
      </c>
      <c r="M4" s="10">
        <f>twh_energy_balance!M4*direct_emission_factors!M4</f>
        <v>6.2676804599000002</v>
      </c>
      <c r="N4" s="10">
        <f>twh_energy_balance!N4*direct_emission_factors!N4</f>
        <v>6.3293166279999999</v>
      </c>
      <c r="O4" s="10">
        <f>twh_energy_balance!O4*direct_emission_factors!O4</f>
        <v>6.6763828185999987</v>
      </c>
      <c r="P4" s="10">
        <f>twh_energy_balance!P4*direct_emission_factors!P4</f>
        <v>6.5729902524000003</v>
      </c>
      <c r="Q4" s="11"/>
    </row>
    <row r="5" spans="1:17" x14ac:dyDescent="0.25">
      <c r="A5" s="3" t="s">
        <v>40</v>
      </c>
      <c r="B5" s="1" t="s">
        <v>34</v>
      </c>
      <c r="C5" s="1" t="s">
        <v>101</v>
      </c>
      <c r="D5" s="1" t="s">
        <v>20</v>
      </c>
      <c r="E5" s="1" t="s">
        <v>21</v>
      </c>
      <c r="F5" s="1" t="s">
        <v>25</v>
      </c>
      <c r="G5" s="10">
        <f>SUM(G6:G10)</f>
        <v>0</v>
      </c>
      <c r="H5" s="10">
        <f t="shared" ref="H5:P5" si="0">SUM(H6:H10)</f>
        <v>0</v>
      </c>
      <c r="I5" s="10">
        <f t="shared" si="0"/>
        <v>0</v>
      </c>
      <c r="J5" s="10">
        <f t="shared" si="0"/>
        <v>0</v>
      </c>
      <c r="K5" s="10">
        <f t="shared" si="0"/>
        <v>0</v>
      </c>
      <c r="L5" s="10">
        <f t="shared" si="0"/>
        <v>0</v>
      </c>
      <c r="M5" s="10">
        <f t="shared" si="0"/>
        <v>0</v>
      </c>
      <c r="N5" s="10">
        <f t="shared" si="0"/>
        <v>0</v>
      </c>
      <c r="O5" s="10">
        <f t="shared" si="0"/>
        <v>0</v>
      </c>
      <c r="P5" s="10">
        <f t="shared" si="0"/>
        <v>0</v>
      </c>
      <c r="Q5" s="11"/>
    </row>
    <row r="6" spans="1:17" x14ac:dyDescent="0.25">
      <c r="A6" s="6" t="s">
        <v>33</v>
      </c>
      <c r="B6" s="1" t="s">
        <v>34</v>
      </c>
      <c r="C6" s="1" t="s">
        <v>101</v>
      </c>
      <c r="D6" s="1" t="s">
        <v>20</v>
      </c>
      <c r="E6" s="1" t="s">
        <v>21</v>
      </c>
      <c r="F6" s="1" t="s">
        <v>25</v>
      </c>
      <c r="G6" s="11">
        <f>twh_energy_balance!G6*direct_emission_factors!G6</f>
        <v>0</v>
      </c>
      <c r="H6" s="11">
        <f>twh_energy_balance!H6*direct_emission_factors!H6</f>
        <v>0</v>
      </c>
      <c r="I6" s="11">
        <f>twh_energy_balance!I6*direct_emission_factors!I6</f>
        <v>0</v>
      </c>
      <c r="J6" s="11">
        <f>twh_energy_balance!J6*direct_emission_factors!J6</f>
        <v>0</v>
      </c>
      <c r="K6" s="11">
        <f>twh_energy_balance!K6*direct_emission_factors!K6</f>
        <v>0</v>
      </c>
      <c r="L6" s="11">
        <f>twh_energy_balance!L6*direct_emission_factors!L6</f>
        <v>0</v>
      </c>
      <c r="M6" s="11">
        <f>twh_energy_balance!M6*direct_emission_factors!M6</f>
        <v>0</v>
      </c>
      <c r="N6" s="11">
        <f>twh_energy_balance!N6*direct_emission_factors!N6</f>
        <v>0</v>
      </c>
      <c r="O6" s="11">
        <f>twh_energy_balance!O6*direct_emission_factors!O6</f>
        <v>0</v>
      </c>
      <c r="P6" s="11">
        <f>twh_energy_balance!P6*direct_emission_factors!P6</f>
        <v>0</v>
      </c>
      <c r="Q6" s="11"/>
    </row>
    <row r="7" spans="1:17" x14ac:dyDescent="0.25">
      <c r="A7" s="6" t="s">
        <v>35</v>
      </c>
      <c r="B7" s="1" t="s">
        <v>34</v>
      </c>
      <c r="C7" s="1" t="s">
        <v>101</v>
      </c>
      <c r="D7" s="1" t="s">
        <v>20</v>
      </c>
      <c r="E7" s="1" t="s">
        <v>21</v>
      </c>
      <c r="F7" s="1" t="s">
        <v>25</v>
      </c>
      <c r="G7" s="11">
        <f>twh_energy_balance!G7*direct_emission_factors!G7</f>
        <v>0</v>
      </c>
      <c r="H7" s="11">
        <f>twh_energy_balance!H7*direct_emission_factors!H7</f>
        <v>0</v>
      </c>
      <c r="I7" s="11">
        <f>twh_energy_balance!I7*direct_emission_factors!I7</f>
        <v>0</v>
      </c>
      <c r="J7" s="11">
        <f>twh_energy_balance!J7*direct_emission_factors!J7</f>
        <v>0</v>
      </c>
      <c r="K7" s="11">
        <f>twh_energy_balance!K7*direct_emission_factors!K7</f>
        <v>0</v>
      </c>
      <c r="L7" s="11">
        <f>twh_energy_balance!L7*direct_emission_factors!L7</f>
        <v>0</v>
      </c>
      <c r="M7" s="11">
        <f>twh_energy_balance!M7*direct_emission_factors!M7</f>
        <v>0</v>
      </c>
      <c r="N7" s="11">
        <f>twh_energy_balance!N7*direct_emission_factors!N7</f>
        <v>0</v>
      </c>
      <c r="O7" s="11">
        <f>twh_energy_balance!O7*direct_emission_factors!O7</f>
        <v>0</v>
      </c>
      <c r="P7" s="11">
        <f>twh_energy_balance!P7*direct_emission_factors!P7</f>
        <v>0</v>
      </c>
      <c r="Q7" s="11"/>
    </row>
    <row r="8" spans="1:17" x14ac:dyDescent="0.25">
      <c r="A8" s="6" t="s">
        <v>37</v>
      </c>
      <c r="B8" s="1" t="s">
        <v>34</v>
      </c>
      <c r="C8" s="1" t="s">
        <v>101</v>
      </c>
      <c r="D8" s="1" t="s">
        <v>20</v>
      </c>
      <c r="E8" s="1" t="s">
        <v>21</v>
      </c>
      <c r="F8" s="1" t="s">
        <v>25</v>
      </c>
      <c r="G8" s="11">
        <f>twh_energy_balance!G8*direct_emission_factors!G8</f>
        <v>0</v>
      </c>
      <c r="H8" s="11">
        <f>twh_energy_balance!H8*direct_emission_factors!H8</f>
        <v>0</v>
      </c>
      <c r="I8" s="11">
        <f>twh_energy_balance!I8*direct_emission_factors!I8</f>
        <v>0</v>
      </c>
      <c r="J8" s="11">
        <f>twh_energy_balance!J8*direct_emission_factors!J8</f>
        <v>0</v>
      </c>
      <c r="K8" s="11">
        <f>twh_energy_balance!K8*direct_emission_factors!K8</f>
        <v>0</v>
      </c>
      <c r="L8" s="11">
        <f>twh_energy_balance!L8*direct_emission_factors!L8</f>
        <v>0</v>
      </c>
      <c r="M8" s="11">
        <f>twh_energy_balance!M8*direct_emission_factors!M8</f>
        <v>0</v>
      </c>
      <c r="N8" s="11">
        <f>twh_energy_balance!N8*direct_emission_factors!N8</f>
        <v>0</v>
      </c>
      <c r="O8" s="11">
        <f>twh_energy_balance!O8*direct_emission_factors!O8</f>
        <v>0</v>
      </c>
      <c r="P8" s="11">
        <f>twh_energy_balance!P8*direct_emission_factors!P8</f>
        <v>0</v>
      </c>
      <c r="Q8" s="11"/>
    </row>
    <row r="9" spans="1:17" x14ac:dyDescent="0.25">
      <c r="A9" s="6" t="s">
        <v>39</v>
      </c>
      <c r="B9" s="1" t="s">
        <v>34</v>
      </c>
      <c r="C9" s="1" t="s">
        <v>101</v>
      </c>
      <c r="D9" s="1" t="s">
        <v>20</v>
      </c>
      <c r="E9" s="1" t="s">
        <v>21</v>
      </c>
      <c r="F9" s="1" t="s">
        <v>25</v>
      </c>
      <c r="G9" s="11">
        <f>twh_energy_balance!G9*direct_emission_factors!G9</f>
        <v>0</v>
      </c>
      <c r="H9" s="11">
        <f>twh_energy_balance!H9*direct_emission_factors!H9</f>
        <v>0</v>
      </c>
      <c r="I9" s="11">
        <f>twh_energy_balance!I9*direct_emission_factors!I9</f>
        <v>0</v>
      </c>
      <c r="J9" s="11">
        <f>twh_energy_balance!J9*direct_emission_factors!J9</f>
        <v>0</v>
      </c>
      <c r="K9" s="11">
        <f>twh_energy_balance!K9*direct_emission_factors!K9</f>
        <v>0</v>
      </c>
      <c r="L9" s="11">
        <f>twh_energy_balance!L9*direct_emission_factors!L9</f>
        <v>0</v>
      </c>
      <c r="M9" s="11">
        <f>twh_energy_balance!M9*direct_emission_factors!M9</f>
        <v>0</v>
      </c>
      <c r="N9" s="11">
        <f>twh_energy_balance!N9*direct_emission_factors!N9</f>
        <v>0</v>
      </c>
      <c r="O9" s="11">
        <f>twh_energy_balance!O9*direct_emission_factors!O9</f>
        <v>0</v>
      </c>
      <c r="P9" s="11">
        <f>twh_energy_balance!P9*direct_emission_factors!P9</f>
        <v>0</v>
      </c>
      <c r="Q9" s="11"/>
    </row>
    <row r="10" spans="1:17" x14ac:dyDescent="0.25">
      <c r="A10" s="6" t="s">
        <v>41</v>
      </c>
      <c r="B10" s="1" t="s">
        <v>34</v>
      </c>
      <c r="C10" s="1" t="s">
        <v>101</v>
      </c>
      <c r="D10" s="1" t="s">
        <v>20</v>
      </c>
      <c r="E10" s="1" t="s">
        <v>21</v>
      </c>
      <c r="F10" s="1" t="s">
        <v>25</v>
      </c>
      <c r="G10" s="11">
        <f>twh_energy_balance!G10*direct_emission_factors!G10</f>
        <v>0</v>
      </c>
      <c r="H10" s="11">
        <f>twh_energy_balance!H10*direct_emission_factors!H10</f>
        <v>0</v>
      </c>
      <c r="I10" s="11">
        <f>twh_energy_balance!I10*direct_emission_factors!I10</f>
        <v>0</v>
      </c>
      <c r="J10" s="11">
        <f>twh_energy_balance!J10*direct_emission_factors!J10</f>
        <v>0</v>
      </c>
      <c r="K10" s="11">
        <f>twh_energy_balance!K10*direct_emission_factors!K10</f>
        <v>0</v>
      </c>
      <c r="L10" s="11">
        <f>twh_energy_balance!L10*direct_emission_factors!L10</f>
        <v>0</v>
      </c>
      <c r="M10" s="11">
        <f>twh_energy_balance!M10*direct_emission_factors!M10</f>
        <v>0</v>
      </c>
      <c r="N10" s="11">
        <f>twh_energy_balance!N10*direct_emission_factors!N10</f>
        <v>0</v>
      </c>
      <c r="O10" s="11">
        <f>twh_energy_balance!O10*direct_emission_factors!O10</f>
        <v>0</v>
      </c>
      <c r="P10" s="11">
        <f>twh_energy_balance!P10*direct_emission_factors!P10</f>
        <v>0</v>
      </c>
      <c r="Q10" s="11"/>
    </row>
    <row r="11" spans="1:17" x14ac:dyDescent="0.25">
      <c r="A11" s="3" t="s">
        <v>42</v>
      </c>
      <c r="B11" s="1" t="s">
        <v>43</v>
      </c>
      <c r="C11" s="1" t="s">
        <v>101</v>
      </c>
      <c r="D11" s="1" t="s">
        <v>20</v>
      </c>
      <c r="E11" s="1" t="s">
        <v>21</v>
      </c>
      <c r="F11" s="1" t="s">
        <v>25</v>
      </c>
      <c r="G11" s="10">
        <f>twh_energy_balance!G11*direct_emission_factors!G11</f>
        <v>30.121973175000001</v>
      </c>
      <c r="H11" s="10">
        <f>twh_energy_balance!H11*direct_emission_factors!H11</f>
        <v>33.347376936000003</v>
      </c>
      <c r="I11" s="10">
        <f>twh_energy_balance!I11*direct_emission_factors!I11</f>
        <v>34.419351239999997</v>
      </c>
      <c r="J11" s="10">
        <f>twh_energy_balance!J11*direct_emission_factors!J11</f>
        <v>25.720249109999997</v>
      </c>
      <c r="K11" s="10">
        <f>twh_energy_balance!K11*direct_emission_factors!K11</f>
        <v>27.695446418999996</v>
      </c>
      <c r="L11" s="10">
        <f>twh_energy_balance!L11*direct_emission_factors!L11</f>
        <v>29.965841673000003</v>
      </c>
      <c r="M11" s="10">
        <f>twh_energy_balance!M11*direct_emission_factors!M11</f>
        <v>29.112853922999999</v>
      </c>
      <c r="N11" s="10">
        <f>twh_energy_balance!N11*direct_emission_factors!N11</f>
        <v>27.398710875000003</v>
      </c>
      <c r="O11" s="10">
        <f>twh_energy_balance!O11*direct_emission_factors!O11</f>
        <v>26.958848318999998</v>
      </c>
      <c r="P11" s="10">
        <f>twh_energy_balance!P11*direct_emission_factors!P11</f>
        <v>25.512201699000002</v>
      </c>
      <c r="Q11" s="11"/>
    </row>
    <row r="12" spans="1:17" x14ac:dyDescent="0.25">
      <c r="A12" s="3" t="s">
        <v>47</v>
      </c>
      <c r="B12" s="1" t="s">
        <v>48</v>
      </c>
      <c r="C12" s="1" t="s">
        <v>101</v>
      </c>
      <c r="D12" s="1" t="s">
        <v>20</v>
      </c>
      <c r="E12" s="1" t="s">
        <v>21</v>
      </c>
      <c r="F12" s="1" t="s">
        <v>25</v>
      </c>
      <c r="G12" s="10">
        <f>SUM(G13:G15)</f>
        <v>19.332155436148003</v>
      </c>
      <c r="H12" s="10">
        <f t="shared" ref="H12:P12" si="1">SUM(H13:H15)</f>
        <v>20.447855134091</v>
      </c>
      <c r="I12" s="10">
        <f t="shared" si="1"/>
        <v>20.587892360674001</v>
      </c>
      <c r="J12" s="10">
        <f t="shared" si="1"/>
        <v>17.047115416920004</v>
      </c>
      <c r="K12" s="10">
        <f t="shared" si="1"/>
        <v>17.108329063626005</v>
      </c>
      <c r="L12" s="10">
        <f t="shared" si="1"/>
        <v>16.014868343560003</v>
      </c>
      <c r="M12" s="10">
        <f t="shared" si="1"/>
        <v>15.920743581826404</v>
      </c>
      <c r="N12" s="10">
        <f t="shared" si="1"/>
        <v>14.330168015168384</v>
      </c>
      <c r="O12" s="10">
        <f t="shared" si="1"/>
        <v>13.405616863815855</v>
      </c>
      <c r="P12" s="10">
        <f t="shared" si="1"/>
        <v>12.82788699032929</v>
      </c>
      <c r="Q12" s="11"/>
    </row>
    <row r="13" spans="1:17" x14ac:dyDescent="0.25">
      <c r="A13" s="6" t="s">
        <v>51</v>
      </c>
      <c r="B13" s="1" t="s">
        <v>48</v>
      </c>
      <c r="C13" s="1" t="s">
        <v>101</v>
      </c>
      <c r="D13" s="1" t="s">
        <v>20</v>
      </c>
      <c r="E13" s="1" t="s">
        <v>21</v>
      </c>
      <c r="F13" s="1" t="s">
        <v>25</v>
      </c>
      <c r="G13" s="11">
        <f>twh_energy_balance!G13*direct_emission_factors!G13</f>
        <v>2.9653372879080004</v>
      </c>
      <c r="H13" s="11">
        <f>twh_energy_balance!H13*direct_emission_factors!H13</f>
        <v>2.9385420714510002</v>
      </c>
      <c r="I13" s="11">
        <f>twh_energy_balance!I13*direct_emission_factors!I13</f>
        <v>2.9117468549940004</v>
      </c>
      <c r="J13" s="11">
        <f>twh_energy_balance!J13*direct_emission_factors!J13</f>
        <v>2.5008868693200008</v>
      </c>
      <c r="K13" s="11">
        <f>twh_energy_balance!K13*direct_emission_factors!K13</f>
        <v>2.5068413618660004</v>
      </c>
      <c r="L13" s="11">
        <f>twh_energy_balance!L13*direct_emission_factors!L13</f>
        <v>2.5008868693200008</v>
      </c>
      <c r="M13" s="11">
        <f>twh_energy_balance!M13*direct_emission_factors!M13</f>
        <v>2.4949323767740004</v>
      </c>
      <c r="N13" s="11">
        <f>twh_energy_balance!N13*direct_emission_factors!N13</f>
        <v>2.4198462257689402</v>
      </c>
      <c r="O13" s="11">
        <f>twh_energy_balance!O13*direct_emission_factors!O13</f>
        <v>2.2088726003716146</v>
      </c>
      <c r="P13" s="11">
        <f>twh_energy_balance!P13*direct_emission_factors!P13</f>
        <v>2.1168191228567275</v>
      </c>
      <c r="Q13" s="11"/>
    </row>
    <row r="14" spans="1:17" x14ac:dyDescent="0.25">
      <c r="A14" s="6" t="s">
        <v>52</v>
      </c>
      <c r="B14" s="1" t="s">
        <v>48</v>
      </c>
      <c r="C14" s="1" t="s">
        <v>101</v>
      </c>
      <c r="D14" s="1" t="s">
        <v>20</v>
      </c>
      <c r="E14" s="1" t="s">
        <v>21</v>
      </c>
      <c r="F14" s="1" t="s">
        <v>25</v>
      </c>
      <c r="G14" s="11">
        <f>twh_energy_balance!G14*direct_emission_factors!G14</f>
        <v>15.710566462800003</v>
      </c>
      <c r="H14" s="11">
        <f>twh_energy_balance!H14*direct_emission_factors!H14</f>
        <v>16.869305230800002</v>
      </c>
      <c r="I14" s="11">
        <f>twh_energy_balance!I14*direct_emission_factors!I14</f>
        <v>17.094615546800004</v>
      </c>
      <c r="J14" s="11">
        <f>twh_energy_balance!J14*direct_emission_factors!J14</f>
        <v>14.107644500400005</v>
      </c>
      <c r="K14" s="11">
        <f>twh_energy_balance!K14*direct_emission_factors!K14</f>
        <v>14.104425781600002</v>
      </c>
      <c r="L14" s="11">
        <f>twh_energy_balance!L14*direct_emission_factors!L14</f>
        <v>12.971436764000002</v>
      </c>
      <c r="M14" s="11">
        <f>twh_energy_balance!M14*direct_emission_factors!M14</f>
        <v>12.854027558332403</v>
      </c>
      <c r="N14" s="11">
        <f>twh_energy_balance!N14*direct_emission_factors!N14</f>
        <v>11.377240748266802</v>
      </c>
      <c r="O14" s="11">
        <f>twh_energy_balance!O14*direct_emission_factors!O14</f>
        <v>10.641441630586801</v>
      </c>
      <c r="P14" s="11">
        <f>twh_energy_balance!P14*direct_emission_factors!P14</f>
        <v>10.201423458314004</v>
      </c>
      <c r="Q14" s="11"/>
    </row>
    <row r="15" spans="1:17" x14ac:dyDescent="0.25">
      <c r="A15" s="6" t="s">
        <v>109</v>
      </c>
      <c r="B15" s="1" t="s">
        <v>48</v>
      </c>
      <c r="C15" s="1" t="s">
        <v>101</v>
      </c>
      <c r="D15" s="1" t="s">
        <v>20</v>
      </c>
      <c r="E15" s="1" t="s">
        <v>21</v>
      </c>
      <c r="F15" s="1" t="s">
        <v>25</v>
      </c>
      <c r="G15" s="11">
        <f>twh_energy_balance!G15*direct_emission_factors!G15</f>
        <v>0.6562516854399999</v>
      </c>
      <c r="H15" s="11">
        <f>twh_energy_balance!H15*direct_emission_factors!H15</f>
        <v>0.64000783183999721</v>
      </c>
      <c r="I15" s="11">
        <f>twh_energy_balance!I15*direct_emission_factors!I15</f>
        <v>0.58152995887999837</v>
      </c>
      <c r="J15" s="11">
        <f>twh_energy_balance!J15*direct_emission_factors!J15</f>
        <v>0.43858404719999933</v>
      </c>
      <c r="K15" s="11">
        <f>twh_energy_balance!K15*direct_emission_factors!K15</f>
        <v>0.49706192016000206</v>
      </c>
      <c r="L15" s="11">
        <f>twh_energy_balance!L15*direct_emission_factors!L15</f>
        <v>0.54254471024000228</v>
      </c>
      <c r="M15" s="11">
        <f>twh_energy_balance!M15*direct_emission_factors!M15</f>
        <v>0.57178364671999982</v>
      </c>
      <c r="N15" s="11">
        <f>twh_energy_balance!N15*direct_emission_factors!N15</f>
        <v>0.53308104113264121</v>
      </c>
      <c r="O15" s="11">
        <f>twh_energy_balance!O15*direct_emission_factors!O15</f>
        <v>0.55530263285743953</v>
      </c>
      <c r="P15" s="11">
        <f>twh_energy_balance!P15*direct_emission_factors!P15</f>
        <v>0.50964440915855869</v>
      </c>
      <c r="Q15" s="11"/>
    </row>
    <row r="16" spans="1:17" x14ac:dyDescent="0.25">
      <c r="A16" s="4" t="s">
        <v>45</v>
      </c>
      <c r="B16" s="1" t="s">
        <v>46</v>
      </c>
      <c r="C16" s="1" t="s">
        <v>101</v>
      </c>
      <c r="D16" s="1" t="s">
        <v>20</v>
      </c>
      <c r="E16" s="1" t="s">
        <v>21</v>
      </c>
      <c r="F16" s="1" t="s">
        <v>25</v>
      </c>
      <c r="G16" s="12">
        <f>SUM(G2:G5)+SUM(G11:G12)</f>
        <v>60.400974094786477</v>
      </c>
      <c r="H16" s="12">
        <f t="shared" ref="H16:P16" si="2">SUM(H2:H5)+SUM(H11:H12)</f>
        <v>65.453366146169117</v>
      </c>
      <c r="I16" s="12">
        <f t="shared" si="2"/>
        <v>66.80164023477856</v>
      </c>
      <c r="J16" s="12">
        <f t="shared" si="2"/>
        <v>52.590169702389993</v>
      </c>
      <c r="K16" s="12">
        <f t="shared" si="2"/>
        <v>53.668377481199997</v>
      </c>
      <c r="L16" s="12">
        <f t="shared" si="2"/>
        <v>54.587258361912475</v>
      </c>
      <c r="M16" s="12">
        <f t="shared" si="2"/>
        <v>53.127709096135156</v>
      </c>
      <c r="N16" s="12">
        <f t="shared" si="2"/>
        <v>49.869616674667952</v>
      </c>
      <c r="O16" s="12">
        <f t="shared" si="2"/>
        <v>48.741634852093455</v>
      </c>
      <c r="P16" s="12">
        <f t="shared" si="2"/>
        <v>46.459806707879331</v>
      </c>
      <c r="Q16" s="11"/>
    </row>
    <row r="17" spans="1:17" x14ac:dyDescent="0.25">
      <c r="A17" s="3" t="s">
        <v>36</v>
      </c>
      <c r="B17" s="1" t="s">
        <v>27</v>
      </c>
      <c r="C17" s="1" t="s">
        <v>101</v>
      </c>
      <c r="D17" s="1" t="s">
        <v>20</v>
      </c>
      <c r="E17" s="1" t="s">
        <v>21</v>
      </c>
      <c r="F17" s="1" t="s">
        <v>22</v>
      </c>
      <c r="G17" s="10">
        <f>twh_energy_balance!G17*direct_emission_factors!G17</f>
        <v>1.3908160284532645</v>
      </c>
      <c r="H17" s="10">
        <f>twh_energy_balance!H17*direct_emission_factors!H17</f>
        <v>1.3161344816832945</v>
      </c>
      <c r="I17" s="10">
        <f>twh_energy_balance!I17*direct_emission_factors!I17</f>
        <v>1.3074356287594091</v>
      </c>
      <c r="J17" s="10">
        <f>twh_energy_balance!J17*direct_emission_factors!J17</f>
        <v>1.138709649055986</v>
      </c>
      <c r="K17" s="10">
        <f>twh_energy_balance!K17*direct_emission_factors!K17</f>
        <v>1.1337533794800889</v>
      </c>
      <c r="L17" s="10">
        <f>twh_energy_balance!L17*direct_emission_factors!L17</f>
        <v>1.1406163247683041</v>
      </c>
      <c r="M17" s="10">
        <f>twh_energy_balance!M17*direct_emission_factors!M17</f>
        <v>1.0886198914087895</v>
      </c>
      <c r="N17" s="10">
        <f>twh_energy_balance!N17*direct_emission_factors!N17</f>
        <v>1.082175836813708</v>
      </c>
      <c r="O17" s="10">
        <f>twh_energy_balance!O17*direct_emission_factors!O17</f>
        <v>0.99596251290391713</v>
      </c>
      <c r="P17" s="10">
        <f>twh_energy_balance!P17*direct_emission_factors!P17</f>
        <v>0.96283681796175224</v>
      </c>
      <c r="Q17" s="11"/>
    </row>
    <row r="18" spans="1:17" x14ac:dyDescent="0.25">
      <c r="A18" s="3" t="s">
        <v>17</v>
      </c>
      <c r="B18" s="1" t="s">
        <v>18</v>
      </c>
      <c r="C18" s="1" t="s">
        <v>101</v>
      </c>
      <c r="D18" s="1" t="s">
        <v>20</v>
      </c>
      <c r="E18" s="1" t="s">
        <v>21</v>
      </c>
      <c r="F18" s="1" t="s">
        <v>22</v>
      </c>
      <c r="G18" s="10">
        <f>twh_energy_balance!G18*direct_emission_factors!G18</f>
        <v>0.1851137796</v>
      </c>
      <c r="H18" s="10">
        <f>twh_energy_balance!H18*direct_emission_factors!H18</f>
        <v>0.20675639550000005</v>
      </c>
      <c r="I18" s="10">
        <f>twh_energy_balance!I18*direct_emission_factors!I18</f>
        <v>0.22254499275000003</v>
      </c>
      <c r="J18" s="10">
        <f>twh_energy_balance!J18*direct_emission_factors!J18</f>
        <v>0.16591468484999999</v>
      </c>
      <c r="K18" s="10">
        <f>twh_energy_balance!K18*direct_emission_factors!K18</f>
        <v>0.17026808459999998</v>
      </c>
      <c r="L18" s="10">
        <f>twh_energy_balance!L18*direct_emission_factors!L18</f>
        <v>0.1765193259</v>
      </c>
      <c r="M18" s="10">
        <f>twh_energy_balance!M18*direct_emission_factors!M18</f>
        <v>0.16489991338680002</v>
      </c>
      <c r="N18" s="10">
        <f>twh_energy_balance!N18*direct_emission_factors!N18</f>
        <v>0.14510625657674997</v>
      </c>
      <c r="O18" s="10">
        <f>twh_energy_balance!O18*direct_emission_factors!O18</f>
        <v>0.13949302306259997</v>
      </c>
      <c r="P18" s="10">
        <f>twh_energy_balance!P18*direct_emission_factors!P18</f>
        <v>0.12256293229935</v>
      </c>
      <c r="Q18" s="11"/>
    </row>
    <row r="19" spans="1:17" x14ac:dyDescent="0.25">
      <c r="A19" s="3" t="s">
        <v>44</v>
      </c>
      <c r="B19" s="1" t="s">
        <v>32</v>
      </c>
      <c r="C19" s="1" t="s">
        <v>101</v>
      </c>
      <c r="D19" s="1" t="s">
        <v>20</v>
      </c>
      <c r="E19" s="1" t="s">
        <v>21</v>
      </c>
      <c r="F19" s="1" t="s">
        <v>22</v>
      </c>
      <c r="G19" s="10">
        <f>twh_energy_balance!G19*direct_emission_factors!G19</f>
        <v>7.8788520737999983</v>
      </c>
      <c r="H19" s="10">
        <f>twh_energy_balance!H19*direct_emission_factors!H19</f>
        <v>8.2324989452999979</v>
      </c>
      <c r="I19" s="10">
        <f>twh_energy_balance!I19*direct_emission_factors!I19</f>
        <v>7.9564604580000005</v>
      </c>
      <c r="J19" s="10">
        <f>twh_energy_balance!J19*direct_emission_factors!J19</f>
        <v>7.239258811800001</v>
      </c>
      <c r="K19" s="10">
        <f>twh_energy_balance!K19*direct_emission_factors!K19</f>
        <v>6.1721441502000003</v>
      </c>
      <c r="L19" s="10">
        <f>twh_energy_balance!L19*direct_emission_factors!L19</f>
        <v>5.7711984435000003</v>
      </c>
      <c r="M19" s="10">
        <f>twh_energy_balance!M19*direct_emission_factors!M19</f>
        <v>5.5236464227999988</v>
      </c>
      <c r="N19" s="10">
        <f>twh_energy_balance!N19*direct_emission_factors!N19</f>
        <v>5.5778509715000002</v>
      </c>
      <c r="O19" s="10">
        <f>twh_energy_balance!O19*direct_emission_factors!O19</f>
        <v>5.7586224366000005</v>
      </c>
      <c r="P19" s="10">
        <f>twh_energy_balance!P19*direct_emission_factors!P19</f>
        <v>5.1949344876000003</v>
      </c>
      <c r="Q19" s="11"/>
    </row>
    <row r="20" spans="1:17" x14ac:dyDescent="0.25">
      <c r="A20" s="3" t="s">
        <v>57</v>
      </c>
      <c r="B20" s="1" t="s">
        <v>34</v>
      </c>
      <c r="C20" s="1" t="s">
        <v>101</v>
      </c>
      <c r="D20" s="1" t="s">
        <v>20</v>
      </c>
      <c r="E20" s="1" t="s">
        <v>21</v>
      </c>
      <c r="F20" s="1" t="s">
        <v>22</v>
      </c>
      <c r="G20" s="10">
        <f>SUM(G21:G27)</f>
        <v>0.3225482716111111</v>
      </c>
      <c r="H20" s="10">
        <f t="shared" ref="H20:P20" si="3">SUM(H21:H27)</f>
        <v>0.31808390977777773</v>
      </c>
      <c r="I20" s="10">
        <f t="shared" si="3"/>
        <v>0.37290828688888894</v>
      </c>
      <c r="J20" s="10">
        <f t="shared" si="3"/>
        <v>0.30049625777777772</v>
      </c>
      <c r="K20" s="10">
        <f t="shared" si="3"/>
        <v>0.20856268016666668</v>
      </c>
      <c r="L20" s="10">
        <f t="shared" si="3"/>
        <v>0.2294534941111111</v>
      </c>
      <c r="M20" s="10">
        <f t="shared" si="3"/>
        <v>0.26179990277777776</v>
      </c>
      <c r="N20" s="10">
        <f t="shared" si="3"/>
        <v>0.22208620822222225</v>
      </c>
      <c r="O20" s="10">
        <f t="shared" si="3"/>
        <v>0.21698367122222223</v>
      </c>
      <c r="P20" s="10">
        <f t="shared" si="3"/>
        <v>0.24998843977777779</v>
      </c>
      <c r="Q20" s="11"/>
    </row>
    <row r="21" spans="1:17" x14ac:dyDescent="0.25">
      <c r="A21" s="6" t="s">
        <v>65</v>
      </c>
      <c r="B21" s="1" t="s">
        <v>34</v>
      </c>
      <c r="C21" s="1" t="s">
        <v>101</v>
      </c>
      <c r="D21" s="1" t="s">
        <v>20</v>
      </c>
      <c r="E21" s="1" t="s">
        <v>21</v>
      </c>
      <c r="F21" s="1" t="s">
        <v>22</v>
      </c>
      <c r="G21" s="11">
        <f>twh_energy_balance!G21*direct_emission_factors!G21</f>
        <v>0</v>
      </c>
      <c r="H21" s="11">
        <f>twh_energy_balance!H21*direct_emission_factors!H21</f>
        <v>0</v>
      </c>
      <c r="I21" s="11">
        <f>twh_energy_balance!I21*direct_emission_factors!I21</f>
        <v>0</v>
      </c>
      <c r="J21" s="11">
        <f>twh_energy_balance!J21*direct_emission_factors!J21</f>
        <v>0</v>
      </c>
      <c r="K21" s="11">
        <f>twh_energy_balance!K21*direct_emission_factors!K21</f>
        <v>0</v>
      </c>
      <c r="L21" s="11">
        <f>twh_energy_balance!L21*direct_emission_factors!L21</f>
        <v>0</v>
      </c>
      <c r="M21" s="11">
        <f>twh_energy_balance!M21*direct_emission_factors!M21</f>
        <v>0</v>
      </c>
      <c r="N21" s="11">
        <f>twh_energy_balance!N21*direct_emission_factors!N21</f>
        <v>0</v>
      </c>
      <c r="O21" s="11">
        <f>twh_energy_balance!O21*direct_emission_factors!O21</f>
        <v>0</v>
      </c>
      <c r="P21" s="11">
        <f>twh_energy_balance!P21*direct_emission_factors!P21</f>
        <v>0</v>
      </c>
      <c r="Q21" s="11"/>
    </row>
    <row r="22" spans="1:17" x14ac:dyDescent="0.25">
      <c r="A22" s="6" t="s">
        <v>70</v>
      </c>
      <c r="B22" s="1" t="s">
        <v>34</v>
      </c>
      <c r="C22" s="1" t="s">
        <v>101</v>
      </c>
      <c r="D22" s="1" t="s">
        <v>20</v>
      </c>
      <c r="E22" s="1" t="s">
        <v>21</v>
      </c>
      <c r="F22" s="1" t="s">
        <v>22</v>
      </c>
      <c r="G22" s="11">
        <f>twh_energy_balance!G22*direct_emission_factors!G22</f>
        <v>0.15196145999999999</v>
      </c>
      <c r="H22" s="11">
        <f>twh_energy_balance!H22*direct_emission_factors!H22</f>
        <v>0.14655070277777776</v>
      </c>
      <c r="I22" s="11">
        <f>twh_energy_balance!I22*direct_emission_factors!I22</f>
        <v>0.170858655</v>
      </c>
      <c r="J22" s="11">
        <f>twh_energy_balance!J22*direct_emission_factors!J22</f>
        <v>0.13136182083333331</v>
      </c>
      <c r="K22" s="11">
        <f>twh_energy_balance!K22*direct_emission_factors!K22</f>
        <v>8.4628991666666667E-2</v>
      </c>
      <c r="L22" s="11">
        <f>twh_energy_balance!L22*direct_emission_factors!L22</f>
        <v>9.2107890000000012E-2</v>
      </c>
      <c r="M22" s="11">
        <f>twh_energy_balance!M22*direct_emission_factors!M22</f>
        <v>0.10182251222222223</v>
      </c>
      <c r="N22" s="11">
        <f>twh_energy_balance!N22*direct_emission_factors!N22</f>
        <v>7.9899607777777784E-2</v>
      </c>
      <c r="O22" s="11">
        <f>twh_energy_balance!O22*direct_emission_factors!O22</f>
        <v>7.5417018055555549E-2</v>
      </c>
      <c r="P22" s="11">
        <f>twh_energy_balance!P22*direct_emission_factors!P22</f>
        <v>8.8246561666666681E-2</v>
      </c>
      <c r="Q22" s="11"/>
    </row>
    <row r="23" spans="1:17" x14ac:dyDescent="0.25">
      <c r="A23" s="6" t="s">
        <v>59</v>
      </c>
      <c r="B23" s="1" t="s">
        <v>34</v>
      </c>
      <c r="C23" s="1" t="s">
        <v>101</v>
      </c>
      <c r="D23" s="1" t="s">
        <v>20</v>
      </c>
      <c r="E23" s="1" t="s">
        <v>21</v>
      </c>
      <c r="F23" s="1" t="s">
        <v>22</v>
      </c>
      <c r="G23" s="11">
        <f>twh_energy_balance!G23*direct_emission_factors!G23</f>
        <v>0</v>
      </c>
      <c r="H23" s="11">
        <f>twh_energy_balance!H23*direct_emission_factors!H23</f>
        <v>0</v>
      </c>
      <c r="I23" s="11">
        <f>twh_energy_balance!I23*direct_emission_factors!I23</f>
        <v>0</v>
      </c>
      <c r="J23" s="11">
        <f>twh_energy_balance!J23*direct_emission_factors!J23</f>
        <v>0</v>
      </c>
      <c r="K23" s="11">
        <f>twh_energy_balance!K23*direct_emission_factors!K23</f>
        <v>0</v>
      </c>
      <c r="L23" s="11">
        <f>twh_energy_balance!L23*direct_emission_factors!L23</f>
        <v>0</v>
      </c>
      <c r="M23" s="11">
        <f>twh_energy_balance!M23*direct_emission_factors!M23</f>
        <v>0</v>
      </c>
      <c r="N23" s="11">
        <f>twh_energy_balance!N23*direct_emission_factors!N23</f>
        <v>0</v>
      </c>
      <c r="O23" s="11">
        <f>twh_energy_balance!O23*direct_emission_factors!O23</f>
        <v>0</v>
      </c>
      <c r="P23" s="11">
        <f>twh_energy_balance!P23*direct_emission_factors!P23</f>
        <v>0</v>
      </c>
      <c r="Q23" s="11"/>
    </row>
    <row r="24" spans="1:17" x14ac:dyDescent="0.25">
      <c r="A24" s="6" t="s">
        <v>71</v>
      </c>
      <c r="B24" s="1" t="s">
        <v>34</v>
      </c>
      <c r="C24" s="1" t="s">
        <v>101</v>
      </c>
      <c r="D24" s="1" t="s">
        <v>20</v>
      </c>
      <c r="E24" s="1" t="s">
        <v>21</v>
      </c>
      <c r="F24" s="1" t="s">
        <v>22</v>
      </c>
      <c r="G24" s="11">
        <f>twh_energy_balance!G24*direct_emission_factors!G24</f>
        <v>1.3453419111111111E-2</v>
      </c>
      <c r="H24" s="11">
        <f>twh_energy_balance!H24*direct_emission_factors!H24</f>
        <v>2.0811666444444439E-2</v>
      </c>
      <c r="I24" s="11">
        <f>twh_energy_balance!I24*direct_emission_factors!I24</f>
        <v>2.4693471888888891E-2</v>
      </c>
      <c r="J24" s="11">
        <f>twh_energy_balance!J24*direct_emission_factors!J24</f>
        <v>3.309765611111111E-2</v>
      </c>
      <c r="K24" s="11">
        <f>twh_energy_balance!K24*direct_emission_factors!K24</f>
        <v>3.4368304888888888E-2</v>
      </c>
      <c r="L24" s="11">
        <f>twh_energy_balance!L24*direct_emission_factors!L24</f>
        <v>4.0761424111111104E-2</v>
      </c>
      <c r="M24" s="11">
        <f>twh_energy_balance!M24*direct_emission_factors!M24</f>
        <v>5.4583850555555549E-2</v>
      </c>
      <c r="N24" s="11">
        <f>twh_energy_balance!N24*direct_emission_factors!N24</f>
        <v>5.8714965999999993E-2</v>
      </c>
      <c r="O24" s="11">
        <f>twh_energy_balance!O24*direct_emission_factors!O24</f>
        <v>6.2925546777777772E-2</v>
      </c>
      <c r="P24" s="11">
        <f>twh_energy_balance!P24*direct_emission_factors!P24</f>
        <v>6.846506755555555E-2</v>
      </c>
      <c r="Q24" s="11"/>
    </row>
    <row r="25" spans="1:17" x14ac:dyDescent="0.25">
      <c r="A25" s="6" t="s">
        <v>60</v>
      </c>
      <c r="B25" s="1" t="s">
        <v>34</v>
      </c>
      <c r="C25" s="1" t="s">
        <v>101</v>
      </c>
      <c r="D25" s="1" t="s">
        <v>20</v>
      </c>
      <c r="E25" s="1" t="s">
        <v>21</v>
      </c>
      <c r="F25" s="1" t="s">
        <v>22</v>
      </c>
      <c r="G25" s="11">
        <f>twh_energy_balance!G25*direct_emission_factors!G25</f>
        <v>0</v>
      </c>
      <c r="H25" s="11">
        <f>twh_energy_balance!H25*direct_emission_factors!H25</f>
        <v>0</v>
      </c>
      <c r="I25" s="11">
        <f>twh_energy_balance!I25*direct_emission_factors!I25</f>
        <v>0</v>
      </c>
      <c r="J25" s="11">
        <f>twh_energy_balance!J25*direct_emission_factors!J25</f>
        <v>0</v>
      </c>
      <c r="K25" s="11">
        <f>twh_energy_balance!K25*direct_emission_factors!K25</f>
        <v>0</v>
      </c>
      <c r="L25" s="11">
        <f>twh_energy_balance!L25*direct_emission_factors!L25</f>
        <v>0</v>
      </c>
      <c r="M25" s="11">
        <f>twh_energy_balance!M25*direct_emission_factors!M25</f>
        <v>0</v>
      </c>
      <c r="N25" s="11">
        <f>twh_energy_balance!N25*direct_emission_factors!N25</f>
        <v>0</v>
      </c>
      <c r="O25" s="11">
        <f>twh_energy_balance!O25*direct_emission_factors!O25</f>
        <v>0</v>
      </c>
      <c r="P25" s="11">
        <f>twh_energy_balance!P25*direct_emission_factors!P25</f>
        <v>0</v>
      </c>
      <c r="Q25" s="11"/>
    </row>
    <row r="26" spans="1:17" x14ac:dyDescent="0.25">
      <c r="A26" s="6" t="s">
        <v>73</v>
      </c>
      <c r="B26" s="1" t="s">
        <v>34</v>
      </c>
      <c r="C26" s="1" t="s">
        <v>101</v>
      </c>
      <c r="D26" s="1" t="s">
        <v>20</v>
      </c>
      <c r="E26" s="1" t="s">
        <v>21</v>
      </c>
      <c r="F26" s="1" t="s">
        <v>22</v>
      </c>
      <c r="G26" s="11">
        <f>twh_energy_balance!G26*direct_emission_factors!G26</f>
        <v>0</v>
      </c>
      <c r="H26" s="11">
        <f>twh_energy_balance!H26*direct_emission_factors!H26</f>
        <v>0</v>
      </c>
      <c r="I26" s="11">
        <f>twh_energy_balance!I26*direct_emission_factors!I26</f>
        <v>0</v>
      </c>
      <c r="J26" s="11">
        <f>twh_energy_balance!J26*direct_emission_factors!J26</f>
        <v>0</v>
      </c>
      <c r="K26" s="11">
        <f>twh_energy_balance!K26*direct_emission_factors!K26</f>
        <v>0</v>
      </c>
      <c r="L26" s="11">
        <f>twh_energy_balance!L26*direct_emission_factors!L26</f>
        <v>0</v>
      </c>
      <c r="M26" s="11">
        <f>twh_energy_balance!M26*direct_emission_factors!M26</f>
        <v>0</v>
      </c>
      <c r="N26" s="11">
        <f>twh_energy_balance!N26*direct_emission_factors!N26</f>
        <v>0</v>
      </c>
      <c r="O26" s="11">
        <f>twh_energy_balance!O26*direct_emission_factors!O26</f>
        <v>0</v>
      </c>
      <c r="P26" s="11">
        <f>twh_energy_balance!P26*direct_emission_factors!P26</f>
        <v>0</v>
      </c>
      <c r="Q26" s="11"/>
    </row>
    <row r="27" spans="1:17" x14ac:dyDescent="0.25">
      <c r="A27" s="6" t="s">
        <v>74</v>
      </c>
      <c r="B27" s="1" t="s">
        <v>34</v>
      </c>
      <c r="C27" s="1" t="s">
        <v>101</v>
      </c>
      <c r="D27" s="1" t="s">
        <v>20</v>
      </c>
      <c r="E27" s="1" t="s">
        <v>21</v>
      </c>
      <c r="F27" s="1" t="s">
        <v>22</v>
      </c>
      <c r="G27" s="11">
        <f>twh_energy_balance!G27*direct_emission_factors!G27</f>
        <v>0.1571333925</v>
      </c>
      <c r="H27" s="11">
        <f>twh_energy_balance!H27*direct_emission_factors!H27</f>
        <v>0.15072154055555553</v>
      </c>
      <c r="I27" s="11">
        <f>twh_energy_balance!I27*direct_emission_factors!I27</f>
        <v>0.17735616000000004</v>
      </c>
      <c r="J27" s="11">
        <f>twh_energy_balance!J27*direct_emission_factors!J27</f>
        <v>0.13603678083333332</v>
      </c>
      <c r="K27" s="11">
        <f>twh_energy_balance!K27*direct_emission_factors!K27</f>
        <v>8.9565383611111118E-2</v>
      </c>
      <c r="L27" s="11">
        <f>twh_energy_balance!L27*direct_emission_factors!L27</f>
        <v>9.6584180000000006E-2</v>
      </c>
      <c r="M27" s="11">
        <f>twh_energy_balance!M27*direct_emission_factors!M27</f>
        <v>0.10539354000000001</v>
      </c>
      <c r="N27" s="11">
        <f>twh_energy_balance!N27*direct_emission_factors!N27</f>
        <v>8.3471634444444456E-2</v>
      </c>
      <c r="O27" s="11">
        <f>twh_energy_balance!O27*direct_emission_factors!O27</f>
        <v>7.8641106388888896E-2</v>
      </c>
      <c r="P27" s="11">
        <f>twh_energy_balance!P27*direct_emission_factors!P27</f>
        <v>9.3276810555555575E-2</v>
      </c>
      <c r="Q27" s="11"/>
    </row>
    <row r="28" spans="1:17" x14ac:dyDescent="0.25">
      <c r="A28" s="3" t="s">
        <v>62</v>
      </c>
      <c r="B28" s="1" t="s">
        <v>43</v>
      </c>
      <c r="C28" s="1" t="s">
        <v>101</v>
      </c>
      <c r="D28" s="1" t="s">
        <v>20</v>
      </c>
      <c r="E28" s="1" t="s">
        <v>21</v>
      </c>
      <c r="F28" s="1" t="s">
        <v>22</v>
      </c>
      <c r="G28" s="10">
        <f>twh_energy_balance!G28*direct_emission_factors!G28</f>
        <v>12.364096667999998</v>
      </c>
      <c r="H28" s="10">
        <f>twh_energy_balance!H28*direct_emission_factors!H28</f>
        <v>14.132873006999999</v>
      </c>
      <c r="I28" s="10">
        <f>twh_energy_balance!I28*direct_emission_factors!I28</f>
        <v>15.195155423999998</v>
      </c>
      <c r="J28" s="10">
        <f>twh_energy_balance!J28*direct_emission_factors!J28</f>
        <v>13.052432448000001</v>
      </c>
      <c r="K28" s="10">
        <f>twh_energy_balance!K28*direct_emission_factors!K28</f>
        <v>13.877010750000002</v>
      </c>
      <c r="L28" s="10">
        <f>twh_energy_balance!L28*direct_emission_factors!L28</f>
        <v>14.113794927000002</v>
      </c>
      <c r="M28" s="10">
        <f>twh_energy_balance!M28*direct_emission_factors!M28</f>
        <v>14.589353301000001</v>
      </c>
      <c r="N28" s="10">
        <f>twh_energy_balance!N28*direct_emission_factors!N28</f>
        <v>14.375233268999999</v>
      </c>
      <c r="O28" s="10">
        <f>twh_energy_balance!O28*direct_emission_factors!O28</f>
        <v>14.383009595999999</v>
      </c>
      <c r="P28" s="10">
        <f>twh_energy_balance!P28*direct_emission_factors!P28</f>
        <v>12.773802363</v>
      </c>
      <c r="Q28" s="11"/>
    </row>
    <row r="29" spans="1:17" x14ac:dyDescent="0.25">
      <c r="A29" s="3" t="s">
        <v>66</v>
      </c>
      <c r="B29" s="1" t="s">
        <v>48</v>
      </c>
      <c r="C29" s="1" t="s">
        <v>101</v>
      </c>
      <c r="D29" s="1" t="s">
        <v>20</v>
      </c>
      <c r="E29" s="1" t="s">
        <v>21</v>
      </c>
      <c r="F29" s="1" t="s">
        <v>22</v>
      </c>
      <c r="G29" s="10">
        <f>SUM(G30:G32)</f>
        <v>11.236385266174317</v>
      </c>
      <c r="H29" s="10">
        <f t="shared" ref="H29:P29" si="4">SUM(H30:H32)</f>
        <v>11.301652660427044</v>
      </c>
      <c r="I29" s="10">
        <f t="shared" si="4"/>
        <v>11.532434647269151</v>
      </c>
      <c r="J29" s="10">
        <f t="shared" si="4"/>
        <v>10.308677449685954</v>
      </c>
      <c r="K29" s="10">
        <f t="shared" si="4"/>
        <v>10.540872784103442</v>
      </c>
      <c r="L29" s="10">
        <f t="shared" si="4"/>
        <v>9.1968685844668006</v>
      </c>
      <c r="M29" s="10">
        <f t="shared" si="4"/>
        <v>9.4846775942536024</v>
      </c>
      <c r="N29" s="10">
        <f t="shared" si="4"/>
        <v>8.9795420104433568</v>
      </c>
      <c r="O29" s="10">
        <f t="shared" si="4"/>
        <v>8.8072231772983098</v>
      </c>
      <c r="P29" s="10">
        <f t="shared" si="4"/>
        <v>8.821344374213286</v>
      </c>
      <c r="Q29" s="11"/>
    </row>
    <row r="30" spans="1:17" x14ac:dyDescent="0.25">
      <c r="A30" s="6" t="s">
        <v>68</v>
      </c>
      <c r="B30" s="1" t="s">
        <v>48</v>
      </c>
      <c r="C30" s="1" t="s">
        <v>101</v>
      </c>
      <c r="D30" s="1" t="s">
        <v>20</v>
      </c>
      <c r="E30" s="1" t="s">
        <v>21</v>
      </c>
      <c r="F30" s="1" t="s">
        <v>22</v>
      </c>
      <c r="G30" s="11">
        <f>twh_energy_balance!G30*direct_emission_factors!G30</f>
        <v>1.3164043258383151</v>
      </c>
      <c r="H30" s="11">
        <f>twh_energy_balance!H30*direct_emission_factors!H30</f>
        <v>1.1010690346510439</v>
      </c>
      <c r="I30" s="11">
        <f>twh_energy_balance!I30*direct_emission_factors!I30</f>
        <v>0.93947006144515011</v>
      </c>
      <c r="J30" s="11">
        <f>twh_energy_balance!J30*direct_emission_factors!J30</f>
        <v>0.93232467038995004</v>
      </c>
      <c r="K30" s="11">
        <f>twh_energy_balance!K30*direct_emission_factors!K30</f>
        <v>1.0339380856874398</v>
      </c>
      <c r="L30" s="11">
        <f>twh_energy_balance!L30*direct_emission_factors!L30</f>
        <v>0.97058228499800003</v>
      </c>
      <c r="M30" s="11">
        <f>twh_energy_balance!M30*direct_emission_factors!M30</f>
        <v>1.0539451806420002</v>
      </c>
      <c r="N30" s="11">
        <f>twh_energy_balance!N30*direct_emission_factors!N30</f>
        <v>0.80813479660430121</v>
      </c>
      <c r="O30" s="11">
        <f>twh_energy_balance!O30*direct_emission_factors!O30</f>
        <v>0.90337690487757105</v>
      </c>
      <c r="P30" s="11">
        <f>twh_energy_balance!P30*direct_emission_factors!P30</f>
        <v>0.74008387854234015</v>
      </c>
      <c r="Q30" s="11"/>
    </row>
    <row r="31" spans="1:17" x14ac:dyDescent="0.25">
      <c r="A31" s="6" t="s">
        <v>69</v>
      </c>
      <c r="B31" s="1" t="s">
        <v>48</v>
      </c>
      <c r="C31" s="1" t="s">
        <v>101</v>
      </c>
      <c r="D31" s="1" t="s">
        <v>20</v>
      </c>
      <c r="E31" s="1" t="s">
        <v>21</v>
      </c>
      <c r="F31" s="1" t="s">
        <v>22</v>
      </c>
      <c r="G31" s="11">
        <f>twh_energy_balance!G31*direct_emission_factors!G31</f>
        <v>7.8150492464000019</v>
      </c>
      <c r="H31" s="11">
        <f>twh_energy_balance!H31*direct_emission_factors!H31</f>
        <v>8.4330432560000013</v>
      </c>
      <c r="I31" s="11">
        <f>twh_energy_balance!I31*direct_emission_factors!I31</f>
        <v>8.8321643872000024</v>
      </c>
      <c r="J31" s="11">
        <f>twh_energy_balance!J31*direct_emission_factors!J31</f>
        <v>7.686300494400002</v>
      </c>
      <c r="K31" s="11">
        <f>twh_energy_balance!K31*direct_emission_factors!K31</f>
        <v>7.9405792796000023</v>
      </c>
      <c r="L31" s="11">
        <f>twh_energy_balance!L31*direct_emission_factors!L31</f>
        <v>7.1616493300000021</v>
      </c>
      <c r="M31" s="11">
        <f>twh_energy_balance!M31*direct_emission_factors!M31</f>
        <v>7.3894380594760012</v>
      </c>
      <c r="N31" s="11">
        <f>twh_energy_balance!N31*direct_emission_factors!N31</f>
        <v>5.507446739678401</v>
      </c>
      <c r="O31" s="11">
        <f>twh_energy_balance!O31*direct_emission_factors!O31</f>
        <v>5.1122492266956012</v>
      </c>
      <c r="P31" s="11">
        <f>twh_energy_balance!P31*direct_emission_factors!P31</f>
        <v>5.319299750943201</v>
      </c>
      <c r="Q31" s="11"/>
    </row>
    <row r="32" spans="1:17" x14ac:dyDescent="0.25">
      <c r="A32" s="6" t="s">
        <v>109</v>
      </c>
      <c r="B32" s="1" t="s">
        <v>48</v>
      </c>
      <c r="C32" s="1" t="s">
        <v>101</v>
      </c>
      <c r="D32" s="1" t="s">
        <v>20</v>
      </c>
      <c r="E32" s="1" t="s">
        <v>21</v>
      </c>
      <c r="F32" s="1" t="s">
        <v>22</v>
      </c>
      <c r="G32" s="11">
        <f>twh_energy_balance!G32*direct_emission_factors!G32</f>
        <v>2.104931693935999</v>
      </c>
      <c r="H32" s="11">
        <f>twh_energy_balance!H32*direct_emission_factors!H32</f>
        <v>1.7675403697759984</v>
      </c>
      <c r="I32" s="11">
        <f>twh_energy_balance!I32*direct_emission_factors!I32</f>
        <v>1.7608001986239985</v>
      </c>
      <c r="J32" s="11">
        <f>twh_energy_balance!J32*direct_emission_factors!J32</f>
        <v>1.6900522848960009</v>
      </c>
      <c r="K32" s="11">
        <f>twh_energy_balance!K32*direct_emission_factors!K32</f>
        <v>1.5663554188160012</v>
      </c>
      <c r="L32" s="11">
        <f>twh_energy_balance!L32*direct_emission_factors!L32</f>
        <v>1.0646369694687989</v>
      </c>
      <c r="M32" s="11">
        <f>twh_energy_balance!M32*direct_emission_factors!M32</f>
        <v>1.0412943541356012</v>
      </c>
      <c r="N32" s="11">
        <f>twh_energy_balance!N32*direct_emission_factors!N32</f>
        <v>2.6639604741606533</v>
      </c>
      <c r="O32" s="11">
        <f>twh_energy_balance!O32*direct_emission_factors!O32</f>
        <v>2.7915970457251382</v>
      </c>
      <c r="P32" s="11">
        <f>twh_energy_balance!P32*direct_emission_factors!P32</f>
        <v>2.7619607447277441</v>
      </c>
      <c r="Q32" s="11"/>
    </row>
    <row r="33" spans="1:17" x14ac:dyDescent="0.25">
      <c r="A33" s="4" t="s">
        <v>72</v>
      </c>
      <c r="B33" s="1" t="s">
        <v>46</v>
      </c>
      <c r="C33" s="1" t="s">
        <v>101</v>
      </c>
      <c r="D33" s="1" t="s">
        <v>20</v>
      </c>
      <c r="E33" s="1" t="s">
        <v>21</v>
      </c>
      <c r="F33" s="1" t="s">
        <v>22</v>
      </c>
      <c r="G33" s="12">
        <f>SUM(G17:G20)+SUM(G28:G29)</f>
        <v>33.377812087638688</v>
      </c>
      <c r="H33" s="12">
        <f t="shared" ref="H33:P33" si="5">SUM(H17:H20)+SUM(H28:H29)</f>
        <v>35.507999399688117</v>
      </c>
      <c r="I33" s="12">
        <f t="shared" si="5"/>
        <v>36.586939437667446</v>
      </c>
      <c r="J33" s="12">
        <f t="shared" si="5"/>
        <v>32.20548930116972</v>
      </c>
      <c r="K33" s="12">
        <f t="shared" si="5"/>
        <v>32.102611828550202</v>
      </c>
      <c r="L33" s="12">
        <f t="shared" si="5"/>
        <v>30.628451099746218</v>
      </c>
      <c r="M33" s="12">
        <f t="shared" si="5"/>
        <v>31.112997025626967</v>
      </c>
      <c r="N33" s="12">
        <f t="shared" si="5"/>
        <v>30.381994552556037</v>
      </c>
      <c r="O33" s="12">
        <f t="shared" si="5"/>
        <v>30.30129441708705</v>
      </c>
      <c r="P33" s="12">
        <f t="shared" si="5"/>
        <v>28.125469414852166</v>
      </c>
      <c r="Q33" s="11"/>
    </row>
    <row r="34" spans="1:17" x14ac:dyDescent="0.25">
      <c r="A34" s="4" t="s">
        <v>55</v>
      </c>
      <c r="B34" s="1" t="s">
        <v>46</v>
      </c>
      <c r="C34" s="1" t="s">
        <v>101</v>
      </c>
      <c r="D34" s="1" t="s">
        <v>20</v>
      </c>
      <c r="E34" s="1" t="s">
        <v>21</v>
      </c>
      <c r="F34" s="1" t="s">
        <v>30</v>
      </c>
      <c r="G34" s="12">
        <f>G16+G33</f>
        <v>93.778786182425165</v>
      </c>
      <c r="H34" s="12">
        <f t="shared" ref="H34:P34" si="6">H16+H33</f>
        <v>100.96136554585723</v>
      </c>
      <c r="I34" s="12">
        <f t="shared" si="6"/>
        <v>103.38857967244601</v>
      </c>
      <c r="J34" s="12">
        <f t="shared" si="6"/>
        <v>84.795659003559706</v>
      </c>
      <c r="K34" s="12">
        <f t="shared" si="6"/>
        <v>85.770989309750206</v>
      </c>
      <c r="L34" s="12">
        <f t="shared" si="6"/>
        <v>85.21570946165869</v>
      </c>
      <c r="M34" s="12">
        <f t="shared" si="6"/>
        <v>84.240706121762116</v>
      </c>
      <c r="N34" s="12">
        <f t="shared" si="6"/>
        <v>80.251611227223989</v>
      </c>
      <c r="O34" s="12">
        <f t="shared" si="6"/>
        <v>79.042929269180505</v>
      </c>
      <c r="P34" s="12">
        <f t="shared" si="6"/>
        <v>74.5852761227315</v>
      </c>
    </row>
    <row r="35" spans="1:17" x14ac:dyDescent="0.25">
      <c r="A35" s="18" t="s">
        <v>102</v>
      </c>
      <c r="B35" s="19" t="s">
        <v>102</v>
      </c>
      <c r="C35" s="5" t="s">
        <v>101</v>
      </c>
      <c r="D35" s="19" t="s">
        <v>20</v>
      </c>
      <c r="E35" s="19" t="s">
        <v>21</v>
      </c>
      <c r="F35" s="5" t="s">
        <v>25</v>
      </c>
      <c r="G35" s="20">
        <v>1.9514545495016609</v>
      </c>
      <c r="H35" s="20">
        <v>1.9592831099753489</v>
      </c>
      <c r="I35" s="20">
        <v>2.0012025124608344</v>
      </c>
      <c r="J35" s="20">
        <v>2.1363713815289866</v>
      </c>
      <c r="K35" s="20">
        <v>2.2369066428657645</v>
      </c>
      <c r="L35" s="20">
        <v>2.3491111633214432</v>
      </c>
      <c r="M35" s="20">
        <v>2.3669724077728453</v>
      </c>
      <c r="N35" s="20">
        <v>2.1578938015132261</v>
      </c>
      <c r="O35" s="20">
        <v>1.8590579055575289</v>
      </c>
      <c r="P35" s="20">
        <v>1.8206556613608247</v>
      </c>
    </row>
    <row r="36" spans="1:17" x14ac:dyDescent="0.25">
      <c r="A36" s="18" t="s">
        <v>102</v>
      </c>
      <c r="B36" s="19" t="s">
        <v>102</v>
      </c>
      <c r="C36" s="5" t="s">
        <v>101</v>
      </c>
      <c r="D36" s="19" t="s">
        <v>20</v>
      </c>
      <c r="E36" s="19" t="s">
        <v>21</v>
      </c>
      <c r="F36" s="5" t="s">
        <v>22</v>
      </c>
      <c r="G36" s="20">
        <v>8.1943076894442655</v>
      </c>
      <c r="H36" s="20">
        <v>8.2215101933163588</v>
      </c>
      <c r="I36" s="20">
        <v>8.1438703534421588</v>
      </c>
      <c r="J36" s="20">
        <v>8.0247405416306421</v>
      </c>
      <c r="K36" s="20">
        <v>7.8529483754501408</v>
      </c>
      <c r="L36" s="20">
        <v>7.582748330124871</v>
      </c>
      <c r="M36" s="20">
        <v>7.2378520575507226</v>
      </c>
      <c r="N36" s="20">
        <v>6.3208066625048334</v>
      </c>
      <c r="O36" s="20">
        <v>5.3488708613007248</v>
      </c>
      <c r="P36" s="20">
        <v>4.6425990100847709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A6A6-31FD-4EE9-A7F1-73996F64F770}">
  <sheetPr>
    <tabColor theme="5" tint="-0.499984740745262"/>
  </sheetPr>
  <dimension ref="A1:Q34"/>
  <sheetViews>
    <sheetView workbookViewId="0">
      <selection activeCell="G22" sqref="G22"/>
    </sheetView>
  </sheetViews>
  <sheetFormatPr baseColWidth="10" defaultRowHeight="15" x14ac:dyDescent="0.25"/>
  <cols>
    <col min="1" max="1" width="82" bestFit="1" customWidth="1"/>
    <col min="2" max="2" width="15.140625" bestFit="1" customWidth="1"/>
    <col min="3" max="3" width="8.7109375" bestFit="1" customWidth="1"/>
    <col min="4" max="4" width="10.42578125" bestFit="1" customWidth="1"/>
    <col min="5" max="5" width="14.140625" bestFit="1" customWidth="1"/>
    <col min="6" max="6" width="11.140625" bestFit="1"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3" t="s">
        <v>26</v>
      </c>
      <c r="B2" s="1" t="s">
        <v>27</v>
      </c>
      <c r="C2" s="1" t="s">
        <v>24</v>
      </c>
      <c r="D2" s="1" t="s">
        <v>20</v>
      </c>
      <c r="E2" s="1" t="s">
        <v>21</v>
      </c>
      <c r="F2" s="1" t="s">
        <v>25</v>
      </c>
      <c r="G2" s="10">
        <v>12.495856006023628</v>
      </c>
      <c r="H2" s="10">
        <v>13.690175336289666</v>
      </c>
      <c r="I2" s="10">
        <v>14.655318178731838</v>
      </c>
      <c r="J2" s="10">
        <v>11.98419618523171</v>
      </c>
      <c r="K2" s="10">
        <v>13.61245672571221</v>
      </c>
      <c r="L2" s="10">
        <v>14.68005547501954</v>
      </c>
      <c r="M2" s="10">
        <v>14.517453107374161</v>
      </c>
      <c r="N2" s="10">
        <v>14.706480603586302</v>
      </c>
      <c r="O2" s="10">
        <v>14.980747086031409</v>
      </c>
      <c r="P2" s="10">
        <v>14.491773980918675</v>
      </c>
      <c r="Q2" s="10">
        <v>17.049854444444446</v>
      </c>
    </row>
    <row r="3" spans="1:17" x14ac:dyDescent="0.25">
      <c r="A3" s="3" t="s">
        <v>23</v>
      </c>
      <c r="B3" s="1" t="s">
        <v>18</v>
      </c>
      <c r="C3" s="1" t="s">
        <v>24</v>
      </c>
      <c r="D3" s="1" t="s">
        <v>20</v>
      </c>
      <c r="E3" s="1" t="s">
        <v>21</v>
      </c>
      <c r="F3" s="1" t="s">
        <v>25</v>
      </c>
      <c r="G3" s="10">
        <v>0.47017764000000001</v>
      </c>
      <c r="H3" s="10">
        <v>0.52381520000000004</v>
      </c>
      <c r="I3" s="10">
        <v>0.55055257000000002</v>
      </c>
      <c r="J3" s="10">
        <v>0.40767802000000003</v>
      </c>
      <c r="K3" s="10">
        <v>0.42195966000000007</v>
      </c>
      <c r="L3" s="10">
        <v>0.43810209999999999</v>
      </c>
      <c r="M3" s="10">
        <v>0.41277266943000007</v>
      </c>
      <c r="N3" s="10">
        <v>0.30570842459000003</v>
      </c>
      <c r="O3" s="10">
        <v>0.28361423905000005</v>
      </c>
      <c r="P3" s="10">
        <v>0.24074954804999998</v>
      </c>
      <c r="Q3" s="10">
        <v>0.30392462681999999</v>
      </c>
    </row>
    <row r="4" spans="1:17" x14ac:dyDescent="0.25">
      <c r="A4" s="3" t="s">
        <v>31</v>
      </c>
      <c r="B4" s="1" t="s">
        <v>32</v>
      </c>
      <c r="C4" s="1" t="s">
        <v>24</v>
      </c>
      <c r="D4" s="1" t="s">
        <v>20</v>
      </c>
      <c r="E4" s="1" t="s">
        <v>21</v>
      </c>
      <c r="F4" s="1" t="s">
        <v>25</v>
      </c>
      <c r="G4" s="10">
        <v>148.03018299999999</v>
      </c>
      <c r="H4" s="10">
        <v>160.08818100000002</v>
      </c>
      <c r="I4" s="10">
        <v>168.12922500000002</v>
      </c>
      <c r="J4" s="10">
        <v>150.81499299999999</v>
      </c>
      <c r="K4" s="10">
        <v>157.301715</v>
      </c>
      <c r="L4" s="10">
        <v>163.10410200000001</v>
      </c>
      <c r="M4" s="10">
        <v>161.12289100000001</v>
      </c>
      <c r="N4" s="10">
        <v>160.23586399999999</v>
      </c>
      <c r="O4" s="10">
        <v>159.72207699999998</v>
      </c>
      <c r="P4" s="10">
        <v>161.49853200000001</v>
      </c>
      <c r="Q4" s="10">
        <v>169.77617499999999</v>
      </c>
    </row>
    <row r="5" spans="1:17" x14ac:dyDescent="0.25">
      <c r="A5" s="3" t="s">
        <v>40</v>
      </c>
      <c r="B5" s="1" t="s">
        <v>34</v>
      </c>
      <c r="C5" s="1" t="s">
        <v>24</v>
      </c>
      <c r="D5" s="1" t="s">
        <v>20</v>
      </c>
      <c r="E5" s="1" t="s">
        <v>21</v>
      </c>
      <c r="F5" s="1" t="s">
        <v>25</v>
      </c>
      <c r="G5" s="10">
        <v>79.969860277777784</v>
      </c>
      <c r="H5" s="10">
        <v>93.779501666666675</v>
      </c>
      <c r="I5" s="10">
        <v>104.04887916666667</v>
      </c>
      <c r="J5" s="10">
        <v>85.999867500000008</v>
      </c>
      <c r="K5" s="10">
        <v>92.62487722222221</v>
      </c>
      <c r="L5" s="10">
        <v>101.11403194444445</v>
      </c>
      <c r="M5" s="10">
        <v>99.39235444444445</v>
      </c>
      <c r="N5" s="10">
        <v>98.753521388888899</v>
      </c>
      <c r="O5" s="10">
        <v>103.14166222222219</v>
      </c>
      <c r="P5" s="10">
        <v>98.701291944444449</v>
      </c>
      <c r="Q5" s="10">
        <v>117.97169777777776</v>
      </c>
    </row>
    <row r="6" spans="1:17" x14ac:dyDescent="0.25">
      <c r="A6" s="6" t="s">
        <v>33</v>
      </c>
      <c r="B6" s="1" t="s">
        <v>34</v>
      </c>
      <c r="C6" s="1" t="s">
        <v>24</v>
      </c>
      <c r="D6" s="1" t="s">
        <v>20</v>
      </c>
      <c r="E6" s="1" t="s">
        <v>21</v>
      </c>
      <c r="F6" s="1" t="s">
        <v>25</v>
      </c>
      <c r="G6" s="11">
        <v>0</v>
      </c>
      <c r="H6" s="11">
        <v>0</v>
      </c>
      <c r="I6" s="11">
        <v>0</v>
      </c>
      <c r="J6" s="11">
        <v>0</v>
      </c>
      <c r="K6" s="11">
        <v>0</v>
      </c>
      <c r="L6" s="11">
        <v>0</v>
      </c>
      <c r="M6" s="11">
        <v>0</v>
      </c>
      <c r="N6" s="11">
        <v>0</v>
      </c>
      <c r="O6" s="11">
        <v>0</v>
      </c>
      <c r="P6" s="11">
        <v>0</v>
      </c>
      <c r="Q6" s="11">
        <v>0</v>
      </c>
    </row>
    <row r="7" spans="1:17" x14ac:dyDescent="0.25">
      <c r="A7" s="6" t="s">
        <v>35</v>
      </c>
      <c r="B7" s="1" t="s">
        <v>34</v>
      </c>
      <c r="C7" s="1" t="s">
        <v>24</v>
      </c>
      <c r="D7" s="1" t="s">
        <v>20</v>
      </c>
      <c r="E7" s="1" t="s">
        <v>21</v>
      </c>
      <c r="F7" s="1" t="s">
        <v>25</v>
      </c>
      <c r="G7" s="11">
        <v>0</v>
      </c>
      <c r="H7" s="11">
        <v>0</v>
      </c>
      <c r="I7" s="11">
        <v>0</v>
      </c>
      <c r="J7" s="11">
        <v>0</v>
      </c>
      <c r="K7" s="11">
        <v>0</v>
      </c>
      <c r="L7" s="11">
        <v>0</v>
      </c>
      <c r="M7" s="11">
        <v>0</v>
      </c>
      <c r="N7" s="11">
        <v>0</v>
      </c>
      <c r="O7" s="11">
        <v>0</v>
      </c>
      <c r="P7" s="11">
        <v>0</v>
      </c>
      <c r="Q7" s="11">
        <v>0</v>
      </c>
    </row>
    <row r="8" spans="1:17" x14ac:dyDescent="0.25">
      <c r="A8" s="6" t="s">
        <v>37</v>
      </c>
      <c r="B8" s="1" t="s">
        <v>34</v>
      </c>
      <c r="C8" s="1" t="s">
        <v>24</v>
      </c>
      <c r="D8" s="1" t="s">
        <v>20</v>
      </c>
      <c r="E8" s="1" t="s">
        <v>21</v>
      </c>
      <c r="F8" s="1" t="s">
        <v>25</v>
      </c>
      <c r="G8" s="11">
        <v>68.252390277777778</v>
      </c>
      <c r="H8" s="11">
        <v>79.146387500000003</v>
      </c>
      <c r="I8" s="11">
        <v>86.923470000000009</v>
      </c>
      <c r="J8" s="11">
        <v>70.379615833333332</v>
      </c>
      <c r="K8" s="11">
        <v>74.358875555555557</v>
      </c>
      <c r="L8" s="11">
        <v>79.475913888888883</v>
      </c>
      <c r="M8" s="11">
        <v>76.312826111111107</v>
      </c>
      <c r="N8" s="11">
        <v>73.814408611111105</v>
      </c>
      <c r="O8" s="11">
        <v>74.490218055555545</v>
      </c>
      <c r="P8" s="11">
        <v>68.536997222222226</v>
      </c>
      <c r="Q8" s="11">
        <v>78.60324944444443</v>
      </c>
    </row>
    <row r="9" spans="1:17" x14ac:dyDescent="0.25">
      <c r="A9" s="6" t="s">
        <v>39</v>
      </c>
      <c r="B9" s="1" t="s">
        <v>34</v>
      </c>
      <c r="C9" s="1" t="s">
        <v>24</v>
      </c>
      <c r="D9" s="1" t="s">
        <v>20</v>
      </c>
      <c r="E9" s="1" t="s">
        <v>21</v>
      </c>
      <c r="F9" s="1" t="s">
        <v>25</v>
      </c>
      <c r="G9" s="11">
        <v>10.387653888888888</v>
      </c>
      <c r="H9" s="11">
        <v>13.179960277777779</v>
      </c>
      <c r="I9" s="11">
        <v>15.572971666666668</v>
      </c>
      <c r="J9" s="11">
        <v>13.979604444444448</v>
      </c>
      <c r="K9" s="11">
        <v>16.559229722222224</v>
      </c>
      <c r="L9" s="11">
        <v>19.873081111111112</v>
      </c>
      <c r="M9" s="11">
        <v>21.249855555555555</v>
      </c>
      <c r="N9" s="11">
        <v>23.016938888888888</v>
      </c>
      <c r="O9" s="11">
        <v>26.665051666666663</v>
      </c>
      <c r="P9" s="11">
        <v>28.099863055555552</v>
      </c>
      <c r="Q9" s="11">
        <v>37.229244444444447</v>
      </c>
    </row>
    <row r="10" spans="1:17" x14ac:dyDescent="0.25">
      <c r="A10" s="6" t="s">
        <v>41</v>
      </c>
      <c r="B10" s="1" t="s">
        <v>34</v>
      </c>
      <c r="C10" s="1" t="s">
        <v>24</v>
      </c>
      <c r="D10" s="1" t="s">
        <v>20</v>
      </c>
      <c r="E10" s="1" t="s">
        <v>21</v>
      </c>
      <c r="F10" s="1" t="s">
        <v>25</v>
      </c>
      <c r="G10" s="11">
        <v>1.3298161111111111</v>
      </c>
      <c r="H10" s="11">
        <v>1.4531538888888891</v>
      </c>
      <c r="I10" s="11">
        <v>1.5524375000000001</v>
      </c>
      <c r="J10" s="11">
        <v>1.6406472222222224</v>
      </c>
      <c r="K10" s="11">
        <v>1.7067719444444445</v>
      </c>
      <c r="L10" s="11">
        <v>1.7650369444444445</v>
      </c>
      <c r="M10" s="11">
        <v>1.8296727777777777</v>
      </c>
      <c r="N10" s="11">
        <v>1.9221738888888891</v>
      </c>
      <c r="O10" s="11">
        <v>1.9863925</v>
      </c>
      <c r="P10" s="11">
        <v>2.0644316666666667</v>
      </c>
      <c r="Q10" s="11">
        <v>2.1392038888888889</v>
      </c>
    </row>
    <row r="11" spans="1:17" x14ac:dyDescent="0.25">
      <c r="A11" s="3" t="s">
        <v>42</v>
      </c>
      <c r="B11" s="1" t="s">
        <v>43</v>
      </c>
      <c r="C11" s="1" t="s">
        <v>24</v>
      </c>
      <c r="D11" s="1" t="s">
        <v>20</v>
      </c>
      <c r="E11" s="1" t="s">
        <v>21</v>
      </c>
      <c r="F11" s="1" t="s">
        <v>25</v>
      </c>
      <c r="G11" s="10">
        <v>147.65673125000001</v>
      </c>
      <c r="H11" s="10">
        <v>163.46753400000003</v>
      </c>
      <c r="I11" s="10">
        <v>168.72230999999999</v>
      </c>
      <c r="J11" s="10">
        <v>126.07965249999999</v>
      </c>
      <c r="K11" s="10">
        <v>135.76199224999999</v>
      </c>
      <c r="L11" s="10">
        <v>146.89138075000002</v>
      </c>
      <c r="M11" s="10">
        <v>142.71006825000001</v>
      </c>
      <c r="N11" s="10">
        <v>134.30740625000001</v>
      </c>
      <c r="O11" s="10">
        <v>132.15121725</v>
      </c>
      <c r="P11" s="10">
        <v>125.05981225000002</v>
      </c>
      <c r="Q11" s="10">
        <v>137.47295825</v>
      </c>
    </row>
    <row r="12" spans="1:17" x14ac:dyDescent="0.25">
      <c r="A12" s="3" t="s">
        <v>47</v>
      </c>
      <c r="B12" s="1" t="s">
        <v>48</v>
      </c>
      <c r="C12" s="1" t="s">
        <v>24</v>
      </c>
      <c r="D12" s="1" t="s">
        <v>20</v>
      </c>
      <c r="E12" s="1" t="s">
        <v>21</v>
      </c>
      <c r="F12" s="1" t="s">
        <v>25</v>
      </c>
      <c r="G12" s="10">
        <v>72.898895021000001</v>
      </c>
      <c r="H12" s="10">
        <v>76.984243042000003</v>
      </c>
      <c r="I12" s="10">
        <v>77.482596683000011</v>
      </c>
      <c r="J12" s="10">
        <v>64.212201465000007</v>
      </c>
      <c r="K12" s="10">
        <v>64.440915882000013</v>
      </c>
      <c r="L12" s="10">
        <v>60.417175460000017</v>
      </c>
      <c r="M12" s="10">
        <v>60.067464296575011</v>
      </c>
      <c r="N12" s="10">
        <v>54.173553874325002</v>
      </c>
      <c r="O12" s="10">
        <v>50.644640884303001</v>
      </c>
      <c r="P12" s="10">
        <v>48.463986596474008</v>
      </c>
      <c r="Q12" s="10">
        <v>48.342168114954006</v>
      </c>
    </row>
    <row r="13" spans="1:17" x14ac:dyDescent="0.25">
      <c r="A13" s="6" t="s">
        <v>51</v>
      </c>
      <c r="B13" s="1" t="s">
        <v>48</v>
      </c>
      <c r="C13" s="1" t="s">
        <v>24</v>
      </c>
      <c r="D13" s="1" t="s">
        <v>20</v>
      </c>
      <c r="E13" s="1" t="s">
        <v>21</v>
      </c>
      <c r="F13" s="1" t="s">
        <v>25</v>
      </c>
      <c r="G13" s="11">
        <v>12.726769476000001</v>
      </c>
      <c r="H13" s="11">
        <v>12.611768547</v>
      </c>
      <c r="I13" s="11">
        <v>12.496767618000002</v>
      </c>
      <c r="J13" s="11">
        <v>10.733420040000002</v>
      </c>
      <c r="K13" s="11">
        <v>10.758975802000002</v>
      </c>
      <c r="L13" s="11">
        <v>10.733420040000002</v>
      </c>
      <c r="M13" s="11">
        <v>10.707864278000001</v>
      </c>
      <c r="N13" s="11">
        <v>10.38560611918</v>
      </c>
      <c r="O13" s="11">
        <v>9.4801399157580022</v>
      </c>
      <c r="P13" s="11">
        <v>9.0850606131190013</v>
      </c>
      <c r="Q13" s="11">
        <v>10.371282114579</v>
      </c>
    </row>
    <row r="14" spans="1:17" x14ac:dyDescent="0.25">
      <c r="A14" s="6" t="s">
        <v>52</v>
      </c>
      <c r="B14" s="1" t="s">
        <v>48</v>
      </c>
      <c r="C14" s="1" t="s">
        <v>24</v>
      </c>
      <c r="D14" s="1" t="s">
        <v>20</v>
      </c>
      <c r="E14" s="1" t="s">
        <v>21</v>
      </c>
      <c r="F14" s="1" t="s">
        <v>25</v>
      </c>
      <c r="G14" s="11">
        <v>57.759435525000008</v>
      </c>
      <c r="H14" s="11">
        <v>62.019504525000009</v>
      </c>
      <c r="I14" s="11">
        <v>62.847851275000011</v>
      </c>
      <c r="J14" s="11">
        <v>51.866340075000011</v>
      </c>
      <c r="K14" s="11">
        <v>51.854506550000004</v>
      </c>
      <c r="L14" s="11">
        <v>47.689105750000003</v>
      </c>
      <c r="M14" s="11">
        <v>47.257454258575009</v>
      </c>
      <c r="N14" s="11">
        <v>41.828090986275001</v>
      </c>
      <c r="O14" s="11">
        <v>39.122947171275001</v>
      </c>
      <c r="P14" s="11">
        <v>37.505233302625008</v>
      </c>
      <c r="Q14" s="11">
        <v>35.92368268637501</v>
      </c>
    </row>
    <row r="15" spans="1:17" x14ac:dyDescent="0.25">
      <c r="A15" s="6" t="s">
        <v>109</v>
      </c>
      <c r="B15" s="1" t="s">
        <v>48</v>
      </c>
      <c r="C15" s="1" t="s">
        <v>24</v>
      </c>
      <c r="D15" s="1" t="s">
        <v>20</v>
      </c>
      <c r="E15" s="1" t="s">
        <v>21</v>
      </c>
      <c r="F15" s="1" t="s">
        <v>25</v>
      </c>
      <c r="G15" s="11">
        <f>G12-(G13+G14)</f>
        <v>2.4126900199999994</v>
      </c>
      <c r="H15" s="11">
        <f t="shared" ref="H15:Q15" si="0">H12-(H13+H14)</f>
        <v>2.3529699699999895</v>
      </c>
      <c r="I15" s="11">
        <f t="shared" si="0"/>
        <v>2.1379777899999937</v>
      </c>
      <c r="J15" s="11">
        <f t="shared" si="0"/>
        <v>1.6124413499999974</v>
      </c>
      <c r="K15" s="11">
        <f t="shared" si="0"/>
        <v>1.8274335300000075</v>
      </c>
      <c r="L15" s="11">
        <f t="shared" si="0"/>
        <v>1.9946496700000083</v>
      </c>
      <c r="M15" s="11">
        <f t="shared" si="0"/>
        <v>2.1021457599999991</v>
      </c>
      <c r="N15" s="11">
        <f t="shared" si="0"/>
        <v>1.9598567688700044</v>
      </c>
      <c r="O15" s="11">
        <f t="shared" si="0"/>
        <v>2.041553797269998</v>
      </c>
      <c r="P15" s="11">
        <f t="shared" si="0"/>
        <v>1.8736926807299952</v>
      </c>
      <c r="Q15" s="11">
        <f t="shared" si="0"/>
        <v>2.0472033140000008</v>
      </c>
    </row>
    <row r="16" spans="1:17" x14ac:dyDescent="0.25">
      <c r="A16" s="4" t="s">
        <v>45</v>
      </c>
      <c r="B16" s="1" t="s">
        <v>46</v>
      </c>
      <c r="C16" s="1" t="s">
        <v>24</v>
      </c>
      <c r="D16" s="1" t="s">
        <v>20</v>
      </c>
      <c r="E16" s="1" t="s">
        <v>21</v>
      </c>
      <c r="F16" s="1" t="s">
        <v>25</v>
      </c>
      <c r="G16" s="12">
        <v>461.52170319480098</v>
      </c>
      <c r="H16" s="12">
        <v>508.53345024495644</v>
      </c>
      <c r="I16" s="12">
        <v>533.58888159839853</v>
      </c>
      <c r="J16" s="12">
        <v>439.4985886702317</v>
      </c>
      <c r="K16" s="12">
        <v>464.16391673993445</v>
      </c>
      <c r="L16" s="12">
        <v>486.64484772946412</v>
      </c>
      <c r="M16" s="12">
        <v>478.22300376782368</v>
      </c>
      <c r="N16" s="12">
        <v>462.48253454139024</v>
      </c>
      <c r="O16" s="12">
        <v>460.92395868160662</v>
      </c>
      <c r="P16" s="12">
        <v>448.45614631988724</v>
      </c>
      <c r="Q16" s="12">
        <v>490.91677821399622</v>
      </c>
    </row>
    <row r="17" spans="1:17" x14ac:dyDescent="0.25">
      <c r="A17" s="3" t="s">
        <v>36</v>
      </c>
      <c r="B17" s="1" t="s">
        <v>27</v>
      </c>
      <c r="C17" s="1" t="s">
        <v>24</v>
      </c>
      <c r="D17" s="1" t="s">
        <v>20</v>
      </c>
      <c r="E17" s="1" t="s">
        <v>21</v>
      </c>
      <c r="F17" s="1" t="s">
        <v>22</v>
      </c>
      <c r="G17" s="10">
        <v>7.3588149653611881</v>
      </c>
      <c r="H17" s="10">
        <v>7.6077137669554604</v>
      </c>
      <c r="I17" s="10">
        <v>8.0705903009840068</v>
      </c>
      <c r="J17" s="10">
        <v>7.5411235036820266</v>
      </c>
      <c r="K17" s="10">
        <v>8.1564991329502785</v>
      </c>
      <c r="L17" s="10">
        <v>9.0525105140341591</v>
      </c>
      <c r="M17" s="10">
        <v>9.3846542362826675</v>
      </c>
      <c r="N17" s="10">
        <v>9.3291020414974817</v>
      </c>
      <c r="O17" s="10">
        <v>9.3080608682609078</v>
      </c>
      <c r="P17" s="10">
        <v>9.5330378016015072</v>
      </c>
      <c r="Q17" s="10">
        <v>10.601388055555557</v>
      </c>
    </row>
    <row r="18" spans="1:17" x14ac:dyDescent="0.25">
      <c r="A18" s="3" t="s">
        <v>17</v>
      </c>
      <c r="B18" s="1" t="s">
        <v>18</v>
      </c>
      <c r="C18" s="1" t="s">
        <v>24</v>
      </c>
      <c r="D18" s="1" t="s">
        <v>20</v>
      </c>
      <c r="E18" s="1" t="s">
        <v>21</v>
      </c>
      <c r="F18" s="1" t="s">
        <v>22</v>
      </c>
      <c r="G18" s="10">
        <v>0.53656168000000004</v>
      </c>
      <c r="H18" s="10">
        <v>0.59929390000000016</v>
      </c>
      <c r="I18" s="10">
        <v>0.6450579500000001</v>
      </c>
      <c r="J18" s="10">
        <v>0.48091212999999999</v>
      </c>
      <c r="K18" s="10">
        <v>0.49353067999999994</v>
      </c>
      <c r="L18" s="10">
        <v>0.51165022000000004</v>
      </c>
      <c r="M18" s="10">
        <v>0.47797076344000011</v>
      </c>
      <c r="N18" s="10">
        <v>0.42059784514999998</v>
      </c>
      <c r="O18" s="10">
        <v>0.40432760307999993</v>
      </c>
      <c r="P18" s="10">
        <v>0.35525487623000002</v>
      </c>
      <c r="Q18" s="10">
        <v>0.42171975636000003</v>
      </c>
    </row>
    <row r="19" spans="1:17" x14ac:dyDescent="0.25">
      <c r="A19" s="3" t="s">
        <v>44</v>
      </c>
      <c r="B19" s="1" t="s">
        <v>32</v>
      </c>
      <c r="C19" s="1" t="s">
        <v>24</v>
      </c>
      <c r="D19" s="1" t="s">
        <v>20</v>
      </c>
      <c r="E19" s="1" t="s">
        <v>21</v>
      </c>
      <c r="F19" s="1" t="s">
        <v>22</v>
      </c>
      <c r="G19" s="10">
        <v>138.46840199999997</v>
      </c>
      <c r="H19" s="10">
        <v>144.68363699999998</v>
      </c>
      <c r="I19" s="10">
        <v>144.92642000000001</v>
      </c>
      <c r="J19" s="10">
        <v>138.683119</v>
      </c>
      <c r="K19" s="10">
        <v>142.21530300000001</v>
      </c>
      <c r="L19" s="10">
        <v>142.498727</v>
      </c>
      <c r="M19" s="10">
        <v>141.99605199999999</v>
      </c>
      <c r="N19" s="10">
        <v>141.21141700000001</v>
      </c>
      <c r="O19" s="10">
        <v>137.76608700000003</v>
      </c>
      <c r="P19" s="10">
        <v>127.639668</v>
      </c>
      <c r="Q19" s="10">
        <v>133.36982899999998</v>
      </c>
    </row>
    <row r="20" spans="1:17" x14ac:dyDescent="0.25">
      <c r="A20" s="3" t="s">
        <v>57</v>
      </c>
      <c r="B20" s="1" t="s">
        <v>34</v>
      </c>
      <c r="C20" s="1" t="s">
        <v>24</v>
      </c>
      <c r="D20" s="1" t="s">
        <v>20</v>
      </c>
      <c r="E20" s="1" t="s">
        <v>21</v>
      </c>
      <c r="F20" s="1" t="s">
        <v>22</v>
      </c>
      <c r="G20" s="10">
        <v>6.5972519444444426</v>
      </c>
      <c r="H20" s="10">
        <v>8.1748872222222211</v>
      </c>
      <c r="I20" s="10">
        <v>10.300221944444445</v>
      </c>
      <c r="J20" s="10">
        <v>9.3192475000000012</v>
      </c>
      <c r="K20" s="10">
        <v>9.4634223008306666</v>
      </c>
      <c r="L20" s="10">
        <v>10.721571624481983</v>
      </c>
      <c r="M20" s="10">
        <v>11.437952066924735</v>
      </c>
      <c r="N20" s="10">
        <v>10.998413440311644</v>
      </c>
      <c r="O20" s="10">
        <v>11.474464380852645</v>
      </c>
      <c r="P20" s="10">
        <v>11.563795672487979</v>
      </c>
      <c r="Q20" s="10">
        <v>13.62740276421523</v>
      </c>
    </row>
    <row r="21" spans="1:17" x14ac:dyDescent="0.25">
      <c r="A21" s="6" t="s">
        <v>65</v>
      </c>
      <c r="B21" s="1" t="s">
        <v>34</v>
      </c>
      <c r="C21" s="1" t="s">
        <v>24</v>
      </c>
      <c r="D21" s="1" t="s">
        <v>20</v>
      </c>
      <c r="E21" s="1" t="s">
        <v>21</v>
      </c>
      <c r="F21" s="1" t="s">
        <v>22</v>
      </c>
      <c r="G21" s="11">
        <v>0.20652194444444444</v>
      </c>
      <c r="H21" s="11">
        <v>0.20652194444444444</v>
      </c>
      <c r="I21" s="11">
        <v>0.20652194444444444</v>
      </c>
      <c r="J21" s="11">
        <v>0.19448611111111111</v>
      </c>
      <c r="K21" s="11">
        <v>0.19448611111111111</v>
      </c>
      <c r="L21" s="11">
        <v>0.19448611111111111</v>
      </c>
      <c r="M21" s="11">
        <v>0.19448611111111111</v>
      </c>
      <c r="N21" s="11">
        <v>0.19448611111111111</v>
      </c>
      <c r="O21" s="11">
        <v>0.19448611111111111</v>
      </c>
      <c r="P21" s="11">
        <v>0.19448611111111111</v>
      </c>
      <c r="Q21" s="11">
        <v>0.19448611111111111</v>
      </c>
    </row>
    <row r="22" spans="1:17" x14ac:dyDescent="0.25">
      <c r="A22" s="6" t="s">
        <v>70</v>
      </c>
      <c r="B22" s="1" t="s">
        <v>34</v>
      </c>
      <c r="C22" s="1" t="s">
        <v>24</v>
      </c>
      <c r="D22" s="1" t="s">
        <v>20</v>
      </c>
      <c r="E22" s="1" t="s">
        <v>21</v>
      </c>
      <c r="F22" s="1" t="s">
        <v>22</v>
      </c>
      <c r="G22" s="11">
        <v>0.80402888888888879</v>
      </c>
      <c r="H22" s="11">
        <v>0.84711388888888883</v>
      </c>
      <c r="I22" s="11">
        <v>1.0546830555555555</v>
      </c>
      <c r="J22" s="11">
        <v>0.8699458333333332</v>
      </c>
      <c r="K22" s="11">
        <v>0.60884166666666661</v>
      </c>
      <c r="L22" s="11">
        <v>0.73101500000000008</v>
      </c>
      <c r="M22" s="11">
        <v>0.87778027777777778</v>
      </c>
      <c r="N22" s="11">
        <v>0.68878972222222223</v>
      </c>
      <c r="O22" s="11">
        <v>0.70483194444444441</v>
      </c>
      <c r="P22" s="11">
        <v>0.87372833333333344</v>
      </c>
      <c r="Q22" s="11">
        <v>1.2221977777777777</v>
      </c>
    </row>
    <row r="23" spans="1:17" x14ac:dyDescent="0.25">
      <c r="A23" s="6" t="s">
        <v>59</v>
      </c>
      <c r="B23" s="1" t="s">
        <v>34</v>
      </c>
      <c r="C23" s="1" t="s">
        <v>24</v>
      </c>
      <c r="D23" s="1" t="s">
        <v>20</v>
      </c>
      <c r="E23" s="1" t="s">
        <v>21</v>
      </c>
      <c r="F23" s="1" t="s">
        <v>22</v>
      </c>
      <c r="G23" s="11">
        <v>1.3298655555555554</v>
      </c>
      <c r="H23" s="11">
        <v>1.9380772222222222</v>
      </c>
      <c r="I23" s="11">
        <v>2.9353719444444448</v>
      </c>
      <c r="J23" s="11">
        <v>2.6521499999999998</v>
      </c>
      <c r="K23" s="11">
        <v>2.8657952777777775</v>
      </c>
      <c r="L23" s="11">
        <v>3.0803641666666666</v>
      </c>
      <c r="M23" s="11">
        <v>3.0430200000000003</v>
      </c>
      <c r="N23" s="11">
        <v>2.9755694444444445</v>
      </c>
      <c r="O23" s="11">
        <v>3.0417930555555559</v>
      </c>
      <c r="P23" s="11">
        <v>2.8573711111111111</v>
      </c>
      <c r="Q23" s="11">
        <v>3.518470555555556</v>
      </c>
    </row>
    <row r="24" spans="1:17" x14ac:dyDescent="0.25">
      <c r="A24" s="6" t="s">
        <v>71</v>
      </c>
      <c r="B24" s="1" t="s">
        <v>34</v>
      </c>
      <c r="C24" s="1" t="s">
        <v>24</v>
      </c>
      <c r="D24" s="1" t="s">
        <v>20</v>
      </c>
      <c r="E24" s="1" t="s">
        <v>21</v>
      </c>
      <c r="F24" s="1" t="s">
        <v>22</v>
      </c>
      <c r="G24" s="11">
        <v>0.31433222222222224</v>
      </c>
      <c r="H24" s="11">
        <v>0.48625388888888882</v>
      </c>
      <c r="I24" s="11">
        <v>0.57695027777777785</v>
      </c>
      <c r="J24" s="11">
        <v>0.77330972222222216</v>
      </c>
      <c r="K24" s="11">
        <v>0.80299777777777781</v>
      </c>
      <c r="L24" s="11">
        <v>0.95236972222222216</v>
      </c>
      <c r="M24" s="11">
        <v>1.275323611111111</v>
      </c>
      <c r="N24" s="11">
        <v>1.371845</v>
      </c>
      <c r="O24" s="11">
        <v>1.4702230555555555</v>
      </c>
      <c r="P24" s="11">
        <v>1.5996511111111111</v>
      </c>
      <c r="Q24" s="11">
        <v>1.6026680555555555</v>
      </c>
    </row>
    <row r="25" spans="1:17" x14ac:dyDescent="0.25">
      <c r="A25" s="6" t="s">
        <v>60</v>
      </c>
      <c r="B25" s="1" t="s">
        <v>34</v>
      </c>
      <c r="C25" s="1" t="s">
        <v>24</v>
      </c>
      <c r="D25" s="1" t="s">
        <v>20</v>
      </c>
      <c r="E25" s="1" t="s">
        <v>21</v>
      </c>
      <c r="F25" s="1" t="s">
        <v>22</v>
      </c>
      <c r="G25" s="11">
        <v>3.0481416666666661</v>
      </c>
      <c r="H25" s="11">
        <v>3.7242380555555554</v>
      </c>
      <c r="I25" s="11">
        <v>4.3153619444444447</v>
      </c>
      <c r="J25" s="11">
        <v>3.8022855555555561</v>
      </c>
      <c r="K25" s="11">
        <v>4.2122247222222224</v>
      </c>
      <c r="L25" s="11">
        <v>4.7251222222222218</v>
      </c>
      <c r="M25" s="11">
        <v>4.7034313888888892</v>
      </c>
      <c r="N25" s="11">
        <v>4.5575774999999998</v>
      </c>
      <c r="O25" s="11">
        <v>4.7799836111111107</v>
      </c>
      <c r="P25" s="11">
        <v>4.5554955555555559</v>
      </c>
      <c r="Q25" s="11">
        <v>5.4113150000000001</v>
      </c>
    </row>
    <row r="26" spans="1:17" x14ac:dyDescent="0.25">
      <c r="A26" s="6" t="s">
        <v>73</v>
      </c>
      <c r="B26" s="1" t="s">
        <v>34</v>
      </c>
      <c r="C26" s="1" t="s">
        <v>24</v>
      </c>
      <c r="D26" s="1" t="s">
        <v>20</v>
      </c>
      <c r="E26" s="1" t="s">
        <v>21</v>
      </c>
      <c r="F26" s="1" t="s">
        <v>22</v>
      </c>
      <c r="G26" s="11">
        <v>6.2968055555555555E-2</v>
      </c>
      <c r="H26" s="11">
        <v>0.10145944444444446</v>
      </c>
      <c r="I26" s="11">
        <v>0.11654166666666668</v>
      </c>
      <c r="J26" s="11">
        <v>0.12616444444444444</v>
      </c>
      <c r="K26" s="11">
        <v>0.13457416666666669</v>
      </c>
      <c r="L26" s="11">
        <v>0.14081750000000001</v>
      </c>
      <c r="M26" s="11">
        <v>0.14669138888888891</v>
      </c>
      <c r="N26" s="11">
        <v>0.15307305555555556</v>
      </c>
      <c r="O26" s="11">
        <v>0.1578252777777778</v>
      </c>
      <c r="P26" s="11">
        <v>0.16289944444444443</v>
      </c>
      <c r="Q26" s="11">
        <v>0.165855</v>
      </c>
    </row>
    <row r="27" spans="1:17" x14ac:dyDescent="0.25">
      <c r="A27" s="6" t="s">
        <v>74</v>
      </c>
      <c r="B27" s="1" t="s">
        <v>34</v>
      </c>
      <c r="C27" s="1" t="s">
        <v>24</v>
      </c>
      <c r="D27" s="1" t="s">
        <v>20</v>
      </c>
      <c r="E27" s="1" t="s">
        <v>21</v>
      </c>
      <c r="F27" s="1" t="s">
        <v>22</v>
      </c>
      <c r="G27" s="11">
        <v>0.8313936111111111</v>
      </c>
      <c r="H27" s="11">
        <v>0.87122277777777779</v>
      </c>
      <c r="I27" s="11">
        <v>1.0947911111111113</v>
      </c>
      <c r="J27" s="11">
        <v>0.90090583333333318</v>
      </c>
      <c r="K27" s="11">
        <v>0.64435527777777779</v>
      </c>
      <c r="L27" s="11">
        <v>0.76654111111111112</v>
      </c>
      <c r="M27" s="11">
        <v>0.90856500000000007</v>
      </c>
      <c r="N27" s="11">
        <v>0.71958305555555557</v>
      </c>
      <c r="O27" s="11">
        <v>0.73496361111111119</v>
      </c>
      <c r="P27" s="11">
        <v>0.92353277777777787</v>
      </c>
      <c r="Q27" s="11">
        <v>1.3097002777777778</v>
      </c>
    </row>
    <row r="28" spans="1:17" x14ac:dyDescent="0.25">
      <c r="A28" s="3" t="s">
        <v>62</v>
      </c>
      <c r="B28" s="1" t="s">
        <v>43</v>
      </c>
      <c r="C28" s="1" t="s">
        <v>24</v>
      </c>
      <c r="D28" s="1" t="s">
        <v>20</v>
      </c>
      <c r="E28" s="1" t="s">
        <v>21</v>
      </c>
      <c r="F28" s="1" t="s">
        <v>22</v>
      </c>
      <c r="G28" s="10">
        <v>60.608317</v>
      </c>
      <c r="H28" s="10">
        <v>69.278789250000003</v>
      </c>
      <c r="I28" s="10">
        <v>74.486055999999991</v>
      </c>
      <c r="J28" s="10">
        <v>63.982512000000007</v>
      </c>
      <c r="K28" s="10">
        <v>68.024562500000016</v>
      </c>
      <c r="L28" s="10">
        <v>69.185269250000019</v>
      </c>
      <c r="M28" s="10">
        <v>71.516437750000009</v>
      </c>
      <c r="N28" s="10">
        <v>70.466829750000002</v>
      </c>
      <c r="O28" s="10">
        <v>70.504948999999996</v>
      </c>
      <c r="P28" s="10">
        <v>62.61667825</v>
      </c>
      <c r="Q28" s="10">
        <v>75.02500775</v>
      </c>
    </row>
    <row r="29" spans="1:17" x14ac:dyDescent="0.25">
      <c r="A29" s="3" t="s">
        <v>66</v>
      </c>
      <c r="B29" s="1" t="s">
        <v>48</v>
      </c>
      <c r="C29" s="1" t="s">
        <v>24</v>
      </c>
      <c r="D29" s="1" t="s">
        <v>20</v>
      </c>
      <c r="E29" s="1" t="s">
        <v>21</v>
      </c>
      <c r="F29" s="1" t="s">
        <v>22</v>
      </c>
      <c r="G29" s="10">
        <v>42.120322136555004</v>
      </c>
      <c r="H29" s="10">
        <v>42.227763857467998</v>
      </c>
      <c r="I29" s="10">
        <v>42.976783091550004</v>
      </c>
      <c r="J29" s="10">
        <v>38.473278653150004</v>
      </c>
      <c r="K29" s="10">
        <v>39.389468316680009</v>
      </c>
      <c r="L29" s="10">
        <v>34.409288836400002</v>
      </c>
      <c r="M29" s="10">
        <v>35.518709629925006</v>
      </c>
      <c r="N29" s="10">
        <v>33.510327971169993</v>
      </c>
      <c r="O29" s="10">
        <v>32.93541245267501</v>
      </c>
      <c r="P29" s="10">
        <v>32.886842187182005</v>
      </c>
      <c r="Q29" s="10">
        <v>31.687498104564003</v>
      </c>
    </row>
    <row r="30" spans="1:17" x14ac:dyDescent="0.25">
      <c r="A30" s="6" t="s">
        <v>68</v>
      </c>
      <c r="B30" s="1" t="s">
        <v>48</v>
      </c>
      <c r="C30" s="1" t="s">
        <v>24</v>
      </c>
      <c r="D30" s="1" t="s">
        <v>20</v>
      </c>
      <c r="E30" s="1" t="s">
        <v>21</v>
      </c>
      <c r="F30" s="1" t="s">
        <v>22</v>
      </c>
      <c r="G30" s="11">
        <v>5.6498039735550005</v>
      </c>
      <c r="H30" s="11">
        <v>4.725618174467999</v>
      </c>
      <c r="I30" s="11">
        <v>4.03206034955</v>
      </c>
      <c r="J30" s="11">
        <v>4.0013934351499998</v>
      </c>
      <c r="K30" s="11">
        <v>4.4375025136799993</v>
      </c>
      <c r="L30" s="11">
        <v>4.1655892059999999</v>
      </c>
      <c r="M30" s="11">
        <v>4.5233698740000001</v>
      </c>
      <c r="N30" s="11">
        <v>3.4683896849970006</v>
      </c>
      <c r="O30" s="11">
        <v>3.8771540981869999</v>
      </c>
      <c r="P30" s="11">
        <v>3.1763256589800006</v>
      </c>
      <c r="Q30" s="11">
        <v>3.4233093208290004</v>
      </c>
    </row>
    <row r="31" spans="1:17" x14ac:dyDescent="0.25">
      <c r="A31" s="6" t="s">
        <v>69</v>
      </c>
      <c r="B31" s="1" t="s">
        <v>48</v>
      </c>
      <c r="C31" s="1" t="s">
        <v>24</v>
      </c>
      <c r="D31" s="1" t="s">
        <v>20</v>
      </c>
      <c r="E31" s="1" t="s">
        <v>21</v>
      </c>
      <c r="F31" s="1" t="s">
        <v>22</v>
      </c>
      <c r="G31" s="11">
        <v>28.731798700000006</v>
      </c>
      <c r="H31" s="11">
        <v>31.003835500000005</v>
      </c>
      <c r="I31" s="11">
        <v>32.471192600000009</v>
      </c>
      <c r="J31" s="11">
        <v>28.258457700000005</v>
      </c>
      <c r="K31" s="11">
        <v>29.193306175000007</v>
      </c>
      <c r="L31" s="11">
        <v>26.329593125000006</v>
      </c>
      <c r="M31" s="11">
        <v>27.167051689250002</v>
      </c>
      <c r="N31" s="11">
        <v>20.247965954700003</v>
      </c>
      <c r="O31" s="11">
        <v>18.795033921675003</v>
      </c>
      <c r="P31" s="11">
        <v>19.556249084350004</v>
      </c>
      <c r="Q31" s="11">
        <v>19.334039151900004</v>
      </c>
    </row>
    <row r="32" spans="1:17" x14ac:dyDescent="0.25">
      <c r="A32" s="6" t="s">
        <v>109</v>
      </c>
      <c r="B32" s="1" t="s">
        <v>48</v>
      </c>
      <c r="C32" s="1" t="s">
        <v>24</v>
      </c>
      <c r="D32" s="1" t="s">
        <v>20</v>
      </c>
      <c r="E32" s="1" t="s">
        <v>21</v>
      </c>
      <c r="F32" s="1" t="s">
        <v>22</v>
      </c>
      <c r="G32" s="11">
        <f>G29-(G30+G31)</f>
        <v>7.7387194629999954</v>
      </c>
      <c r="H32" s="11">
        <f t="shared" ref="H32:Q32" si="1">H29-(H30+H31)</f>
        <v>6.4983101829999939</v>
      </c>
      <c r="I32" s="11">
        <f t="shared" si="1"/>
        <v>6.4735301419999942</v>
      </c>
      <c r="J32" s="11">
        <f t="shared" si="1"/>
        <v>6.2134275180000031</v>
      </c>
      <c r="K32" s="11">
        <f t="shared" si="1"/>
        <v>5.7586596280000037</v>
      </c>
      <c r="L32" s="11">
        <f t="shared" si="1"/>
        <v>3.9141065053999959</v>
      </c>
      <c r="M32" s="11">
        <f t="shared" si="1"/>
        <v>3.8282880666750039</v>
      </c>
      <c r="N32" s="11">
        <f t="shared" si="1"/>
        <v>9.7939723314729896</v>
      </c>
      <c r="O32" s="11">
        <f t="shared" si="1"/>
        <v>10.263224432813008</v>
      </c>
      <c r="P32" s="11">
        <f t="shared" si="1"/>
        <v>10.154267443852</v>
      </c>
      <c r="Q32" s="11">
        <f t="shared" si="1"/>
        <v>8.9301496318349969</v>
      </c>
    </row>
    <row r="33" spans="1:17" x14ac:dyDescent="0.25">
      <c r="A33" s="4" t="s">
        <v>72</v>
      </c>
      <c r="B33" s="1" t="s">
        <v>46</v>
      </c>
      <c r="C33" s="1" t="s">
        <v>24</v>
      </c>
      <c r="D33" s="1" t="s">
        <v>20</v>
      </c>
      <c r="E33" s="1" t="s">
        <v>21</v>
      </c>
      <c r="F33" s="1" t="s">
        <v>22</v>
      </c>
      <c r="G33" s="12">
        <v>255.68966972636099</v>
      </c>
      <c r="H33" s="12">
        <v>272.57208499664569</v>
      </c>
      <c r="I33" s="12">
        <v>281.40512928697848</v>
      </c>
      <c r="J33" s="12">
        <v>258.48019278683205</v>
      </c>
      <c r="K33" s="12">
        <v>267.74278593046097</v>
      </c>
      <c r="L33" s="12">
        <v>266.37901744491614</v>
      </c>
      <c r="M33" s="12">
        <v>270.33177644657241</v>
      </c>
      <c r="N33" s="12">
        <v>265.93668804812916</v>
      </c>
      <c r="O33" s="12">
        <v>262.3933013048686</v>
      </c>
      <c r="P33" s="12">
        <v>244.59527678750149</v>
      </c>
      <c r="Q33" s="12">
        <v>264.73284543069479</v>
      </c>
    </row>
    <row r="34" spans="1:17" x14ac:dyDescent="0.25">
      <c r="A34" s="4" t="s">
        <v>55</v>
      </c>
      <c r="B34" s="1" t="s">
        <v>46</v>
      </c>
      <c r="C34" s="1" t="s">
        <v>101</v>
      </c>
      <c r="D34" s="1" t="s">
        <v>20</v>
      </c>
      <c r="E34" s="1" t="s">
        <v>21</v>
      </c>
      <c r="F34" s="1" t="s">
        <v>30</v>
      </c>
      <c r="G34" s="12">
        <f>G16+G33</f>
        <v>717.21137292116191</v>
      </c>
      <c r="H34" s="12">
        <f>H16+H33</f>
        <v>781.10553524160218</v>
      </c>
      <c r="I34" s="12">
        <f>I16+I33</f>
        <v>814.99401088537707</v>
      </c>
      <c r="J34" s="12">
        <f>J16+J33</f>
        <v>697.97878145706375</v>
      </c>
      <c r="K34" s="12">
        <f>K16+K33</f>
        <v>731.90670267039536</v>
      </c>
      <c r="L34" s="12">
        <f>L16+L33</f>
        <v>753.02386517438026</v>
      </c>
      <c r="M34" s="12">
        <f>M16+M33</f>
        <v>748.55478021439603</v>
      </c>
      <c r="N34" s="12">
        <f>N16+N33</f>
        <v>728.41922258951945</v>
      </c>
      <c r="O34" s="12">
        <f>O16+O33</f>
        <v>723.31725998647516</v>
      </c>
      <c r="P34" s="12">
        <f>P16+P33</f>
        <v>693.0514231073887</v>
      </c>
      <c r="Q34" s="12">
        <f>Q16+Q33</f>
        <v>755.64962364469102</v>
      </c>
    </row>
  </sheetData>
  <autoFilter ref="A1:Q1" xr:uid="{7DD5A6A6-31FD-4EE9-A7F1-73996F64F770}">
    <sortState xmlns:xlrd2="http://schemas.microsoft.com/office/spreadsheetml/2017/richdata2" ref="A2:Q35">
      <sortCondition ref="F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23CBC-28F9-4AA1-B21B-84C8D3C25F31}">
  <sheetPr>
    <tabColor theme="9" tint="0.79998168889431442"/>
  </sheetPr>
  <dimension ref="A1:Q33"/>
  <sheetViews>
    <sheetView topLeftCell="B1" workbookViewId="0">
      <selection activeCell="G32" sqref="G32:Q32"/>
    </sheetView>
  </sheetViews>
  <sheetFormatPr baseColWidth="10" defaultRowHeight="15" x14ac:dyDescent="0.25"/>
  <cols>
    <col min="1" max="1" width="82" bestFit="1" customWidth="1"/>
    <col min="2" max="2" width="15.140625" bestFit="1" customWidth="1"/>
    <col min="3" max="3" width="13.7109375" bestFit="1"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3" t="s">
        <v>26</v>
      </c>
      <c r="B2" s="1" t="s">
        <v>27</v>
      </c>
      <c r="C2" s="1" t="s">
        <v>75</v>
      </c>
      <c r="D2" s="1" t="s">
        <v>20</v>
      </c>
      <c r="E2" s="1" t="s">
        <v>21</v>
      </c>
      <c r="F2" s="1" t="s">
        <v>25</v>
      </c>
      <c r="G2">
        <v>0.216</v>
      </c>
      <c r="H2">
        <v>0.2</v>
      </c>
      <c r="I2">
        <v>0.189</v>
      </c>
      <c r="J2">
        <v>0.184</v>
      </c>
      <c r="K2">
        <v>0.16400000000000001</v>
      </c>
      <c r="L2">
        <v>0.153</v>
      </c>
      <c r="M2">
        <v>0.14199999999999999</v>
      </c>
      <c r="N2">
        <v>0.14299999999999999</v>
      </c>
      <c r="O2">
        <v>0.13200000000000001</v>
      </c>
      <c r="P2">
        <v>0.129</v>
      </c>
      <c r="Q2" s="1"/>
    </row>
    <row r="3" spans="1:17" x14ac:dyDescent="0.25">
      <c r="A3" s="3" t="s">
        <v>23</v>
      </c>
      <c r="B3" s="1" t="s">
        <v>18</v>
      </c>
      <c r="C3" s="1" t="s">
        <v>75</v>
      </c>
      <c r="D3" s="1" t="s">
        <v>20</v>
      </c>
      <c r="E3" s="1" t="s">
        <v>21</v>
      </c>
      <c r="F3" s="1" t="s">
        <v>25</v>
      </c>
      <c r="G3">
        <v>0.377</v>
      </c>
      <c r="H3">
        <v>0.377</v>
      </c>
      <c r="I3">
        <v>0.377</v>
      </c>
      <c r="J3">
        <v>0.377</v>
      </c>
      <c r="K3">
        <v>0.377</v>
      </c>
      <c r="L3">
        <v>0.377</v>
      </c>
      <c r="M3">
        <v>0.377</v>
      </c>
      <c r="N3">
        <v>0.377</v>
      </c>
      <c r="O3">
        <v>0.377</v>
      </c>
      <c r="P3">
        <v>0.377</v>
      </c>
      <c r="Q3">
        <v>0.377</v>
      </c>
    </row>
    <row r="4" spans="1:17" x14ac:dyDescent="0.25">
      <c r="A4" s="3" t="s">
        <v>31</v>
      </c>
      <c r="B4" s="1" t="s">
        <v>32</v>
      </c>
      <c r="C4" s="1" t="s">
        <v>75</v>
      </c>
      <c r="D4" s="1" t="s">
        <v>20</v>
      </c>
      <c r="E4" s="1" t="s">
        <v>21</v>
      </c>
      <c r="F4" s="1" t="s">
        <v>25</v>
      </c>
      <c r="G4">
        <v>7.85E-2</v>
      </c>
      <c r="H4">
        <v>7.85E-2</v>
      </c>
      <c r="I4">
        <v>7.5899999999999995E-2</v>
      </c>
      <c r="J4">
        <v>7.2099999999999997E-2</v>
      </c>
      <c r="K4">
        <v>6.0900000000000003E-2</v>
      </c>
      <c r="L4">
        <v>5.7299999999999997E-2</v>
      </c>
      <c r="M4">
        <v>5.5800000000000002E-2</v>
      </c>
      <c r="N4">
        <v>5.7099999999999998E-2</v>
      </c>
      <c r="O4" s="7">
        <v>6.0699999999999997E-2</v>
      </c>
      <c r="P4">
        <v>5.9900000000000002E-2</v>
      </c>
      <c r="Q4" s="1"/>
    </row>
    <row r="5" spans="1:17" x14ac:dyDescent="0.25">
      <c r="A5" s="3" t="s">
        <v>40</v>
      </c>
      <c r="B5" s="1" t="s">
        <v>34</v>
      </c>
      <c r="C5" s="1" t="s">
        <v>75</v>
      </c>
      <c r="D5" s="1" t="s">
        <v>20</v>
      </c>
      <c r="E5" s="1" t="s">
        <v>21</v>
      </c>
      <c r="F5" s="1" t="s">
        <v>25</v>
      </c>
      <c r="G5" s="3" t="s">
        <v>76</v>
      </c>
      <c r="H5" s="3" t="s">
        <v>76</v>
      </c>
      <c r="I5" s="3" t="s">
        <v>76</v>
      </c>
      <c r="J5" s="3" t="s">
        <v>76</v>
      </c>
      <c r="K5" s="3" t="s">
        <v>76</v>
      </c>
      <c r="L5" s="3" t="s">
        <v>76</v>
      </c>
      <c r="M5" s="3" t="s">
        <v>76</v>
      </c>
      <c r="N5" s="3" t="s">
        <v>76</v>
      </c>
      <c r="O5" s="3" t="s">
        <v>76</v>
      </c>
      <c r="P5" s="3" t="s">
        <v>76</v>
      </c>
      <c r="Q5" s="3" t="s">
        <v>76</v>
      </c>
    </row>
    <row r="6" spans="1:17" x14ac:dyDescent="0.25">
      <c r="A6" s="6" t="s">
        <v>33</v>
      </c>
      <c r="B6" s="1" t="s">
        <v>34</v>
      </c>
      <c r="C6" s="1" t="s">
        <v>75</v>
      </c>
      <c r="D6" s="1" t="s">
        <v>20</v>
      </c>
      <c r="E6" s="1" t="s">
        <v>21</v>
      </c>
      <c r="F6" s="1" t="s">
        <v>25</v>
      </c>
      <c r="G6">
        <v>0.216</v>
      </c>
      <c r="H6">
        <v>0.2</v>
      </c>
      <c r="I6">
        <v>0.189</v>
      </c>
      <c r="J6">
        <v>0.184</v>
      </c>
      <c r="K6">
        <v>0.16400000000000001</v>
      </c>
      <c r="L6">
        <v>0.153</v>
      </c>
      <c r="M6">
        <v>0.14199999999999999</v>
      </c>
      <c r="N6">
        <v>0.14299999999999999</v>
      </c>
      <c r="O6">
        <v>0.13200000000000001</v>
      </c>
      <c r="P6">
        <v>0.129</v>
      </c>
      <c r="Q6" s="1"/>
    </row>
    <row r="7" spans="1:17" x14ac:dyDescent="0.25">
      <c r="A7" s="6" t="s">
        <v>35</v>
      </c>
      <c r="B7" s="1" t="s">
        <v>34</v>
      </c>
      <c r="C7" s="1" t="s">
        <v>75</v>
      </c>
      <c r="D7" s="1" t="s">
        <v>20</v>
      </c>
      <c r="E7" s="1" t="s">
        <v>21</v>
      </c>
      <c r="F7" s="1" t="s">
        <v>25</v>
      </c>
      <c r="G7">
        <v>0.216</v>
      </c>
      <c r="H7">
        <v>0.2</v>
      </c>
      <c r="I7">
        <v>0.189</v>
      </c>
      <c r="J7">
        <v>0.184</v>
      </c>
      <c r="K7">
        <v>0.16400000000000001</v>
      </c>
      <c r="L7">
        <v>0.153</v>
      </c>
      <c r="M7">
        <v>0.14199999999999999</v>
      </c>
      <c r="N7">
        <v>0.14299999999999999</v>
      </c>
      <c r="O7">
        <v>0.13200000000000001</v>
      </c>
      <c r="P7">
        <v>0.129</v>
      </c>
      <c r="Q7" s="1"/>
    </row>
    <row r="8" spans="1:17" x14ac:dyDescent="0.25">
      <c r="A8" s="6" t="s">
        <v>37</v>
      </c>
      <c r="B8" s="1" t="s">
        <v>34</v>
      </c>
      <c r="C8" s="1" t="s">
        <v>75</v>
      </c>
      <c r="D8" s="1" t="s">
        <v>20</v>
      </c>
      <c r="E8" s="1" t="s">
        <v>21</v>
      </c>
      <c r="F8" s="1" t="s">
        <v>25</v>
      </c>
      <c r="G8">
        <v>2.8799999999999999E-2</v>
      </c>
      <c r="H8">
        <v>2.8799999999999999E-2</v>
      </c>
      <c r="I8">
        <v>2.8799999999999999E-2</v>
      </c>
      <c r="J8">
        <v>2.8799999999999999E-2</v>
      </c>
      <c r="K8">
        <v>2.8799999999999999E-2</v>
      </c>
      <c r="L8">
        <v>2.8799999999999999E-2</v>
      </c>
      <c r="M8">
        <v>2.8799999999999999E-2</v>
      </c>
      <c r="N8">
        <v>2.8799999999999999E-2</v>
      </c>
      <c r="O8">
        <v>2.8799999999999999E-2</v>
      </c>
      <c r="P8">
        <v>2.8799999999999999E-2</v>
      </c>
      <c r="Q8">
        <v>2.8799999999999999E-2</v>
      </c>
    </row>
    <row r="9" spans="1:17" x14ac:dyDescent="0.25">
      <c r="A9" s="6" t="s">
        <v>39</v>
      </c>
      <c r="B9" s="1" t="s">
        <v>34</v>
      </c>
      <c r="C9" s="1" t="s">
        <v>75</v>
      </c>
      <c r="D9" s="1" t="s">
        <v>20</v>
      </c>
      <c r="E9" s="1" t="s">
        <v>21</v>
      </c>
      <c r="F9" s="1" t="s">
        <v>25</v>
      </c>
      <c r="G9" s="1">
        <v>0</v>
      </c>
      <c r="H9" s="1">
        <v>0</v>
      </c>
      <c r="I9" s="1">
        <v>0</v>
      </c>
      <c r="J9" s="1">
        <v>0</v>
      </c>
      <c r="K9" s="1">
        <v>0</v>
      </c>
      <c r="L9" s="1">
        <v>0</v>
      </c>
      <c r="M9" s="1">
        <v>0</v>
      </c>
      <c r="N9" s="1">
        <v>0</v>
      </c>
      <c r="O9" s="1">
        <v>0</v>
      </c>
      <c r="P9" s="1">
        <v>0</v>
      </c>
      <c r="Q9" s="1">
        <v>0</v>
      </c>
    </row>
    <row r="10" spans="1:17" x14ac:dyDescent="0.25">
      <c r="A10" s="6" t="s">
        <v>41</v>
      </c>
      <c r="B10" s="1" t="s">
        <v>34</v>
      </c>
      <c r="C10" s="1" t="s">
        <v>75</v>
      </c>
      <c r="D10" s="1" t="s">
        <v>20</v>
      </c>
      <c r="E10" s="1" t="s">
        <v>21</v>
      </c>
      <c r="F10" s="1" t="s">
        <v>25</v>
      </c>
      <c r="G10" s="1">
        <v>5.5E-2</v>
      </c>
      <c r="H10" s="1">
        <v>5.5E-2</v>
      </c>
      <c r="I10" s="1">
        <v>5.5E-2</v>
      </c>
      <c r="J10" s="1">
        <v>5.5E-2</v>
      </c>
      <c r="K10" s="1">
        <v>5.5E-2</v>
      </c>
      <c r="L10" s="1">
        <v>5.5E-2</v>
      </c>
      <c r="M10" s="1">
        <v>5.5E-2</v>
      </c>
      <c r="N10" s="1">
        <v>5.5E-2</v>
      </c>
      <c r="O10" s="1">
        <v>5.5E-2</v>
      </c>
      <c r="P10" s="1">
        <v>5.5E-2</v>
      </c>
      <c r="Q10" s="1">
        <v>5.5E-2</v>
      </c>
    </row>
    <row r="11" spans="1:17" x14ac:dyDescent="0.25">
      <c r="A11" s="3" t="s">
        <v>42</v>
      </c>
      <c r="B11" s="1" t="s">
        <v>43</v>
      </c>
      <c r="C11" s="1" t="s">
        <v>75</v>
      </c>
      <c r="D11" s="1" t="s">
        <v>20</v>
      </c>
      <c r="E11" s="1" t="s">
        <v>21</v>
      </c>
      <c r="F11" s="1" t="s">
        <v>25</v>
      </c>
      <c r="G11">
        <v>0.22700000000000001</v>
      </c>
      <c r="H11">
        <v>0.22700000000000001</v>
      </c>
      <c r="I11">
        <v>0.22700000000000001</v>
      </c>
      <c r="J11">
        <v>0.22700000000000001</v>
      </c>
      <c r="K11">
        <v>0.22700000000000001</v>
      </c>
      <c r="L11">
        <v>0.22700000000000001</v>
      </c>
      <c r="M11">
        <v>0.22700000000000001</v>
      </c>
      <c r="N11">
        <v>0.22700000000000001</v>
      </c>
      <c r="O11">
        <v>0.22700000000000001</v>
      </c>
      <c r="P11">
        <v>0.22700000000000001</v>
      </c>
      <c r="Q11">
        <v>0.22700000000000001</v>
      </c>
    </row>
    <row r="12" spans="1:17" x14ac:dyDescent="0.25">
      <c r="A12" s="3" t="s">
        <v>47</v>
      </c>
      <c r="B12" s="1" t="s">
        <v>48</v>
      </c>
      <c r="C12" s="1" t="s">
        <v>75</v>
      </c>
      <c r="D12" s="1" t="s">
        <v>20</v>
      </c>
      <c r="E12" s="1" t="s">
        <v>21</v>
      </c>
      <c r="F12" s="1" t="s">
        <v>25</v>
      </c>
      <c r="G12" s="3"/>
      <c r="H12" s="3"/>
      <c r="I12" s="3"/>
      <c r="J12" s="3"/>
      <c r="K12" s="3"/>
      <c r="L12" s="3"/>
      <c r="M12" s="3"/>
      <c r="N12" s="3"/>
      <c r="O12" s="3"/>
      <c r="P12" s="3"/>
      <c r="Q12" s="3"/>
    </row>
    <row r="13" spans="1:17" x14ac:dyDescent="0.25">
      <c r="A13" s="6" t="s">
        <v>51</v>
      </c>
      <c r="B13" s="1" t="s">
        <v>48</v>
      </c>
      <c r="C13" s="1" t="s">
        <v>75</v>
      </c>
      <c r="D13" s="1" t="s">
        <v>20</v>
      </c>
      <c r="E13" s="1" t="s">
        <v>21</v>
      </c>
      <c r="F13" s="1" t="s">
        <v>25</v>
      </c>
      <c r="G13">
        <v>0.27200000000000002</v>
      </c>
      <c r="H13">
        <v>0.27200000000000002</v>
      </c>
      <c r="I13">
        <v>0.27200000000000002</v>
      </c>
      <c r="J13">
        <v>0.27200000000000002</v>
      </c>
      <c r="K13">
        <v>0.27200000000000002</v>
      </c>
      <c r="L13">
        <v>0.27200000000000002</v>
      </c>
      <c r="M13">
        <v>0.27200000000000002</v>
      </c>
      <c r="N13">
        <v>0.27200000000000002</v>
      </c>
      <c r="O13">
        <v>0.27200000000000002</v>
      </c>
      <c r="P13">
        <v>0.27200000000000002</v>
      </c>
      <c r="Q13">
        <v>0.27200000000000002</v>
      </c>
    </row>
    <row r="14" spans="1:17" x14ac:dyDescent="0.25">
      <c r="A14" s="6" t="s">
        <v>52</v>
      </c>
      <c r="B14" s="1" t="s">
        <v>48</v>
      </c>
      <c r="C14" s="1" t="s">
        <v>75</v>
      </c>
      <c r="D14" s="1" t="s">
        <v>20</v>
      </c>
      <c r="E14" s="1" t="s">
        <v>21</v>
      </c>
      <c r="F14" s="1" t="s">
        <v>25</v>
      </c>
      <c r="G14">
        <v>0.32500000000000001</v>
      </c>
      <c r="H14">
        <v>0.32500000000000001</v>
      </c>
      <c r="I14">
        <v>0.32500000000000001</v>
      </c>
      <c r="J14">
        <v>0.32500000000000001</v>
      </c>
      <c r="K14">
        <v>0.32500000000000001</v>
      </c>
      <c r="L14">
        <v>0.32500000000000001</v>
      </c>
      <c r="M14">
        <v>0.32500000000000001</v>
      </c>
      <c r="N14">
        <v>0.32500000000000001</v>
      </c>
      <c r="O14">
        <v>0.32500000000000001</v>
      </c>
      <c r="P14">
        <v>0.32500000000000001</v>
      </c>
      <c r="Q14">
        <v>0.32500000000000001</v>
      </c>
    </row>
    <row r="15" spans="1:17" x14ac:dyDescent="0.25">
      <c r="A15" s="6" t="s">
        <v>109</v>
      </c>
      <c r="B15" s="1" t="s">
        <v>48</v>
      </c>
      <c r="C15" s="1" t="s">
        <v>75</v>
      </c>
      <c r="D15" s="1" t="s">
        <v>20</v>
      </c>
      <c r="E15" s="1" t="s">
        <v>21</v>
      </c>
      <c r="F15" s="1" t="s">
        <v>25</v>
      </c>
      <c r="G15">
        <v>0.32500000000000001</v>
      </c>
      <c r="H15">
        <v>0.32500000000000001</v>
      </c>
      <c r="I15">
        <v>0.32500000000000001</v>
      </c>
      <c r="J15">
        <v>0.32500000000000001</v>
      </c>
      <c r="K15">
        <v>0.32500000000000001</v>
      </c>
      <c r="L15">
        <v>0.32500000000000001</v>
      </c>
      <c r="M15">
        <v>0.32500000000000001</v>
      </c>
      <c r="N15">
        <v>0.32500000000000001</v>
      </c>
      <c r="O15">
        <v>0.32500000000000001</v>
      </c>
      <c r="P15">
        <v>0.32500000000000001</v>
      </c>
      <c r="Q15">
        <v>0.32500000000000001</v>
      </c>
    </row>
    <row r="16" spans="1:17" x14ac:dyDescent="0.25">
      <c r="A16" s="4" t="s">
        <v>45</v>
      </c>
      <c r="B16" s="1" t="s">
        <v>46</v>
      </c>
      <c r="C16" s="1" t="s">
        <v>75</v>
      </c>
      <c r="D16" s="1" t="s">
        <v>20</v>
      </c>
      <c r="E16" s="1" t="s">
        <v>21</v>
      </c>
      <c r="F16" s="1" t="s">
        <v>25</v>
      </c>
      <c r="G16" s="3"/>
      <c r="H16" s="3"/>
      <c r="I16" s="3"/>
      <c r="J16" s="3"/>
      <c r="K16" s="3"/>
      <c r="L16" s="3"/>
      <c r="M16" s="3"/>
      <c r="N16" s="3"/>
      <c r="O16" s="3"/>
      <c r="P16" s="3"/>
      <c r="Q16" s="3"/>
    </row>
    <row r="17" spans="1:17" x14ac:dyDescent="0.25">
      <c r="A17" s="3" t="s">
        <v>36</v>
      </c>
      <c r="B17" s="1" t="s">
        <v>27</v>
      </c>
      <c r="C17" s="1" t="s">
        <v>75</v>
      </c>
      <c r="D17" s="1" t="s">
        <v>20</v>
      </c>
      <c r="E17" s="1" t="s">
        <v>21</v>
      </c>
      <c r="F17" s="1" t="s">
        <v>22</v>
      </c>
      <c r="G17">
        <v>0.216</v>
      </c>
      <c r="H17">
        <v>0.2</v>
      </c>
      <c r="I17">
        <v>0.189</v>
      </c>
      <c r="J17">
        <v>0.184</v>
      </c>
      <c r="K17">
        <v>0.16400000000000001</v>
      </c>
      <c r="L17">
        <v>0.153</v>
      </c>
      <c r="M17">
        <v>0.14199999999999999</v>
      </c>
      <c r="N17">
        <v>0.14299999999999999</v>
      </c>
      <c r="O17">
        <v>0.13200000000000001</v>
      </c>
      <c r="P17">
        <v>0.129</v>
      </c>
      <c r="Q17">
        <v>0.129</v>
      </c>
    </row>
    <row r="18" spans="1:17" x14ac:dyDescent="0.25">
      <c r="A18" s="3" t="s">
        <v>17</v>
      </c>
      <c r="B18" s="1" t="s">
        <v>18</v>
      </c>
      <c r="C18" s="1" t="s">
        <v>75</v>
      </c>
      <c r="D18" s="1" t="s">
        <v>20</v>
      </c>
      <c r="E18" s="1" t="s">
        <v>21</v>
      </c>
      <c r="F18" s="1" t="s">
        <v>22</v>
      </c>
      <c r="G18">
        <v>0.377</v>
      </c>
      <c r="H18">
        <v>0.377</v>
      </c>
      <c r="I18">
        <v>0.377</v>
      </c>
      <c r="J18">
        <v>0.377</v>
      </c>
      <c r="K18">
        <v>0.377</v>
      </c>
      <c r="L18">
        <v>0.377</v>
      </c>
      <c r="M18">
        <v>0.377</v>
      </c>
      <c r="N18">
        <v>0.377</v>
      </c>
      <c r="O18">
        <v>0.377</v>
      </c>
      <c r="P18">
        <v>0.377</v>
      </c>
      <c r="Q18">
        <v>0.377</v>
      </c>
    </row>
    <row r="19" spans="1:17" x14ac:dyDescent="0.25">
      <c r="A19" s="3" t="s">
        <v>44</v>
      </c>
      <c r="B19" s="1" t="s">
        <v>32</v>
      </c>
      <c r="C19" s="1" t="s">
        <v>75</v>
      </c>
      <c r="D19" s="1" t="s">
        <v>20</v>
      </c>
      <c r="E19" s="1" t="s">
        <v>21</v>
      </c>
      <c r="F19" s="1" t="s">
        <v>22</v>
      </c>
      <c r="G19">
        <v>7.85E-2</v>
      </c>
      <c r="H19">
        <v>7.85E-2</v>
      </c>
      <c r="I19">
        <v>7.5899999999999995E-2</v>
      </c>
      <c r="J19">
        <v>7.2099999999999997E-2</v>
      </c>
      <c r="K19">
        <v>6.0900000000000003E-2</v>
      </c>
      <c r="L19">
        <v>5.7299999999999997E-2</v>
      </c>
      <c r="M19">
        <v>5.5800000000000002E-2</v>
      </c>
      <c r="N19">
        <v>5.7099999999999998E-2</v>
      </c>
      <c r="O19" s="7">
        <v>6.0699999999999997E-2</v>
      </c>
      <c r="P19">
        <v>5.9900000000000002E-2</v>
      </c>
      <c r="Q19" s="1"/>
    </row>
    <row r="20" spans="1:17" x14ac:dyDescent="0.25">
      <c r="A20" s="3" t="s">
        <v>57</v>
      </c>
      <c r="B20" s="1" t="s">
        <v>34</v>
      </c>
      <c r="C20" s="1" t="s">
        <v>75</v>
      </c>
      <c r="D20" s="1" t="s">
        <v>20</v>
      </c>
      <c r="E20" s="1" t="s">
        <v>21</v>
      </c>
      <c r="F20" s="1" t="s">
        <v>22</v>
      </c>
      <c r="G20" s="3" t="s">
        <v>76</v>
      </c>
      <c r="H20" s="3" t="s">
        <v>76</v>
      </c>
      <c r="I20" s="3" t="s">
        <v>76</v>
      </c>
      <c r="J20" s="3" t="s">
        <v>76</v>
      </c>
      <c r="K20" s="3" t="s">
        <v>76</v>
      </c>
      <c r="L20" s="3" t="s">
        <v>76</v>
      </c>
      <c r="M20" s="3" t="s">
        <v>76</v>
      </c>
      <c r="N20" s="3" t="s">
        <v>76</v>
      </c>
      <c r="O20" s="3" t="s">
        <v>76</v>
      </c>
      <c r="P20" s="3" t="s">
        <v>76</v>
      </c>
      <c r="Q20" s="3" t="s">
        <v>76</v>
      </c>
    </row>
    <row r="21" spans="1:17" x14ac:dyDescent="0.25">
      <c r="A21" s="6" t="s">
        <v>65</v>
      </c>
      <c r="B21" s="1" t="s">
        <v>34</v>
      </c>
      <c r="C21" s="1" t="s">
        <v>75</v>
      </c>
      <c r="D21" s="1" t="s">
        <v>20</v>
      </c>
      <c r="E21" s="1" t="s">
        <v>21</v>
      </c>
      <c r="F21" s="1" t="s">
        <v>22</v>
      </c>
      <c r="G21">
        <v>4.4999999999999998E-2</v>
      </c>
      <c r="H21">
        <v>4.4999999999999998E-2</v>
      </c>
      <c r="I21">
        <v>4.4999999999999998E-2</v>
      </c>
      <c r="J21">
        <v>4.4999999999999998E-2</v>
      </c>
      <c r="K21">
        <v>4.4999999999999998E-2</v>
      </c>
      <c r="L21">
        <v>4.4999999999999998E-2</v>
      </c>
      <c r="M21">
        <v>4.4999999999999998E-2</v>
      </c>
      <c r="N21">
        <v>4.4999999999999998E-2</v>
      </c>
      <c r="O21">
        <v>4.4999999999999998E-2</v>
      </c>
      <c r="P21">
        <v>4.4999999999999998E-2</v>
      </c>
      <c r="Q21">
        <v>4.4999999999999998E-2</v>
      </c>
    </row>
    <row r="22" spans="1:17" x14ac:dyDescent="0.25">
      <c r="A22" s="6" t="s">
        <v>70</v>
      </c>
      <c r="B22" s="1" t="s">
        <v>34</v>
      </c>
      <c r="C22" s="1" t="s">
        <v>75</v>
      </c>
      <c r="D22" s="1" t="s">
        <v>20</v>
      </c>
      <c r="E22" s="1" t="s">
        <v>21</v>
      </c>
      <c r="F22" s="1" t="s">
        <v>22</v>
      </c>
      <c r="G22">
        <v>0.216</v>
      </c>
      <c r="H22">
        <v>0.2</v>
      </c>
      <c r="I22">
        <v>0.189</v>
      </c>
      <c r="J22">
        <v>0.184</v>
      </c>
      <c r="K22">
        <v>0.16400000000000001</v>
      </c>
      <c r="L22">
        <v>0.153</v>
      </c>
      <c r="M22">
        <v>0.14199999999999999</v>
      </c>
      <c r="N22">
        <v>0.14299999999999999</v>
      </c>
      <c r="O22">
        <v>0.13200000000000001</v>
      </c>
      <c r="P22">
        <v>0.129</v>
      </c>
      <c r="Q22" s="1"/>
    </row>
    <row r="23" spans="1:17" x14ac:dyDescent="0.25">
      <c r="A23" s="6" t="s">
        <v>59</v>
      </c>
      <c r="B23" s="1" t="s">
        <v>34</v>
      </c>
      <c r="C23" s="1" t="s">
        <v>75</v>
      </c>
      <c r="D23" s="1" t="s">
        <v>20</v>
      </c>
      <c r="E23" s="1" t="s">
        <v>21</v>
      </c>
      <c r="F23" s="1" t="s">
        <v>22</v>
      </c>
      <c r="G23" s="1">
        <v>2.8799999999999999E-2</v>
      </c>
      <c r="H23" s="1">
        <v>2.8799999999999999E-2</v>
      </c>
      <c r="I23" s="1">
        <v>2.8799999999999999E-2</v>
      </c>
      <c r="J23" s="1">
        <v>2.8799999999999999E-2</v>
      </c>
      <c r="K23" s="1">
        <v>2.8799999999999999E-2</v>
      </c>
      <c r="L23" s="1">
        <v>2.8799999999999999E-2</v>
      </c>
      <c r="M23" s="1">
        <v>2.8799999999999999E-2</v>
      </c>
      <c r="N23" s="1">
        <v>2.8799999999999999E-2</v>
      </c>
      <c r="O23" s="1">
        <v>2.8799999999999999E-2</v>
      </c>
      <c r="P23" s="1">
        <v>2.8799999999999999E-2</v>
      </c>
      <c r="Q23" s="1">
        <v>2.8799999999999999E-2</v>
      </c>
    </row>
    <row r="24" spans="1:17" x14ac:dyDescent="0.25">
      <c r="A24" s="6" t="s">
        <v>71</v>
      </c>
      <c r="B24" s="1" t="s">
        <v>34</v>
      </c>
      <c r="C24" s="1" t="s">
        <v>75</v>
      </c>
      <c r="D24" s="1" t="s">
        <v>20</v>
      </c>
      <c r="E24" s="1" t="s">
        <v>21</v>
      </c>
      <c r="F24" s="1" t="s">
        <v>22</v>
      </c>
      <c r="G24">
        <v>4.3999999999999997E-2</v>
      </c>
      <c r="H24">
        <v>4.3999999999999997E-2</v>
      </c>
      <c r="I24">
        <v>4.3999999999999997E-2</v>
      </c>
      <c r="J24">
        <v>4.3999999999999997E-2</v>
      </c>
      <c r="K24">
        <v>4.3999999999999997E-2</v>
      </c>
      <c r="L24">
        <v>4.3999999999999997E-2</v>
      </c>
      <c r="M24">
        <v>4.3999999999999997E-2</v>
      </c>
      <c r="N24">
        <v>4.3999999999999997E-2</v>
      </c>
      <c r="O24">
        <v>4.3999999999999997E-2</v>
      </c>
      <c r="P24">
        <v>4.3999999999999997E-2</v>
      </c>
      <c r="Q24">
        <v>4.3999999999999997E-2</v>
      </c>
    </row>
    <row r="25" spans="1:17" x14ac:dyDescent="0.25">
      <c r="A25" s="6" t="s">
        <v>60</v>
      </c>
      <c r="B25" s="1" t="s">
        <v>34</v>
      </c>
      <c r="C25" s="1" t="s">
        <v>75</v>
      </c>
      <c r="D25" s="1" t="s">
        <v>20</v>
      </c>
      <c r="E25" s="1" t="s">
        <v>21</v>
      </c>
      <c r="F25" s="1" t="s">
        <v>22</v>
      </c>
      <c r="G25" s="1">
        <v>0</v>
      </c>
      <c r="H25" s="1">
        <v>0</v>
      </c>
      <c r="I25" s="1">
        <v>0</v>
      </c>
      <c r="J25" s="1">
        <v>0</v>
      </c>
      <c r="K25" s="1">
        <v>0</v>
      </c>
      <c r="L25" s="1">
        <v>0</v>
      </c>
      <c r="M25" s="1">
        <v>0</v>
      </c>
      <c r="N25" s="1">
        <v>0</v>
      </c>
      <c r="O25" s="1">
        <v>0</v>
      </c>
      <c r="P25" s="1">
        <v>0</v>
      </c>
      <c r="Q25" s="1">
        <v>0</v>
      </c>
    </row>
    <row r="26" spans="1:17" x14ac:dyDescent="0.25">
      <c r="A26" s="6" t="s">
        <v>73</v>
      </c>
      <c r="B26" s="1" t="s">
        <v>34</v>
      </c>
      <c r="C26" s="1" t="s">
        <v>75</v>
      </c>
      <c r="D26" s="1" t="s">
        <v>20</v>
      </c>
      <c r="E26" s="1" t="s">
        <v>21</v>
      </c>
      <c r="F26" s="1" t="s">
        <v>22</v>
      </c>
      <c r="G26" s="1">
        <v>5.5E-2</v>
      </c>
      <c r="H26" s="1">
        <v>5.5E-2</v>
      </c>
      <c r="I26" s="1">
        <v>5.5E-2</v>
      </c>
      <c r="J26" s="1">
        <v>5.5E-2</v>
      </c>
      <c r="K26" s="1">
        <v>5.5E-2</v>
      </c>
      <c r="L26" s="1">
        <v>5.5E-2</v>
      </c>
      <c r="M26" s="1">
        <v>5.5E-2</v>
      </c>
      <c r="N26" s="1">
        <v>5.5E-2</v>
      </c>
      <c r="O26" s="1">
        <v>5.5E-2</v>
      </c>
      <c r="P26" s="1">
        <v>5.5E-2</v>
      </c>
      <c r="Q26" s="1">
        <v>5.5E-2</v>
      </c>
    </row>
    <row r="27" spans="1:17" x14ac:dyDescent="0.25">
      <c r="A27" s="6" t="s">
        <v>74</v>
      </c>
      <c r="B27" s="1" t="s">
        <v>34</v>
      </c>
      <c r="C27" s="1" t="s">
        <v>75</v>
      </c>
      <c r="D27" s="1" t="s">
        <v>20</v>
      </c>
      <c r="E27" s="1" t="s">
        <v>21</v>
      </c>
      <c r="F27" s="1" t="s">
        <v>22</v>
      </c>
      <c r="G27">
        <v>0.216</v>
      </c>
      <c r="H27">
        <v>0.2</v>
      </c>
      <c r="I27">
        <v>0.189</v>
      </c>
      <c r="J27">
        <v>0.184</v>
      </c>
      <c r="K27">
        <v>0.16400000000000001</v>
      </c>
      <c r="L27">
        <v>0.153</v>
      </c>
      <c r="M27">
        <v>0.14199999999999999</v>
      </c>
      <c r="N27">
        <v>0.14299999999999999</v>
      </c>
      <c r="O27">
        <v>0.13200000000000001</v>
      </c>
      <c r="P27">
        <v>0.129</v>
      </c>
      <c r="Q27" s="1"/>
    </row>
    <row r="28" spans="1:17" x14ac:dyDescent="0.25">
      <c r="A28" s="3" t="s">
        <v>62</v>
      </c>
      <c r="B28" s="1" t="s">
        <v>43</v>
      </c>
      <c r="C28" s="1" t="s">
        <v>75</v>
      </c>
      <c r="D28" s="1" t="s">
        <v>20</v>
      </c>
      <c r="E28" s="1" t="s">
        <v>21</v>
      </c>
      <c r="F28" s="1" t="s">
        <v>22</v>
      </c>
      <c r="G28">
        <v>0.22700000000000001</v>
      </c>
      <c r="H28">
        <v>0.22700000000000001</v>
      </c>
      <c r="I28">
        <v>0.22700000000000001</v>
      </c>
      <c r="J28">
        <v>0.22700000000000001</v>
      </c>
      <c r="K28">
        <v>0.22700000000000001</v>
      </c>
      <c r="L28">
        <v>0.22700000000000001</v>
      </c>
      <c r="M28">
        <v>0.22700000000000001</v>
      </c>
      <c r="N28">
        <v>0.22700000000000001</v>
      </c>
      <c r="O28">
        <v>0.22700000000000001</v>
      </c>
      <c r="P28">
        <v>0.22700000000000001</v>
      </c>
      <c r="Q28">
        <v>0.22700000000000001</v>
      </c>
    </row>
    <row r="29" spans="1:17" x14ac:dyDescent="0.25">
      <c r="A29" s="3" t="s">
        <v>66</v>
      </c>
      <c r="B29" s="1" t="s">
        <v>48</v>
      </c>
      <c r="C29" s="1" t="s">
        <v>75</v>
      </c>
      <c r="D29" s="1" t="s">
        <v>20</v>
      </c>
      <c r="E29" s="1" t="s">
        <v>21</v>
      </c>
      <c r="F29" s="1" t="s">
        <v>22</v>
      </c>
      <c r="G29" s="3" t="s">
        <v>76</v>
      </c>
      <c r="H29" s="3" t="s">
        <v>76</v>
      </c>
      <c r="I29" s="3" t="s">
        <v>76</v>
      </c>
      <c r="J29" s="3" t="s">
        <v>76</v>
      </c>
      <c r="K29" s="3" t="s">
        <v>76</v>
      </c>
      <c r="L29" s="3" t="s">
        <v>76</v>
      </c>
      <c r="M29" s="3" t="s">
        <v>76</v>
      </c>
      <c r="N29" s="3" t="s">
        <v>76</v>
      </c>
      <c r="O29" s="3" t="s">
        <v>76</v>
      </c>
      <c r="P29" s="3" t="s">
        <v>76</v>
      </c>
      <c r="Q29" s="3" t="s">
        <v>76</v>
      </c>
    </row>
    <row r="30" spans="1:17" x14ac:dyDescent="0.25">
      <c r="A30" s="6" t="s">
        <v>68</v>
      </c>
      <c r="B30" s="1" t="s">
        <v>48</v>
      </c>
      <c r="C30" s="1" t="s">
        <v>75</v>
      </c>
      <c r="D30" s="1" t="s">
        <v>20</v>
      </c>
      <c r="E30" s="1" t="s">
        <v>21</v>
      </c>
      <c r="F30" s="1" t="s">
        <v>22</v>
      </c>
      <c r="G30">
        <v>0.27200000000000002</v>
      </c>
      <c r="H30">
        <v>0.27200000000000002</v>
      </c>
      <c r="I30">
        <v>0.27200000000000002</v>
      </c>
      <c r="J30">
        <v>0.27200000000000002</v>
      </c>
      <c r="K30">
        <v>0.27200000000000002</v>
      </c>
      <c r="L30">
        <v>0.27200000000000002</v>
      </c>
      <c r="M30">
        <v>0.27200000000000002</v>
      </c>
      <c r="N30">
        <v>0.27200000000000002</v>
      </c>
      <c r="O30">
        <v>0.27200000000000002</v>
      </c>
      <c r="P30">
        <v>0.27200000000000002</v>
      </c>
      <c r="Q30">
        <v>0.27200000000000002</v>
      </c>
    </row>
    <row r="31" spans="1:17" x14ac:dyDescent="0.25">
      <c r="A31" s="6" t="s">
        <v>69</v>
      </c>
      <c r="B31" s="1" t="s">
        <v>48</v>
      </c>
      <c r="C31" s="1" t="s">
        <v>75</v>
      </c>
      <c r="D31" s="1" t="s">
        <v>20</v>
      </c>
      <c r="E31" s="1" t="s">
        <v>21</v>
      </c>
      <c r="F31" s="1" t="s">
        <v>22</v>
      </c>
      <c r="G31">
        <v>0.32500000000000001</v>
      </c>
      <c r="H31">
        <v>0.32500000000000001</v>
      </c>
      <c r="I31">
        <v>0.32500000000000001</v>
      </c>
      <c r="J31">
        <v>0.32500000000000001</v>
      </c>
      <c r="K31">
        <v>0.32500000000000001</v>
      </c>
      <c r="L31">
        <v>0.32500000000000001</v>
      </c>
      <c r="M31">
        <v>0.32500000000000001</v>
      </c>
      <c r="N31">
        <v>0.32500000000000001</v>
      </c>
      <c r="O31">
        <v>0.32500000000000001</v>
      </c>
      <c r="P31">
        <v>0.32500000000000001</v>
      </c>
      <c r="Q31">
        <v>0.32500000000000001</v>
      </c>
    </row>
    <row r="32" spans="1:17" x14ac:dyDescent="0.25">
      <c r="A32" s="6" t="s">
        <v>109</v>
      </c>
      <c r="B32" s="1" t="s">
        <v>48</v>
      </c>
      <c r="C32" s="1" t="s">
        <v>75</v>
      </c>
      <c r="D32" s="1" t="s">
        <v>20</v>
      </c>
      <c r="E32" s="1" t="s">
        <v>21</v>
      </c>
      <c r="F32" s="1" t="s">
        <v>22</v>
      </c>
      <c r="G32">
        <v>0.32500000000000001</v>
      </c>
      <c r="H32">
        <v>0.32500000000000001</v>
      </c>
      <c r="I32">
        <v>0.32500000000000001</v>
      </c>
      <c r="J32">
        <v>0.32500000000000001</v>
      </c>
      <c r="K32">
        <v>0.32500000000000001</v>
      </c>
      <c r="L32">
        <v>0.32500000000000001</v>
      </c>
      <c r="M32">
        <v>0.32500000000000001</v>
      </c>
      <c r="N32">
        <v>0.32500000000000001</v>
      </c>
      <c r="O32">
        <v>0.32500000000000001</v>
      </c>
      <c r="P32">
        <v>0.32500000000000001</v>
      </c>
      <c r="Q32">
        <v>0.32500000000000001</v>
      </c>
    </row>
    <row r="33" spans="1:17" x14ac:dyDescent="0.25">
      <c r="A33" s="4" t="s">
        <v>72</v>
      </c>
      <c r="B33" s="1" t="s">
        <v>46</v>
      </c>
      <c r="C33" s="1" t="s">
        <v>75</v>
      </c>
      <c r="D33" s="1" t="s">
        <v>20</v>
      </c>
      <c r="E33" s="1" t="s">
        <v>21</v>
      </c>
      <c r="F33" s="1" t="s">
        <v>22</v>
      </c>
      <c r="G33" s="3" t="s">
        <v>76</v>
      </c>
      <c r="H33" s="3" t="s">
        <v>76</v>
      </c>
      <c r="I33" s="3" t="s">
        <v>76</v>
      </c>
      <c r="J33" s="3" t="s">
        <v>76</v>
      </c>
      <c r="K33" s="3" t="s">
        <v>76</v>
      </c>
      <c r="L33" s="3" t="s">
        <v>76</v>
      </c>
      <c r="M33" s="3" t="s">
        <v>76</v>
      </c>
      <c r="N33" s="3" t="s">
        <v>76</v>
      </c>
      <c r="O33" s="3" t="s">
        <v>76</v>
      </c>
      <c r="P33" s="3" t="s">
        <v>76</v>
      </c>
      <c r="Q33" s="3"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461DA-1345-4D80-94F1-3570BFEB1F80}">
  <sheetPr>
    <tabColor theme="9" tint="0.79998168889431442"/>
  </sheetPr>
  <dimension ref="A1:Q33"/>
  <sheetViews>
    <sheetView workbookViewId="0">
      <selection activeCell="W22" sqref="W22"/>
    </sheetView>
  </sheetViews>
  <sheetFormatPr baseColWidth="10" defaultRowHeight="15" x14ac:dyDescent="0.25"/>
  <cols>
    <col min="1" max="1" width="82" bestFit="1" customWidth="1"/>
    <col min="2" max="2" width="15.140625" bestFit="1" customWidth="1"/>
    <col min="3" max="3" width="13.7109375" bestFit="1"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3" t="s">
        <v>26</v>
      </c>
      <c r="B2" s="1" t="s">
        <v>27</v>
      </c>
      <c r="C2" s="1" t="s">
        <v>75</v>
      </c>
      <c r="D2" s="1" t="s">
        <v>20</v>
      </c>
      <c r="E2" s="1" t="s">
        <v>21</v>
      </c>
      <c r="F2" s="1" t="s">
        <v>25</v>
      </c>
      <c r="G2">
        <v>0.189</v>
      </c>
      <c r="H2">
        <v>0.17299999999999999</v>
      </c>
      <c r="I2">
        <v>0.16200000000000001</v>
      </c>
      <c r="J2">
        <v>0.151</v>
      </c>
      <c r="K2">
        <v>0.13900000000000001</v>
      </c>
      <c r="L2">
        <v>0.126</v>
      </c>
      <c r="M2">
        <v>0.11600000000000001</v>
      </c>
      <c r="N2">
        <v>0.11600000000000001</v>
      </c>
      <c r="O2">
        <v>0.107</v>
      </c>
      <c r="P2">
        <v>0.10100000000000001</v>
      </c>
      <c r="Q2" s="1"/>
    </row>
    <row r="3" spans="1:17" x14ac:dyDescent="0.25">
      <c r="A3" s="3" t="s">
        <v>23</v>
      </c>
      <c r="B3" s="1" t="s">
        <v>18</v>
      </c>
      <c r="C3" s="1" t="s">
        <v>75</v>
      </c>
      <c r="D3" s="1" t="s">
        <v>20</v>
      </c>
      <c r="E3" s="1" t="s">
        <v>21</v>
      </c>
      <c r="F3" s="1" t="s">
        <v>25</v>
      </c>
      <c r="G3">
        <v>0.34499999999999997</v>
      </c>
      <c r="H3">
        <v>0.34499999999999997</v>
      </c>
      <c r="I3">
        <v>0.34499999999999997</v>
      </c>
      <c r="J3">
        <v>0.34499999999999997</v>
      </c>
      <c r="K3">
        <v>0.34499999999999997</v>
      </c>
      <c r="L3">
        <v>0.34499999999999997</v>
      </c>
      <c r="M3">
        <v>0.34499999999999997</v>
      </c>
      <c r="N3">
        <v>0.34499999999999997</v>
      </c>
      <c r="O3">
        <v>0.34499999999999997</v>
      </c>
      <c r="P3">
        <v>0.34499999999999997</v>
      </c>
      <c r="Q3">
        <v>0.34499999999999997</v>
      </c>
    </row>
    <row r="4" spans="1:17" x14ac:dyDescent="0.25">
      <c r="A4" s="3" t="s">
        <v>31</v>
      </c>
      <c r="B4" s="1" t="s">
        <v>32</v>
      </c>
      <c r="C4" s="1" t="s">
        <v>75</v>
      </c>
      <c r="D4" s="1" t="s">
        <v>20</v>
      </c>
      <c r="E4" s="1" t="s">
        <v>21</v>
      </c>
      <c r="F4" s="1" t="s">
        <v>25</v>
      </c>
      <c r="G4">
        <v>5.6899999999999999E-2</v>
      </c>
      <c r="H4">
        <v>5.6899999999999999E-2</v>
      </c>
      <c r="I4">
        <v>5.4899999999999997E-2</v>
      </c>
      <c r="J4">
        <v>5.2200000000000003E-2</v>
      </c>
      <c r="K4">
        <v>4.3400000000000001E-2</v>
      </c>
      <c r="L4">
        <v>4.0500000000000001E-2</v>
      </c>
      <c r="M4">
        <v>3.8899999999999997E-2</v>
      </c>
      <c r="N4">
        <v>3.95E-2</v>
      </c>
      <c r="O4" s="7">
        <v>4.1799999999999997E-2</v>
      </c>
      <c r="P4">
        <v>4.07E-2</v>
      </c>
      <c r="Q4" s="1"/>
    </row>
    <row r="5" spans="1:17" x14ac:dyDescent="0.25">
      <c r="A5" s="3" t="s">
        <v>40</v>
      </c>
      <c r="B5" s="1" t="s">
        <v>34</v>
      </c>
      <c r="C5" s="1" t="s">
        <v>75</v>
      </c>
      <c r="D5" s="1" t="s">
        <v>20</v>
      </c>
      <c r="E5" s="1" t="s">
        <v>21</v>
      </c>
      <c r="F5" s="1" t="s">
        <v>25</v>
      </c>
      <c r="G5" s="3" t="s">
        <v>76</v>
      </c>
      <c r="H5" s="3" t="s">
        <v>76</v>
      </c>
      <c r="I5" s="3" t="s">
        <v>76</v>
      </c>
      <c r="J5" s="3" t="s">
        <v>76</v>
      </c>
      <c r="K5" s="3" t="s">
        <v>76</v>
      </c>
      <c r="L5" s="3" t="s">
        <v>76</v>
      </c>
      <c r="M5" s="3" t="s">
        <v>76</v>
      </c>
      <c r="N5" s="3" t="s">
        <v>76</v>
      </c>
      <c r="O5" s="3" t="s">
        <v>76</v>
      </c>
      <c r="P5" s="3" t="s">
        <v>76</v>
      </c>
      <c r="Q5" s="3" t="s">
        <v>76</v>
      </c>
    </row>
    <row r="6" spans="1:17" x14ac:dyDescent="0.25">
      <c r="A6" s="6" t="s">
        <v>33</v>
      </c>
      <c r="B6" s="1" t="s">
        <v>34</v>
      </c>
      <c r="C6" s="1" t="s">
        <v>75</v>
      </c>
      <c r="D6" s="1" t="s">
        <v>20</v>
      </c>
      <c r="E6" s="1" t="s">
        <v>21</v>
      </c>
      <c r="F6" s="1" t="s">
        <v>25</v>
      </c>
      <c r="G6">
        <v>0.189</v>
      </c>
      <c r="H6">
        <v>0.17299999999999999</v>
      </c>
      <c r="I6">
        <v>0.16200000000000001</v>
      </c>
      <c r="J6">
        <v>0.151</v>
      </c>
      <c r="K6">
        <v>0.13900000000000001</v>
      </c>
      <c r="L6">
        <v>0.126</v>
      </c>
      <c r="M6">
        <v>0.11600000000000001</v>
      </c>
      <c r="N6">
        <v>0.11600000000000001</v>
      </c>
      <c r="O6">
        <v>0.107</v>
      </c>
      <c r="P6">
        <v>0.10100000000000001</v>
      </c>
      <c r="Q6" s="1"/>
    </row>
    <row r="7" spans="1:17" x14ac:dyDescent="0.25">
      <c r="A7" s="6" t="s">
        <v>35</v>
      </c>
      <c r="B7" s="1" t="s">
        <v>34</v>
      </c>
      <c r="C7" s="1" t="s">
        <v>75</v>
      </c>
      <c r="D7" s="1" t="s">
        <v>20</v>
      </c>
      <c r="E7" s="1" t="s">
        <v>21</v>
      </c>
      <c r="F7" s="1" t="s">
        <v>25</v>
      </c>
      <c r="G7">
        <v>0.189</v>
      </c>
      <c r="H7">
        <v>0.17299999999999999</v>
      </c>
      <c r="I7">
        <v>0.16200000000000001</v>
      </c>
      <c r="J7">
        <v>0.151</v>
      </c>
      <c r="K7">
        <v>0.13900000000000001</v>
      </c>
      <c r="L7">
        <v>0.126</v>
      </c>
      <c r="M7">
        <v>0.11600000000000001</v>
      </c>
      <c r="N7">
        <v>0.11600000000000001</v>
      </c>
      <c r="O7">
        <v>0.107</v>
      </c>
      <c r="P7">
        <v>0.10100000000000001</v>
      </c>
      <c r="Q7" s="1"/>
    </row>
    <row r="8" spans="1:17" x14ac:dyDescent="0.25">
      <c r="A8" s="6" t="s">
        <v>37</v>
      </c>
      <c r="B8" s="1" t="s">
        <v>34</v>
      </c>
      <c r="C8" s="1" t="s">
        <v>75</v>
      </c>
      <c r="D8" s="1" t="s">
        <v>20</v>
      </c>
      <c r="E8" s="1" t="s">
        <v>21</v>
      </c>
      <c r="F8" s="1" t="s">
        <v>25</v>
      </c>
      <c r="G8">
        <v>0</v>
      </c>
      <c r="H8">
        <v>0</v>
      </c>
      <c r="I8">
        <v>0</v>
      </c>
      <c r="J8">
        <v>0</v>
      </c>
      <c r="K8">
        <v>0</v>
      </c>
      <c r="L8">
        <v>0</v>
      </c>
      <c r="M8">
        <v>0</v>
      </c>
      <c r="N8">
        <v>0</v>
      </c>
      <c r="O8">
        <v>0</v>
      </c>
      <c r="P8">
        <v>0</v>
      </c>
      <c r="Q8">
        <v>0</v>
      </c>
    </row>
    <row r="9" spans="1:17" x14ac:dyDescent="0.25">
      <c r="A9" s="6" t="s">
        <v>39</v>
      </c>
      <c r="B9" s="1" t="s">
        <v>34</v>
      </c>
      <c r="C9" s="1" t="s">
        <v>75</v>
      </c>
      <c r="D9" s="1" t="s">
        <v>20</v>
      </c>
      <c r="E9" s="1" t="s">
        <v>21</v>
      </c>
      <c r="F9" s="1" t="s">
        <v>25</v>
      </c>
      <c r="G9" s="1">
        <v>0</v>
      </c>
      <c r="H9" s="1">
        <v>0</v>
      </c>
      <c r="I9" s="1">
        <v>0</v>
      </c>
      <c r="J9" s="1">
        <v>0</v>
      </c>
      <c r="K9" s="1">
        <v>0</v>
      </c>
      <c r="L9" s="1">
        <v>0</v>
      </c>
      <c r="M9" s="1">
        <v>0</v>
      </c>
      <c r="N9" s="1">
        <v>0</v>
      </c>
      <c r="O9" s="1">
        <v>0</v>
      </c>
      <c r="P9" s="1">
        <v>0</v>
      </c>
      <c r="Q9" s="1">
        <v>0</v>
      </c>
    </row>
    <row r="10" spans="1:17" x14ac:dyDescent="0.25">
      <c r="A10" s="6" t="s">
        <v>41</v>
      </c>
      <c r="B10" s="1" t="s">
        <v>34</v>
      </c>
      <c r="C10" s="1" t="s">
        <v>75</v>
      </c>
      <c r="D10" s="1" t="s">
        <v>20</v>
      </c>
      <c r="E10" s="1" t="s">
        <v>21</v>
      </c>
      <c r="F10" s="1" t="s">
        <v>25</v>
      </c>
      <c r="G10" s="1">
        <v>0</v>
      </c>
      <c r="H10" s="1">
        <v>0</v>
      </c>
      <c r="I10" s="1">
        <v>0</v>
      </c>
      <c r="J10" s="1">
        <v>0</v>
      </c>
      <c r="K10" s="1">
        <v>0</v>
      </c>
      <c r="L10" s="1">
        <v>0</v>
      </c>
      <c r="M10" s="1">
        <v>0</v>
      </c>
      <c r="N10" s="1">
        <v>0</v>
      </c>
      <c r="O10" s="1">
        <v>0</v>
      </c>
      <c r="P10" s="1">
        <v>0</v>
      </c>
      <c r="Q10" s="1">
        <v>0</v>
      </c>
    </row>
    <row r="11" spans="1:17" x14ac:dyDescent="0.25">
      <c r="A11" s="3" t="s">
        <v>42</v>
      </c>
      <c r="B11" s="1" t="s">
        <v>43</v>
      </c>
      <c r="C11" s="1" t="s">
        <v>75</v>
      </c>
      <c r="D11" s="1" t="s">
        <v>20</v>
      </c>
      <c r="E11" s="1" t="s">
        <v>21</v>
      </c>
      <c r="F11" s="1" t="s">
        <v>25</v>
      </c>
      <c r="G11">
        <v>0.20399999999999999</v>
      </c>
      <c r="H11">
        <v>0.20399999999999999</v>
      </c>
      <c r="I11">
        <v>0.20399999999999999</v>
      </c>
      <c r="J11">
        <v>0.20399999999999999</v>
      </c>
      <c r="K11">
        <v>0.20399999999999999</v>
      </c>
      <c r="L11">
        <v>0.20399999999999999</v>
      </c>
      <c r="M11">
        <v>0.20399999999999999</v>
      </c>
      <c r="N11">
        <v>0.20399999999999999</v>
      </c>
      <c r="O11">
        <v>0.20399999999999999</v>
      </c>
      <c r="P11">
        <v>0.20399999999999999</v>
      </c>
      <c r="Q11">
        <v>0.20399999999999999</v>
      </c>
    </row>
    <row r="12" spans="1:17" x14ac:dyDescent="0.25">
      <c r="A12" s="3" t="s">
        <v>47</v>
      </c>
      <c r="B12" s="1" t="s">
        <v>48</v>
      </c>
      <c r="C12" s="1" t="s">
        <v>75</v>
      </c>
      <c r="D12" s="1" t="s">
        <v>20</v>
      </c>
      <c r="E12" s="1" t="s">
        <v>21</v>
      </c>
      <c r="F12" s="1" t="s">
        <v>25</v>
      </c>
      <c r="G12" s="3" t="s">
        <v>76</v>
      </c>
      <c r="H12" s="3" t="s">
        <v>76</v>
      </c>
      <c r="I12" s="3" t="s">
        <v>76</v>
      </c>
      <c r="J12" s="3" t="s">
        <v>76</v>
      </c>
      <c r="K12" s="3" t="s">
        <v>76</v>
      </c>
      <c r="L12" s="3" t="s">
        <v>76</v>
      </c>
      <c r="M12" s="3" t="s">
        <v>76</v>
      </c>
      <c r="N12" s="3" t="s">
        <v>76</v>
      </c>
      <c r="O12" s="3" t="s">
        <v>76</v>
      </c>
      <c r="P12" s="3" t="s">
        <v>76</v>
      </c>
      <c r="Q12" s="3"/>
    </row>
    <row r="13" spans="1:17" x14ac:dyDescent="0.25">
      <c r="A13" s="6" t="s">
        <v>51</v>
      </c>
      <c r="B13" s="1" t="s">
        <v>48</v>
      </c>
      <c r="C13" s="1" t="s">
        <v>75</v>
      </c>
      <c r="D13" s="1" t="s">
        <v>20</v>
      </c>
      <c r="E13" s="1" t="s">
        <v>21</v>
      </c>
      <c r="F13" s="1" t="s">
        <v>25</v>
      </c>
      <c r="G13">
        <v>0.23300000000000001</v>
      </c>
      <c r="H13">
        <v>0.23300000000000001</v>
      </c>
      <c r="I13">
        <v>0.23300000000000001</v>
      </c>
      <c r="J13">
        <v>0.23300000000000001</v>
      </c>
      <c r="K13">
        <v>0.23300000000000001</v>
      </c>
      <c r="L13">
        <v>0.23300000000000001</v>
      </c>
      <c r="M13">
        <v>0.23300000000000001</v>
      </c>
      <c r="N13">
        <v>0.23300000000000001</v>
      </c>
      <c r="O13">
        <v>0.23300000000000001</v>
      </c>
      <c r="P13">
        <v>0.23300000000000001</v>
      </c>
      <c r="Q13">
        <v>0.23300000000000001</v>
      </c>
    </row>
    <row r="14" spans="1:17" x14ac:dyDescent="0.25">
      <c r="A14" s="6" t="s">
        <v>52</v>
      </c>
      <c r="B14" s="1" t="s">
        <v>48</v>
      </c>
      <c r="C14" s="1" t="s">
        <v>75</v>
      </c>
      <c r="D14" s="1" t="s">
        <v>20</v>
      </c>
      <c r="E14" s="1" t="s">
        <v>21</v>
      </c>
      <c r="F14" s="1" t="s">
        <v>25</v>
      </c>
      <c r="G14">
        <v>0.27200000000000002</v>
      </c>
      <c r="H14">
        <v>0.27200000000000002</v>
      </c>
      <c r="I14">
        <v>0.27200000000000002</v>
      </c>
      <c r="J14">
        <v>0.27200000000000002</v>
      </c>
      <c r="K14">
        <v>0.27200000000000002</v>
      </c>
      <c r="L14">
        <v>0.27200000000000002</v>
      </c>
      <c r="M14">
        <v>0.27200000000000002</v>
      </c>
      <c r="N14">
        <v>0.27200000000000002</v>
      </c>
      <c r="O14">
        <v>0.27200000000000002</v>
      </c>
      <c r="P14">
        <v>0.27200000000000002</v>
      </c>
      <c r="Q14">
        <v>0.27200000000000002</v>
      </c>
    </row>
    <row r="15" spans="1:17" x14ac:dyDescent="0.25">
      <c r="A15" s="6" t="s">
        <v>109</v>
      </c>
      <c r="B15" s="1" t="s">
        <v>48</v>
      </c>
      <c r="C15" s="1" t="s">
        <v>75</v>
      </c>
      <c r="D15" s="1" t="s">
        <v>20</v>
      </c>
      <c r="E15" s="1" t="s">
        <v>21</v>
      </c>
      <c r="F15" s="1" t="s">
        <v>25</v>
      </c>
      <c r="G15">
        <v>0.27200000000000002</v>
      </c>
      <c r="H15">
        <v>0.27200000000000002</v>
      </c>
      <c r="I15">
        <v>0.27200000000000002</v>
      </c>
      <c r="J15">
        <v>0.27200000000000002</v>
      </c>
      <c r="K15">
        <v>0.27200000000000002</v>
      </c>
      <c r="L15">
        <v>0.27200000000000002</v>
      </c>
      <c r="M15">
        <v>0.27200000000000002</v>
      </c>
      <c r="N15">
        <v>0.27200000000000002</v>
      </c>
      <c r="O15">
        <v>0.27200000000000002</v>
      </c>
      <c r="P15">
        <v>0.27200000000000002</v>
      </c>
      <c r="Q15">
        <v>0.27200000000000002</v>
      </c>
    </row>
    <row r="16" spans="1:17" x14ac:dyDescent="0.25">
      <c r="A16" s="4" t="s">
        <v>45</v>
      </c>
      <c r="B16" s="1" t="s">
        <v>46</v>
      </c>
      <c r="C16" s="1" t="s">
        <v>75</v>
      </c>
      <c r="D16" s="1" t="s">
        <v>20</v>
      </c>
      <c r="E16" s="1" t="s">
        <v>21</v>
      </c>
      <c r="F16" s="1" t="s">
        <v>25</v>
      </c>
      <c r="G16" s="3" t="s">
        <v>76</v>
      </c>
      <c r="H16" s="3" t="s">
        <v>76</v>
      </c>
      <c r="I16" s="3" t="s">
        <v>76</v>
      </c>
      <c r="J16" s="3" t="s">
        <v>76</v>
      </c>
      <c r="K16" s="3" t="s">
        <v>76</v>
      </c>
      <c r="L16" s="3" t="s">
        <v>76</v>
      </c>
      <c r="M16" s="3" t="s">
        <v>76</v>
      </c>
      <c r="N16" s="3" t="s">
        <v>76</v>
      </c>
      <c r="O16" s="3" t="s">
        <v>76</v>
      </c>
      <c r="P16" s="3" t="s">
        <v>76</v>
      </c>
      <c r="Q16" s="3" t="s">
        <v>76</v>
      </c>
    </row>
    <row r="17" spans="1:17" x14ac:dyDescent="0.25">
      <c r="A17" s="3" t="s">
        <v>36</v>
      </c>
      <c r="B17" s="1" t="s">
        <v>27</v>
      </c>
      <c r="C17" s="1" t="s">
        <v>75</v>
      </c>
      <c r="D17" s="1" t="s">
        <v>20</v>
      </c>
      <c r="E17" s="1" t="s">
        <v>21</v>
      </c>
      <c r="F17" s="1" t="s">
        <v>22</v>
      </c>
      <c r="G17">
        <v>0.189</v>
      </c>
      <c r="H17">
        <v>0.17299999999999999</v>
      </c>
      <c r="I17">
        <v>0.16200000000000001</v>
      </c>
      <c r="J17">
        <v>0.151</v>
      </c>
      <c r="K17">
        <v>0.13900000000000001</v>
      </c>
      <c r="L17">
        <v>0.126</v>
      </c>
      <c r="M17">
        <v>0.11600000000000001</v>
      </c>
      <c r="N17">
        <v>0.11600000000000001</v>
      </c>
      <c r="O17">
        <v>0.107</v>
      </c>
      <c r="P17">
        <v>0.10100000000000001</v>
      </c>
      <c r="Q17" s="1"/>
    </row>
    <row r="18" spans="1:17" x14ac:dyDescent="0.25">
      <c r="A18" s="3" t="s">
        <v>17</v>
      </c>
      <c r="B18" s="1" t="s">
        <v>18</v>
      </c>
      <c r="C18" s="1" t="s">
        <v>75</v>
      </c>
      <c r="D18" s="1" t="s">
        <v>20</v>
      </c>
      <c r="E18" s="1" t="s">
        <v>21</v>
      </c>
      <c r="F18" s="1" t="s">
        <v>22</v>
      </c>
      <c r="G18">
        <v>0.34499999999999997</v>
      </c>
      <c r="H18">
        <v>0.34499999999999997</v>
      </c>
      <c r="I18">
        <v>0.34499999999999997</v>
      </c>
      <c r="J18">
        <v>0.34499999999999997</v>
      </c>
      <c r="K18">
        <v>0.34499999999999997</v>
      </c>
      <c r="L18">
        <v>0.34499999999999997</v>
      </c>
      <c r="M18">
        <v>0.34499999999999997</v>
      </c>
      <c r="N18">
        <v>0.34499999999999997</v>
      </c>
      <c r="O18">
        <v>0.34499999999999997</v>
      </c>
      <c r="P18">
        <v>0.34499999999999997</v>
      </c>
      <c r="Q18">
        <v>0.34499999999999997</v>
      </c>
    </row>
    <row r="19" spans="1:17" x14ac:dyDescent="0.25">
      <c r="A19" s="3" t="s">
        <v>44</v>
      </c>
      <c r="B19" s="1" t="s">
        <v>32</v>
      </c>
      <c r="C19" s="1" t="s">
        <v>75</v>
      </c>
      <c r="D19" s="1" t="s">
        <v>20</v>
      </c>
      <c r="E19" s="1" t="s">
        <v>21</v>
      </c>
      <c r="F19" s="1" t="s">
        <v>22</v>
      </c>
      <c r="G19">
        <v>5.6899999999999999E-2</v>
      </c>
      <c r="H19">
        <v>5.6899999999999999E-2</v>
      </c>
      <c r="I19">
        <v>5.4899999999999997E-2</v>
      </c>
      <c r="J19">
        <v>5.2200000000000003E-2</v>
      </c>
      <c r="K19">
        <v>4.3400000000000001E-2</v>
      </c>
      <c r="L19">
        <v>4.0500000000000001E-2</v>
      </c>
      <c r="M19">
        <v>3.8899999999999997E-2</v>
      </c>
      <c r="N19">
        <v>3.95E-2</v>
      </c>
      <c r="O19" s="7">
        <v>4.1799999999999997E-2</v>
      </c>
      <c r="P19">
        <v>4.07E-2</v>
      </c>
      <c r="Q19" s="1"/>
    </row>
    <row r="20" spans="1:17" x14ac:dyDescent="0.25">
      <c r="A20" s="3" t="s">
        <v>57</v>
      </c>
      <c r="B20" s="1" t="s">
        <v>34</v>
      </c>
      <c r="C20" s="1" t="s">
        <v>75</v>
      </c>
      <c r="D20" s="1" t="s">
        <v>20</v>
      </c>
      <c r="E20" s="1" t="s">
        <v>21</v>
      </c>
      <c r="F20" s="1" t="s">
        <v>22</v>
      </c>
      <c r="G20" s="3" t="s">
        <v>76</v>
      </c>
      <c r="H20" s="3" t="s">
        <v>76</v>
      </c>
      <c r="I20" s="3" t="s">
        <v>76</v>
      </c>
      <c r="J20" s="3" t="s">
        <v>76</v>
      </c>
      <c r="K20" s="3" t="s">
        <v>76</v>
      </c>
      <c r="L20" s="3" t="s">
        <v>76</v>
      </c>
      <c r="M20" s="3" t="s">
        <v>76</v>
      </c>
      <c r="N20" s="3" t="s">
        <v>76</v>
      </c>
      <c r="O20" s="3" t="s">
        <v>76</v>
      </c>
      <c r="P20" s="3" t="s">
        <v>76</v>
      </c>
      <c r="Q20" s="3" t="s">
        <v>76</v>
      </c>
    </row>
    <row r="21" spans="1:17" x14ac:dyDescent="0.25">
      <c r="A21" s="6" t="s">
        <v>65</v>
      </c>
      <c r="B21" s="1" t="s">
        <v>34</v>
      </c>
      <c r="C21" s="1" t="s">
        <v>75</v>
      </c>
      <c r="D21" s="1" t="s">
        <v>20</v>
      </c>
      <c r="E21" s="1" t="s">
        <v>21</v>
      </c>
      <c r="F21" s="1" t="s">
        <v>22</v>
      </c>
      <c r="G21" s="1">
        <v>0</v>
      </c>
      <c r="H21" s="1">
        <v>0</v>
      </c>
      <c r="I21" s="1">
        <v>0</v>
      </c>
      <c r="J21" s="1">
        <v>0</v>
      </c>
      <c r="K21" s="1">
        <v>0</v>
      </c>
      <c r="L21" s="1">
        <v>0</v>
      </c>
      <c r="M21" s="1">
        <v>0</v>
      </c>
      <c r="N21" s="1">
        <v>0</v>
      </c>
      <c r="O21" s="1">
        <v>0</v>
      </c>
      <c r="P21" s="1">
        <v>0</v>
      </c>
      <c r="Q21" s="1">
        <v>0</v>
      </c>
    </row>
    <row r="22" spans="1:17" x14ac:dyDescent="0.25">
      <c r="A22" s="6" t="s">
        <v>70</v>
      </c>
      <c r="B22" s="1" t="s">
        <v>34</v>
      </c>
      <c r="C22" s="1" t="s">
        <v>75</v>
      </c>
      <c r="D22" s="1" t="s">
        <v>20</v>
      </c>
      <c r="E22" s="1" t="s">
        <v>21</v>
      </c>
      <c r="F22" s="1" t="s">
        <v>22</v>
      </c>
      <c r="G22">
        <v>0.189</v>
      </c>
      <c r="H22">
        <v>0.17299999999999999</v>
      </c>
      <c r="I22">
        <v>0.16200000000000001</v>
      </c>
      <c r="J22">
        <v>0.151</v>
      </c>
      <c r="K22">
        <v>0.13900000000000001</v>
      </c>
      <c r="L22">
        <v>0.126</v>
      </c>
      <c r="M22">
        <v>0.11600000000000001</v>
      </c>
      <c r="N22">
        <v>0.11600000000000001</v>
      </c>
      <c r="O22">
        <v>0.107</v>
      </c>
      <c r="P22">
        <v>0.10100000000000001</v>
      </c>
      <c r="Q22" s="1"/>
    </row>
    <row r="23" spans="1:17" x14ac:dyDescent="0.25">
      <c r="A23" s="6" t="s">
        <v>59</v>
      </c>
      <c r="B23" s="1" t="s">
        <v>34</v>
      </c>
      <c r="C23" s="1" t="s">
        <v>75</v>
      </c>
      <c r="D23" s="1" t="s">
        <v>20</v>
      </c>
      <c r="E23" s="1" t="s">
        <v>21</v>
      </c>
      <c r="F23" s="1" t="s">
        <v>22</v>
      </c>
      <c r="G23" s="1">
        <v>0</v>
      </c>
      <c r="H23" s="1">
        <v>0</v>
      </c>
      <c r="I23" s="1">
        <v>0</v>
      </c>
      <c r="J23" s="1">
        <v>0</v>
      </c>
      <c r="K23" s="1">
        <v>0</v>
      </c>
      <c r="L23" s="1">
        <v>0</v>
      </c>
      <c r="M23" s="1">
        <v>0</v>
      </c>
      <c r="N23" s="1">
        <v>0</v>
      </c>
      <c r="O23" s="1">
        <v>0</v>
      </c>
      <c r="P23" s="1">
        <v>0</v>
      </c>
      <c r="Q23" s="1">
        <v>0</v>
      </c>
    </row>
    <row r="24" spans="1:17" x14ac:dyDescent="0.25">
      <c r="A24" s="6" t="s">
        <v>71</v>
      </c>
      <c r="B24" s="1" t="s">
        <v>34</v>
      </c>
      <c r="C24" s="1" t="s">
        <v>75</v>
      </c>
      <c r="D24" s="1" t="s">
        <v>20</v>
      </c>
      <c r="E24" s="1" t="s">
        <v>21</v>
      </c>
      <c r="F24" s="1" t="s">
        <v>22</v>
      </c>
      <c r="G24">
        <v>4.2799999999999998E-2</v>
      </c>
      <c r="H24">
        <v>4.2799999999999998E-2</v>
      </c>
      <c r="I24">
        <v>4.2799999999999998E-2</v>
      </c>
      <c r="J24">
        <v>4.2799999999999998E-2</v>
      </c>
      <c r="K24">
        <v>4.2799999999999998E-2</v>
      </c>
      <c r="L24">
        <v>4.2799999999999998E-2</v>
      </c>
      <c r="M24">
        <v>4.2799999999999998E-2</v>
      </c>
      <c r="N24">
        <v>4.2799999999999998E-2</v>
      </c>
      <c r="O24">
        <v>4.2799999999999998E-2</v>
      </c>
      <c r="P24">
        <v>4.2799999999999998E-2</v>
      </c>
      <c r="Q24">
        <v>4.2799999999999998E-2</v>
      </c>
    </row>
    <row r="25" spans="1:17" x14ac:dyDescent="0.25">
      <c r="A25" s="6" t="s">
        <v>60</v>
      </c>
      <c r="B25" s="1" t="s">
        <v>34</v>
      </c>
      <c r="C25" s="1" t="s">
        <v>75</v>
      </c>
      <c r="D25" s="1" t="s">
        <v>20</v>
      </c>
      <c r="E25" s="1" t="s">
        <v>21</v>
      </c>
      <c r="F25" s="1" t="s">
        <v>22</v>
      </c>
      <c r="G25" s="1">
        <v>0</v>
      </c>
      <c r="H25" s="1">
        <v>0</v>
      </c>
      <c r="I25" s="1">
        <v>0</v>
      </c>
      <c r="J25" s="1">
        <v>0</v>
      </c>
      <c r="K25" s="1">
        <v>0</v>
      </c>
      <c r="L25" s="1">
        <v>0</v>
      </c>
      <c r="M25" s="1">
        <v>0</v>
      </c>
      <c r="N25" s="1">
        <v>0</v>
      </c>
      <c r="O25" s="1">
        <v>0</v>
      </c>
      <c r="P25" s="1">
        <v>0</v>
      </c>
      <c r="Q25" s="1">
        <v>0</v>
      </c>
    </row>
    <row r="26" spans="1:17" x14ac:dyDescent="0.25">
      <c r="A26" s="6" t="s">
        <v>73</v>
      </c>
      <c r="B26" s="1" t="s">
        <v>34</v>
      </c>
      <c r="C26" s="1" t="s">
        <v>75</v>
      </c>
      <c r="D26" s="1" t="s">
        <v>20</v>
      </c>
      <c r="E26" s="1" t="s">
        <v>21</v>
      </c>
      <c r="F26" s="1" t="s">
        <v>22</v>
      </c>
      <c r="G26" s="1">
        <v>0</v>
      </c>
      <c r="H26" s="1">
        <v>0</v>
      </c>
      <c r="I26" s="1">
        <v>0</v>
      </c>
      <c r="J26" s="1">
        <v>0</v>
      </c>
      <c r="K26" s="1">
        <v>0</v>
      </c>
      <c r="L26" s="1">
        <v>0</v>
      </c>
      <c r="M26" s="1">
        <v>0</v>
      </c>
      <c r="N26" s="1">
        <v>0</v>
      </c>
      <c r="O26" s="1">
        <v>0</v>
      </c>
      <c r="P26" s="1">
        <v>0</v>
      </c>
      <c r="Q26" s="1">
        <v>0</v>
      </c>
    </row>
    <row r="27" spans="1:17" x14ac:dyDescent="0.25">
      <c r="A27" s="6" t="s">
        <v>74</v>
      </c>
      <c r="B27" s="1" t="s">
        <v>34</v>
      </c>
      <c r="C27" s="1" t="s">
        <v>75</v>
      </c>
      <c r="D27" s="1" t="s">
        <v>20</v>
      </c>
      <c r="E27" s="1" t="s">
        <v>21</v>
      </c>
      <c r="F27" s="1" t="s">
        <v>22</v>
      </c>
      <c r="G27">
        <v>0.189</v>
      </c>
      <c r="H27">
        <v>0.17299999999999999</v>
      </c>
      <c r="I27">
        <v>0.16200000000000001</v>
      </c>
      <c r="J27">
        <v>0.151</v>
      </c>
      <c r="K27">
        <v>0.13900000000000001</v>
      </c>
      <c r="L27">
        <v>0.126</v>
      </c>
      <c r="M27">
        <v>0.11600000000000001</v>
      </c>
      <c r="N27">
        <v>0.11600000000000001</v>
      </c>
      <c r="O27">
        <v>0.107</v>
      </c>
      <c r="P27">
        <v>0.10100000000000001</v>
      </c>
      <c r="Q27" s="1"/>
    </row>
    <row r="28" spans="1:17" x14ac:dyDescent="0.25">
      <c r="A28" s="3" t="s">
        <v>62</v>
      </c>
      <c r="B28" s="1" t="s">
        <v>43</v>
      </c>
      <c r="C28" s="1" t="s">
        <v>75</v>
      </c>
      <c r="D28" s="1" t="s">
        <v>20</v>
      </c>
      <c r="E28" s="1" t="s">
        <v>21</v>
      </c>
      <c r="F28" s="1" t="s">
        <v>22</v>
      </c>
      <c r="G28">
        <v>0.20399999999999999</v>
      </c>
      <c r="H28">
        <v>0.20399999999999999</v>
      </c>
      <c r="I28">
        <v>0.20399999999999999</v>
      </c>
      <c r="J28">
        <v>0.20399999999999999</v>
      </c>
      <c r="K28">
        <v>0.20399999999999999</v>
      </c>
      <c r="L28">
        <v>0.20399999999999999</v>
      </c>
      <c r="M28">
        <v>0.20399999999999999</v>
      </c>
      <c r="N28">
        <v>0.20399999999999999</v>
      </c>
      <c r="O28">
        <v>0.20399999999999999</v>
      </c>
      <c r="P28">
        <v>0.20399999999999999</v>
      </c>
      <c r="Q28">
        <v>0.20399999999999999</v>
      </c>
    </row>
    <row r="29" spans="1:17" x14ac:dyDescent="0.25">
      <c r="A29" s="3" t="s">
        <v>66</v>
      </c>
      <c r="B29" s="1" t="s">
        <v>48</v>
      </c>
      <c r="C29" s="1" t="s">
        <v>75</v>
      </c>
      <c r="D29" s="1" t="s">
        <v>20</v>
      </c>
      <c r="E29" s="1" t="s">
        <v>21</v>
      </c>
      <c r="F29" s="1" t="s">
        <v>22</v>
      </c>
      <c r="G29" s="3" t="s">
        <v>76</v>
      </c>
      <c r="H29" s="3" t="s">
        <v>76</v>
      </c>
      <c r="I29" s="3" t="s">
        <v>76</v>
      </c>
      <c r="J29" s="3" t="s">
        <v>76</v>
      </c>
      <c r="K29" s="3" t="s">
        <v>76</v>
      </c>
      <c r="L29" s="3" t="s">
        <v>76</v>
      </c>
      <c r="M29" s="3" t="s">
        <v>76</v>
      </c>
      <c r="N29" s="3" t="s">
        <v>76</v>
      </c>
      <c r="O29" s="3" t="s">
        <v>76</v>
      </c>
      <c r="P29" s="3" t="s">
        <v>76</v>
      </c>
      <c r="Q29" s="3" t="s">
        <v>76</v>
      </c>
    </row>
    <row r="30" spans="1:17" x14ac:dyDescent="0.25">
      <c r="A30" s="6" t="s">
        <v>68</v>
      </c>
      <c r="B30" s="1" t="s">
        <v>48</v>
      </c>
      <c r="C30" s="1" t="s">
        <v>75</v>
      </c>
      <c r="D30" s="1" t="s">
        <v>20</v>
      </c>
      <c r="E30" s="1" t="s">
        <v>21</v>
      </c>
      <c r="F30" s="1" t="s">
        <v>22</v>
      </c>
      <c r="G30">
        <v>0.23300000000000001</v>
      </c>
      <c r="H30">
        <v>0.23300000000000001</v>
      </c>
      <c r="I30">
        <v>0.23300000000000001</v>
      </c>
      <c r="J30">
        <v>0.23300000000000001</v>
      </c>
      <c r="K30">
        <v>0.23300000000000001</v>
      </c>
      <c r="L30">
        <v>0.23300000000000001</v>
      </c>
      <c r="M30">
        <v>0.23300000000000001</v>
      </c>
      <c r="N30">
        <v>0.23300000000000001</v>
      </c>
      <c r="O30">
        <v>0.23300000000000001</v>
      </c>
      <c r="P30">
        <v>0.23300000000000001</v>
      </c>
      <c r="Q30">
        <v>0.23300000000000001</v>
      </c>
    </row>
    <row r="31" spans="1:17" x14ac:dyDescent="0.25">
      <c r="A31" s="6" t="s">
        <v>69</v>
      </c>
      <c r="B31" s="1" t="s">
        <v>48</v>
      </c>
      <c r="C31" s="1" t="s">
        <v>75</v>
      </c>
      <c r="D31" s="1" t="s">
        <v>20</v>
      </c>
      <c r="E31" s="1" t="s">
        <v>21</v>
      </c>
      <c r="F31" s="1" t="s">
        <v>22</v>
      </c>
      <c r="G31">
        <v>0.27200000000000002</v>
      </c>
      <c r="H31">
        <v>0.27200000000000002</v>
      </c>
      <c r="I31">
        <v>0.27200000000000002</v>
      </c>
      <c r="J31">
        <v>0.27200000000000002</v>
      </c>
      <c r="K31">
        <v>0.27200000000000002</v>
      </c>
      <c r="L31">
        <v>0.27200000000000002</v>
      </c>
      <c r="M31">
        <v>0.27200000000000002</v>
      </c>
      <c r="N31">
        <v>0.27200000000000002</v>
      </c>
      <c r="O31">
        <v>0.27200000000000002</v>
      </c>
      <c r="P31">
        <v>0.27200000000000002</v>
      </c>
      <c r="Q31">
        <v>0.27200000000000002</v>
      </c>
    </row>
    <row r="32" spans="1:17" x14ac:dyDescent="0.25">
      <c r="A32" s="6" t="s">
        <v>109</v>
      </c>
      <c r="B32" s="1" t="s">
        <v>48</v>
      </c>
      <c r="C32" s="1" t="s">
        <v>75</v>
      </c>
      <c r="D32" s="1" t="s">
        <v>20</v>
      </c>
      <c r="E32" s="1" t="s">
        <v>21</v>
      </c>
      <c r="F32" s="1" t="s">
        <v>22</v>
      </c>
      <c r="G32">
        <v>0.27200000000000002</v>
      </c>
      <c r="H32">
        <v>0.27200000000000002</v>
      </c>
      <c r="I32">
        <v>0.27200000000000002</v>
      </c>
      <c r="J32">
        <v>0.27200000000000002</v>
      </c>
      <c r="K32">
        <v>0.27200000000000002</v>
      </c>
      <c r="L32">
        <v>0.27200000000000002</v>
      </c>
      <c r="M32">
        <v>0.27200000000000002</v>
      </c>
      <c r="N32">
        <v>0.27200000000000002</v>
      </c>
      <c r="O32">
        <v>0.27200000000000002</v>
      </c>
      <c r="P32">
        <v>0.27200000000000002</v>
      </c>
      <c r="Q32">
        <v>0.27200000000000002</v>
      </c>
    </row>
    <row r="33" spans="1:17" x14ac:dyDescent="0.25">
      <c r="A33" s="4" t="s">
        <v>72</v>
      </c>
      <c r="B33" s="1" t="s">
        <v>46</v>
      </c>
      <c r="C33" s="1" t="s">
        <v>75</v>
      </c>
      <c r="D33" s="1" t="s">
        <v>20</v>
      </c>
      <c r="E33" s="1" t="s">
        <v>21</v>
      </c>
      <c r="F33" s="1" t="s">
        <v>22</v>
      </c>
      <c r="G33" s="3" t="s">
        <v>76</v>
      </c>
      <c r="H33" s="3" t="s">
        <v>76</v>
      </c>
      <c r="I33" s="3" t="s">
        <v>76</v>
      </c>
      <c r="J33" s="3" t="s">
        <v>76</v>
      </c>
      <c r="K33" s="3" t="s">
        <v>76</v>
      </c>
      <c r="L33" s="3" t="s">
        <v>76</v>
      </c>
      <c r="M33" s="3" t="s">
        <v>76</v>
      </c>
      <c r="N33" s="3" t="s">
        <v>76</v>
      </c>
      <c r="O33" s="3" t="s">
        <v>76</v>
      </c>
      <c r="P33" s="3" t="s">
        <v>76</v>
      </c>
      <c r="Q33" s="3"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CA28-FC58-4689-889B-56868A7381BB}">
  <sheetPr filterMode="1"/>
  <dimension ref="A1:Q95"/>
  <sheetViews>
    <sheetView workbookViewId="0">
      <selection activeCell="F99" sqref="F99"/>
    </sheetView>
  </sheetViews>
  <sheetFormatPr baseColWidth="10" defaultRowHeight="15" x14ac:dyDescent="0.25"/>
  <cols>
    <col min="1" max="1" width="90.28515625" bestFit="1" customWidth="1"/>
    <col min="2" max="2" width="15.140625" bestFit="1" customWidth="1"/>
    <col min="3" max="3" width="10.140625" bestFit="1" customWidth="1"/>
    <col min="4" max="4" width="10.42578125" bestFit="1" customWidth="1"/>
    <col min="5" max="5" width="14.140625" bestFit="1" customWidth="1"/>
    <col min="6" max="6" width="19.5703125" bestFit="1"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idden="1" x14ac:dyDescent="0.25">
      <c r="A2" s="1" t="s">
        <v>17</v>
      </c>
      <c r="B2" s="1" t="s">
        <v>18</v>
      </c>
      <c r="C2" s="1" t="s">
        <v>19</v>
      </c>
      <c r="D2" s="1" t="s">
        <v>20</v>
      </c>
      <c r="E2" s="1" t="s">
        <v>21</v>
      </c>
      <c r="F2" s="1" t="s">
        <v>22</v>
      </c>
      <c r="G2" s="1">
        <v>67</v>
      </c>
      <c r="H2" s="1">
        <v>74</v>
      </c>
      <c r="I2" s="1">
        <v>78</v>
      </c>
      <c r="J2" s="1">
        <v>61</v>
      </c>
      <c r="K2" s="1">
        <v>63</v>
      </c>
      <c r="L2" s="1">
        <v>67</v>
      </c>
      <c r="M2" s="1">
        <v>63.256000000000007</v>
      </c>
      <c r="N2" s="1">
        <v>55.473999999999997</v>
      </c>
      <c r="O2" s="1">
        <v>53.686</v>
      </c>
      <c r="P2" s="1">
        <v>47.680999999999997</v>
      </c>
      <c r="Q2" s="1">
        <v>56.218000000000004</v>
      </c>
    </row>
    <row r="3" spans="1:17" hidden="1" x14ac:dyDescent="0.25">
      <c r="A3" s="1" t="s">
        <v>23</v>
      </c>
      <c r="B3" s="1" t="s">
        <v>18</v>
      </c>
      <c r="C3" s="1" t="s">
        <v>24</v>
      </c>
      <c r="D3" s="1" t="s">
        <v>20</v>
      </c>
      <c r="E3" s="1" t="s">
        <v>21</v>
      </c>
      <c r="F3" s="1" t="s">
        <v>25</v>
      </c>
      <c r="G3" s="1">
        <v>0.47017764000000001</v>
      </c>
      <c r="H3" s="1">
        <v>0.52381520000000004</v>
      </c>
      <c r="I3" s="1">
        <v>0.55055257000000002</v>
      </c>
      <c r="J3" s="1">
        <v>0.40767802000000003</v>
      </c>
      <c r="K3" s="1">
        <v>0.42195966000000007</v>
      </c>
      <c r="L3" s="1">
        <v>0.43810209999999999</v>
      </c>
      <c r="M3" s="1">
        <v>0.41277266943000007</v>
      </c>
      <c r="N3" s="1">
        <v>0.30570842459000003</v>
      </c>
      <c r="O3" s="1">
        <v>0.28361423905000005</v>
      </c>
      <c r="P3" s="1">
        <v>0.24074954804999998</v>
      </c>
      <c r="Q3" s="1">
        <v>0.30392462681999999</v>
      </c>
    </row>
    <row r="4" spans="1:17" hidden="1" x14ac:dyDescent="0.25">
      <c r="A4" s="1" t="s">
        <v>23</v>
      </c>
      <c r="B4" s="1" t="s">
        <v>18</v>
      </c>
      <c r="C4" s="1" t="s">
        <v>19</v>
      </c>
      <c r="D4" s="1" t="s">
        <v>20</v>
      </c>
      <c r="E4" s="1" t="s">
        <v>21</v>
      </c>
      <c r="F4" s="1" t="s">
        <v>25</v>
      </c>
      <c r="G4" s="1">
        <v>57</v>
      </c>
      <c r="H4" s="1">
        <v>63</v>
      </c>
      <c r="I4" s="1">
        <v>65</v>
      </c>
      <c r="J4" s="1">
        <v>50</v>
      </c>
      <c r="K4" s="1">
        <v>52</v>
      </c>
      <c r="L4" s="1">
        <v>55</v>
      </c>
      <c r="M4" s="1">
        <v>52.048999999999999</v>
      </c>
      <c r="N4" s="1">
        <v>39.192999999999998</v>
      </c>
      <c r="O4" s="1">
        <v>36.716000000000001</v>
      </c>
      <c r="P4" s="1">
        <v>31.641999999999999</v>
      </c>
      <c r="Q4" s="1">
        <v>39.379999999999995</v>
      </c>
    </row>
    <row r="5" spans="1:17" hidden="1" x14ac:dyDescent="0.25">
      <c r="A5" s="1" t="s">
        <v>26</v>
      </c>
      <c r="B5" s="1" t="s">
        <v>27</v>
      </c>
      <c r="C5" s="1" t="s">
        <v>24</v>
      </c>
      <c r="D5" s="1" t="s">
        <v>20</v>
      </c>
      <c r="E5" s="1" t="s">
        <v>21</v>
      </c>
      <c r="F5" s="1" t="s">
        <v>25</v>
      </c>
      <c r="G5" s="1">
        <v>12.495856006023628</v>
      </c>
      <c r="H5" s="1">
        <v>13.690175336289666</v>
      </c>
      <c r="I5" s="1">
        <v>14.655318178731838</v>
      </c>
      <c r="J5" s="1">
        <v>11.98419618523171</v>
      </c>
      <c r="K5" s="1">
        <v>13.61245672571221</v>
      </c>
      <c r="L5" s="1">
        <v>14.68005547501954</v>
      </c>
      <c r="M5" s="1">
        <v>14.517453107374161</v>
      </c>
      <c r="N5" s="1">
        <v>14.706480603586302</v>
      </c>
      <c r="O5" s="1">
        <v>14.980747086031409</v>
      </c>
      <c r="P5" s="1">
        <v>14.491773980918675</v>
      </c>
      <c r="Q5" s="1">
        <v>17.049854444444446</v>
      </c>
    </row>
    <row r="6" spans="1:17" hidden="1" x14ac:dyDescent="0.25">
      <c r="A6" s="1" t="s">
        <v>23</v>
      </c>
      <c r="B6" s="1" t="s">
        <v>18</v>
      </c>
      <c r="C6" s="1" t="s">
        <v>19</v>
      </c>
      <c r="D6" s="1" t="s">
        <v>20</v>
      </c>
      <c r="E6" s="1" t="s">
        <v>28</v>
      </c>
      <c r="F6" s="1" t="s">
        <v>25</v>
      </c>
      <c r="G6" s="1">
        <v>57</v>
      </c>
      <c r="H6" s="1">
        <v>63</v>
      </c>
      <c r="I6" s="1">
        <v>65</v>
      </c>
      <c r="J6" s="1">
        <v>50</v>
      </c>
      <c r="K6" s="1">
        <v>52</v>
      </c>
      <c r="L6" s="1">
        <v>55</v>
      </c>
      <c r="M6" s="1">
        <v>52.048999999999999</v>
      </c>
      <c r="N6" s="1">
        <v>39.192999999999998</v>
      </c>
      <c r="O6" s="1">
        <v>36.716000000000001</v>
      </c>
      <c r="P6" s="1">
        <v>31.641999999999999</v>
      </c>
      <c r="Q6" s="1">
        <v>39.379999999999995</v>
      </c>
    </row>
    <row r="7" spans="1:17" hidden="1" x14ac:dyDescent="0.25">
      <c r="A7" s="1" t="s">
        <v>23</v>
      </c>
      <c r="B7" s="1" t="s">
        <v>18</v>
      </c>
      <c r="C7" s="1" t="s">
        <v>24</v>
      </c>
      <c r="D7" s="1" t="s">
        <v>20</v>
      </c>
      <c r="E7" s="1" t="s">
        <v>28</v>
      </c>
      <c r="F7" s="1" t="s">
        <v>25</v>
      </c>
      <c r="G7" s="1">
        <v>0.47017764000000001</v>
      </c>
      <c r="H7" s="1">
        <v>0.52381520000000004</v>
      </c>
      <c r="I7" s="1">
        <v>0.55055257000000002</v>
      </c>
      <c r="J7" s="1">
        <v>0.40767802000000003</v>
      </c>
      <c r="K7" s="1">
        <v>0.42195966000000007</v>
      </c>
      <c r="L7" s="1">
        <v>0.43810209999999999</v>
      </c>
      <c r="M7" s="1">
        <v>0.41277266943000007</v>
      </c>
      <c r="N7" s="1">
        <v>0.30570842459000003</v>
      </c>
      <c r="O7" s="1">
        <v>0.28361423905000005</v>
      </c>
      <c r="P7" s="1">
        <v>0.24074954804999998</v>
      </c>
      <c r="Q7" s="1">
        <v>0.30392462681999999</v>
      </c>
    </row>
    <row r="8" spans="1:17" hidden="1" x14ac:dyDescent="0.25">
      <c r="A8" s="1" t="s">
        <v>17</v>
      </c>
      <c r="B8" s="1" t="s">
        <v>18</v>
      </c>
      <c r="C8" s="1" t="s">
        <v>19</v>
      </c>
      <c r="D8" s="1" t="s">
        <v>20</v>
      </c>
      <c r="E8" s="1" t="s">
        <v>28</v>
      </c>
      <c r="F8" s="1" t="s">
        <v>22</v>
      </c>
      <c r="G8" s="1">
        <v>67</v>
      </c>
      <c r="H8" s="1">
        <v>74</v>
      </c>
      <c r="I8" s="1">
        <v>78</v>
      </c>
      <c r="J8" s="1">
        <v>61</v>
      </c>
      <c r="K8" s="1">
        <v>63</v>
      </c>
      <c r="L8" s="1">
        <v>67</v>
      </c>
      <c r="M8" s="1">
        <v>63.256000000000007</v>
      </c>
      <c r="N8" s="1">
        <v>55.473999999999997</v>
      </c>
      <c r="O8" s="1">
        <v>53.686</v>
      </c>
      <c r="P8" s="1">
        <v>47.680999999999997</v>
      </c>
      <c r="Q8" s="1">
        <v>56.218000000000004</v>
      </c>
    </row>
    <row r="9" spans="1:17" hidden="1" x14ac:dyDescent="0.25">
      <c r="A9" s="1" t="s">
        <v>17</v>
      </c>
      <c r="B9" s="1" t="s">
        <v>18</v>
      </c>
      <c r="C9" s="1" t="s">
        <v>24</v>
      </c>
      <c r="D9" s="1" t="s">
        <v>20</v>
      </c>
      <c r="E9" s="1" t="s">
        <v>28</v>
      </c>
      <c r="F9" s="1" t="s">
        <v>22</v>
      </c>
      <c r="G9" s="1">
        <v>0.53656168000000004</v>
      </c>
      <c r="H9" s="1">
        <v>0.59929390000000016</v>
      </c>
      <c r="I9" s="1">
        <v>0.6450579500000001</v>
      </c>
      <c r="J9" s="1">
        <v>0.48091212999999999</v>
      </c>
      <c r="K9" s="1">
        <v>0.49353067999999994</v>
      </c>
      <c r="L9" s="1">
        <v>0.51165022000000004</v>
      </c>
      <c r="M9" s="1">
        <v>0.47797076344000011</v>
      </c>
      <c r="N9" s="1">
        <v>0.42059784514999998</v>
      </c>
      <c r="O9" s="1">
        <v>0.40432760307999993</v>
      </c>
      <c r="P9" s="1">
        <v>0.35525487623000002</v>
      </c>
      <c r="Q9" s="1">
        <v>0.42171975636000003</v>
      </c>
    </row>
    <row r="10" spans="1:17" hidden="1" x14ac:dyDescent="0.25">
      <c r="A10" s="1" t="s">
        <v>29</v>
      </c>
      <c r="B10" s="1" t="s">
        <v>18</v>
      </c>
      <c r="C10" s="1" t="s">
        <v>19</v>
      </c>
      <c r="D10" s="1" t="s">
        <v>20</v>
      </c>
      <c r="E10" s="1" t="s">
        <v>21</v>
      </c>
      <c r="F10" s="1" t="s">
        <v>30</v>
      </c>
      <c r="G10" s="1">
        <v>124</v>
      </c>
      <c r="H10" s="1">
        <v>137</v>
      </c>
      <c r="I10" s="1">
        <v>143</v>
      </c>
      <c r="J10" s="1">
        <v>111</v>
      </c>
      <c r="K10" s="1">
        <v>115</v>
      </c>
      <c r="L10" s="1">
        <v>122</v>
      </c>
      <c r="M10" s="1">
        <v>115.30500000000001</v>
      </c>
      <c r="N10" s="1">
        <v>94.667000000000002</v>
      </c>
      <c r="O10" s="1">
        <v>90.402000000000001</v>
      </c>
      <c r="P10" s="1">
        <v>79.322999999999993</v>
      </c>
      <c r="Q10" s="1">
        <v>95.597999999999999</v>
      </c>
    </row>
    <row r="11" spans="1:17" hidden="1" x14ac:dyDescent="0.25">
      <c r="A11" s="1" t="s">
        <v>31</v>
      </c>
      <c r="B11" s="1" t="s">
        <v>32</v>
      </c>
      <c r="C11" s="1" t="s">
        <v>24</v>
      </c>
      <c r="D11" s="1" t="s">
        <v>20</v>
      </c>
      <c r="E11" s="1" t="s">
        <v>21</v>
      </c>
      <c r="F11" s="1" t="s">
        <v>25</v>
      </c>
      <c r="G11" s="1">
        <v>148.03018299999999</v>
      </c>
      <c r="H11" s="1">
        <v>160.08818100000002</v>
      </c>
      <c r="I11" s="1">
        <v>168.12922500000002</v>
      </c>
      <c r="J11" s="1">
        <v>150.81499299999999</v>
      </c>
      <c r="K11" s="1">
        <v>157.301715</v>
      </c>
      <c r="L11" s="1">
        <v>163.10410200000001</v>
      </c>
      <c r="M11" s="1">
        <v>161.12289100000001</v>
      </c>
      <c r="N11" s="1">
        <v>160.23586399999999</v>
      </c>
      <c r="O11" s="1">
        <v>159.72207699999998</v>
      </c>
      <c r="P11" s="1">
        <v>161.49853200000001</v>
      </c>
      <c r="Q11" s="1">
        <v>169.77617499999999</v>
      </c>
    </row>
    <row r="12" spans="1:17" hidden="1" x14ac:dyDescent="0.25">
      <c r="A12" s="1" t="s">
        <v>29</v>
      </c>
      <c r="B12" s="1" t="s">
        <v>18</v>
      </c>
      <c r="C12" s="1" t="s">
        <v>19</v>
      </c>
      <c r="D12" s="1" t="s">
        <v>20</v>
      </c>
      <c r="E12" s="1" t="s">
        <v>28</v>
      </c>
      <c r="F12" s="1" t="s">
        <v>30</v>
      </c>
      <c r="G12" s="1">
        <v>124</v>
      </c>
      <c r="H12" s="1">
        <v>137</v>
      </c>
      <c r="I12" s="1">
        <v>143</v>
      </c>
      <c r="J12" s="1">
        <v>111</v>
      </c>
      <c r="K12" s="1">
        <v>115</v>
      </c>
      <c r="L12" s="1">
        <v>122</v>
      </c>
      <c r="M12" s="1">
        <v>115.30500000000001</v>
      </c>
      <c r="N12" s="1">
        <v>94.667000000000002</v>
      </c>
      <c r="O12" s="1">
        <v>90.402000000000001</v>
      </c>
      <c r="P12" s="1">
        <v>79.322999999999993</v>
      </c>
      <c r="Q12" s="1">
        <v>95.597999999999999</v>
      </c>
    </row>
    <row r="13" spans="1:17" hidden="1" x14ac:dyDescent="0.25">
      <c r="A13" s="1" t="s">
        <v>29</v>
      </c>
      <c r="B13" s="1" t="s">
        <v>18</v>
      </c>
      <c r="C13" s="1" t="s">
        <v>24</v>
      </c>
      <c r="D13" s="1" t="s">
        <v>20</v>
      </c>
      <c r="E13" s="1" t="s">
        <v>28</v>
      </c>
      <c r="F13" s="1" t="s">
        <v>30</v>
      </c>
      <c r="G13" s="1">
        <v>1.0067393200000001</v>
      </c>
      <c r="H13" s="1">
        <v>1.1231091000000002</v>
      </c>
      <c r="I13" s="1">
        <v>1.1956105200000002</v>
      </c>
      <c r="J13" s="1">
        <v>0.88859015000000008</v>
      </c>
      <c r="K13" s="1">
        <v>0.91549034000000007</v>
      </c>
      <c r="L13" s="1">
        <v>0.94975231999999987</v>
      </c>
      <c r="M13" s="1">
        <v>0.89074343287000013</v>
      </c>
      <c r="N13" s="1">
        <v>0.72630626974000001</v>
      </c>
      <c r="O13" s="1">
        <v>0.68794184212999998</v>
      </c>
      <c r="P13" s="1">
        <v>0.59600442428000011</v>
      </c>
      <c r="Q13" s="1">
        <v>0.72564438318000002</v>
      </c>
    </row>
    <row r="14" spans="1:17" hidden="1" x14ac:dyDescent="0.25">
      <c r="A14" s="1" t="s">
        <v>33</v>
      </c>
      <c r="B14" s="1" t="s">
        <v>34</v>
      </c>
      <c r="C14" s="1" t="s">
        <v>24</v>
      </c>
      <c r="D14" s="1" t="s">
        <v>20</v>
      </c>
      <c r="E14" s="1" t="s">
        <v>21</v>
      </c>
      <c r="F14" s="1" t="s">
        <v>25</v>
      </c>
      <c r="G14" s="1">
        <v>0</v>
      </c>
      <c r="H14" s="1">
        <v>0</v>
      </c>
      <c r="I14" s="1">
        <v>0</v>
      </c>
      <c r="J14" s="1">
        <v>0</v>
      </c>
      <c r="K14" s="1">
        <v>0</v>
      </c>
      <c r="L14" s="1">
        <v>0</v>
      </c>
      <c r="M14" s="1">
        <v>0</v>
      </c>
      <c r="N14" s="1">
        <v>0</v>
      </c>
      <c r="O14" s="1">
        <v>0</v>
      </c>
      <c r="P14" s="1">
        <v>0</v>
      </c>
      <c r="Q14" s="1">
        <v>0</v>
      </c>
    </row>
    <row r="15" spans="1:17" hidden="1" x14ac:dyDescent="0.25">
      <c r="A15" s="1" t="s">
        <v>35</v>
      </c>
      <c r="B15" s="1" t="s">
        <v>34</v>
      </c>
      <c r="C15" s="1" t="s">
        <v>24</v>
      </c>
      <c r="D15" s="1" t="s">
        <v>20</v>
      </c>
      <c r="E15" s="1" t="s">
        <v>21</v>
      </c>
      <c r="F15" s="1" t="s">
        <v>25</v>
      </c>
      <c r="G15" s="1">
        <v>0</v>
      </c>
      <c r="H15" s="1">
        <v>0</v>
      </c>
      <c r="I15" s="1">
        <v>0</v>
      </c>
      <c r="J15" s="1">
        <v>0</v>
      </c>
      <c r="K15" s="1">
        <v>0</v>
      </c>
      <c r="L15" s="1">
        <v>0</v>
      </c>
      <c r="M15" s="1">
        <v>0</v>
      </c>
      <c r="N15" s="1">
        <v>0</v>
      </c>
      <c r="O15" s="1">
        <v>0</v>
      </c>
      <c r="P15" s="1">
        <v>0</v>
      </c>
      <c r="Q15" s="1">
        <v>0</v>
      </c>
    </row>
    <row r="16" spans="1:17" hidden="1" x14ac:dyDescent="0.25">
      <c r="A16" s="1" t="s">
        <v>36</v>
      </c>
      <c r="B16" s="1" t="s">
        <v>27</v>
      </c>
      <c r="C16" s="1" t="s">
        <v>24</v>
      </c>
      <c r="D16" s="1" t="s">
        <v>20</v>
      </c>
      <c r="E16" s="1" t="s">
        <v>28</v>
      </c>
      <c r="F16" s="1" t="s">
        <v>22</v>
      </c>
      <c r="G16" s="1">
        <v>8.0885236680194588</v>
      </c>
      <c r="H16" s="1">
        <v>7.482786287734613</v>
      </c>
      <c r="I16" s="1">
        <v>7.4855009940596258</v>
      </c>
      <c r="J16" s="1">
        <v>8.4157552440750951</v>
      </c>
      <c r="K16" s="1">
        <v>8.5766949167495738</v>
      </c>
      <c r="L16" s="1">
        <v>8.9238232910989268</v>
      </c>
      <c r="M16" s="1">
        <v>9.5482077235434346</v>
      </c>
      <c r="N16" s="1">
        <v>9.7377789422849919</v>
      </c>
      <c r="O16" s="1">
        <v>9.6711434558150682</v>
      </c>
      <c r="P16" s="1">
        <v>10.453415750012253</v>
      </c>
      <c r="Q16" s="1">
        <v>10.47216335629143</v>
      </c>
    </row>
    <row r="17" spans="1:17" hidden="1" x14ac:dyDescent="0.25">
      <c r="A17" s="1" t="s">
        <v>26</v>
      </c>
      <c r="B17" s="1" t="s">
        <v>27</v>
      </c>
      <c r="C17" s="1" t="s">
        <v>24</v>
      </c>
      <c r="D17" s="1" t="s">
        <v>20</v>
      </c>
      <c r="E17" s="1" t="s">
        <v>28</v>
      </c>
      <c r="F17" s="1" t="s">
        <v>25</v>
      </c>
      <c r="G17" s="1">
        <v>13.734959713738863</v>
      </c>
      <c r="H17" s="1">
        <v>13.465366790603579</v>
      </c>
      <c r="I17" s="1">
        <v>13.592859330792775</v>
      </c>
      <c r="J17" s="1">
        <v>13.374142716287107</v>
      </c>
      <c r="K17" s="1">
        <v>14.31372534606202</v>
      </c>
      <c r="L17" s="1">
        <v>14.471369106906295</v>
      </c>
      <c r="M17" s="1">
        <v>14.77045976802898</v>
      </c>
      <c r="N17" s="1">
        <v>15.350722560714377</v>
      </c>
      <c r="O17" s="1">
        <v>15.565106015601422</v>
      </c>
      <c r="P17" s="1">
        <v>15.875100793413894</v>
      </c>
      <c r="Q17" s="1">
        <v>16.854994371624155</v>
      </c>
    </row>
    <row r="18" spans="1:17" hidden="1" x14ac:dyDescent="0.25">
      <c r="A18" s="1" t="s">
        <v>37</v>
      </c>
      <c r="B18" s="1" t="s">
        <v>34</v>
      </c>
      <c r="C18" s="1" t="s">
        <v>24</v>
      </c>
      <c r="D18" s="1" t="s">
        <v>20</v>
      </c>
      <c r="E18" s="1" t="s">
        <v>21</v>
      </c>
      <c r="F18" s="1" t="s">
        <v>25</v>
      </c>
      <c r="G18" s="1">
        <v>68.252390277777778</v>
      </c>
      <c r="H18" s="1">
        <v>79.146387500000003</v>
      </c>
      <c r="I18" s="1">
        <v>86.923470000000009</v>
      </c>
      <c r="J18" s="1">
        <v>70.379615833333332</v>
      </c>
      <c r="K18" s="1">
        <v>74.358875555555557</v>
      </c>
      <c r="L18" s="1">
        <v>79.475913888888883</v>
      </c>
      <c r="M18" s="1">
        <v>76.312826111111107</v>
      </c>
      <c r="N18" s="1">
        <v>73.814408611111105</v>
      </c>
      <c r="O18" s="1">
        <v>74.490218055555545</v>
      </c>
      <c r="P18" s="1">
        <v>68.536997222222226</v>
      </c>
      <c r="Q18" s="1">
        <v>78.60324944444443</v>
      </c>
    </row>
    <row r="19" spans="1:17" hidden="1" x14ac:dyDescent="0.25">
      <c r="A19" s="1" t="s">
        <v>38</v>
      </c>
      <c r="B19" s="1" t="s">
        <v>27</v>
      </c>
      <c r="C19" s="1" t="s">
        <v>24</v>
      </c>
      <c r="D19" s="1" t="s">
        <v>20</v>
      </c>
      <c r="E19" s="1" t="s">
        <v>28</v>
      </c>
      <c r="F19" s="1" t="s">
        <v>30</v>
      </c>
      <c r="G19" s="1">
        <v>21.823483381758322</v>
      </c>
      <c r="H19" s="1">
        <v>20.948153078338191</v>
      </c>
      <c r="I19" s="1">
        <v>21.078360324852401</v>
      </c>
      <c r="J19" s="1">
        <v>21.789897960362204</v>
      </c>
      <c r="K19" s="1">
        <v>22.890420262811595</v>
      </c>
      <c r="L19" s="1">
        <v>23.395192398005221</v>
      </c>
      <c r="M19" s="1">
        <v>24.318667491572413</v>
      </c>
      <c r="N19" s="1">
        <v>25.088501502999371</v>
      </c>
      <c r="O19" s="1">
        <v>25.236249471416492</v>
      </c>
      <c r="P19" s="1">
        <v>26.328516543426147</v>
      </c>
      <c r="Q19" s="1">
        <v>27.327157727915584</v>
      </c>
    </row>
    <row r="20" spans="1:17" hidden="1" x14ac:dyDescent="0.25">
      <c r="A20" s="1" t="s">
        <v>39</v>
      </c>
      <c r="B20" s="1" t="s">
        <v>34</v>
      </c>
      <c r="C20" s="1" t="s">
        <v>24</v>
      </c>
      <c r="D20" s="1" t="s">
        <v>20</v>
      </c>
      <c r="E20" s="1" t="s">
        <v>21</v>
      </c>
      <c r="F20" s="1" t="s">
        <v>25</v>
      </c>
      <c r="G20" s="1">
        <v>10.387653888888888</v>
      </c>
      <c r="H20" s="1">
        <v>13.179960277777779</v>
      </c>
      <c r="I20" s="1">
        <v>15.572971666666668</v>
      </c>
      <c r="J20" s="1">
        <v>13.979604444444448</v>
      </c>
      <c r="K20" s="1">
        <v>16.559229722222224</v>
      </c>
      <c r="L20" s="1">
        <v>19.873081111111112</v>
      </c>
      <c r="M20" s="1">
        <v>21.249855555555555</v>
      </c>
      <c r="N20" s="1">
        <v>23.016938888888888</v>
      </c>
      <c r="O20" s="1">
        <v>26.665051666666663</v>
      </c>
      <c r="P20" s="1">
        <v>28.099863055555552</v>
      </c>
      <c r="Q20" s="1">
        <v>37.229244444444447</v>
      </c>
    </row>
    <row r="21" spans="1:17" hidden="1" x14ac:dyDescent="0.25">
      <c r="A21" s="1" t="s">
        <v>40</v>
      </c>
      <c r="B21" s="1" t="s">
        <v>34</v>
      </c>
      <c r="C21" s="1" t="s">
        <v>24</v>
      </c>
      <c r="D21" s="1" t="s">
        <v>20</v>
      </c>
      <c r="E21" s="1" t="s">
        <v>21</v>
      </c>
      <c r="F21" s="1" t="s">
        <v>25</v>
      </c>
      <c r="G21" s="1">
        <v>79.969860277777784</v>
      </c>
      <c r="H21" s="1">
        <v>93.779501666666675</v>
      </c>
      <c r="I21" s="1">
        <v>104.04887916666667</v>
      </c>
      <c r="J21" s="1">
        <v>85.999867500000008</v>
      </c>
      <c r="K21" s="1">
        <v>92.62487722222221</v>
      </c>
      <c r="L21" s="1">
        <v>101.11403194444445</v>
      </c>
      <c r="M21" s="1">
        <v>99.39235444444445</v>
      </c>
      <c r="N21" s="1">
        <v>98.753521388888899</v>
      </c>
      <c r="O21" s="1">
        <v>103.14166222222219</v>
      </c>
      <c r="P21" s="1">
        <v>98.701291944444449</v>
      </c>
      <c r="Q21" s="1">
        <v>117.97169777777776</v>
      </c>
    </row>
    <row r="22" spans="1:17" hidden="1" x14ac:dyDescent="0.25">
      <c r="A22" s="1" t="s">
        <v>41</v>
      </c>
      <c r="B22" s="1" t="s">
        <v>34</v>
      </c>
      <c r="C22" s="1" t="s">
        <v>24</v>
      </c>
      <c r="D22" s="1" t="s">
        <v>20</v>
      </c>
      <c r="E22" s="1" t="s">
        <v>21</v>
      </c>
      <c r="F22" s="1" t="s">
        <v>25</v>
      </c>
      <c r="G22" s="1">
        <v>1.3298161111111111</v>
      </c>
      <c r="H22" s="1">
        <v>1.4531538888888891</v>
      </c>
      <c r="I22" s="1">
        <v>1.5524375000000001</v>
      </c>
      <c r="J22" s="1">
        <v>1.6406472222222224</v>
      </c>
      <c r="K22" s="1">
        <v>1.7067719444444445</v>
      </c>
      <c r="L22" s="1">
        <v>1.7650369444444445</v>
      </c>
      <c r="M22" s="1">
        <v>1.8296727777777777</v>
      </c>
      <c r="N22" s="1">
        <v>1.9221738888888891</v>
      </c>
      <c r="O22" s="1">
        <v>1.9863925</v>
      </c>
      <c r="P22" s="1">
        <v>2.0644316666666667</v>
      </c>
      <c r="Q22" s="1">
        <v>2.1392038888888889</v>
      </c>
    </row>
    <row r="23" spans="1:17" hidden="1" x14ac:dyDescent="0.25">
      <c r="A23" s="1" t="s">
        <v>42</v>
      </c>
      <c r="B23" s="1" t="s">
        <v>43</v>
      </c>
      <c r="C23" s="1" t="s">
        <v>24</v>
      </c>
      <c r="D23" s="1" t="s">
        <v>20</v>
      </c>
      <c r="E23" s="1" t="s">
        <v>21</v>
      </c>
      <c r="F23" s="1" t="s">
        <v>25</v>
      </c>
      <c r="G23" s="1">
        <v>147.65673125000001</v>
      </c>
      <c r="H23" s="1">
        <v>163.46753400000003</v>
      </c>
      <c r="I23" s="1">
        <v>168.72230999999999</v>
      </c>
      <c r="J23" s="1">
        <v>126.07965249999999</v>
      </c>
      <c r="K23" s="1">
        <v>135.76199224999999</v>
      </c>
      <c r="L23" s="1">
        <v>146.89138075000002</v>
      </c>
      <c r="M23" s="1">
        <v>142.71006825000001</v>
      </c>
      <c r="N23" s="1">
        <v>134.30740625000001</v>
      </c>
      <c r="O23" s="1">
        <v>132.15121725</v>
      </c>
      <c r="P23" s="1">
        <v>125.05981225000002</v>
      </c>
      <c r="Q23" s="1">
        <v>137.47295825</v>
      </c>
    </row>
    <row r="24" spans="1:17" hidden="1" x14ac:dyDescent="0.25">
      <c r="A24" s="1" t="s">
        <v>31</v>
      </c>
      <c r="B24" s="1" t="s">
        <v>32</v>
      </c>
      <c r="C24" s="1" t="s">
        <v>24</v>
      </c>
      <c r="D24" s="1" t="s">
        <v>20</v>
      </c>
      <c r="E24" s="1" t="s">
        <v>28</v>
      </c>
      <c r="F24" s="1" t="s">
        <v>25</v>
      </c>
      <c r="G24" s="1">
        <v>155.12029418345421</v>
      </c>
      <c r="H24" s="1">
        <v>158.81658751513737</v>
      </c>
      <c r="I24" s="1">
        <v>162.14611499631283</v>
      </c>
      <c r="J24" s="1">
        <v>158.98447016912951</v>
      </c>
      <c r="K24" s="1">
        <v>161.31857866547151</v>
      </c>
      <c r="L24" s="1">
        <v>161.90158710745533</v>
      </c>
      <c r="M24" s="1">
        <v>162.60447877593745</v>
      </c>
      <c r="N24" s="1">
        <v>163.98080147601095</v>
      </c>
      <c r="O24" s="1">
        <v>163.09186111691761</v>
      </c>
      <c r="P24" s="1">
        <v>169.69216461273575</v>
      </c>
      <c r="Q24" s="1">
        <v>168.62349623538364</v>
      </c>
    </row>
    <row r="25" spans="1:17" hidden="1" x14ac:dyDescent="0.25">
      <c r="A25" s="1" t="s">
        <v>44</v>
      </c>
      <c r="B25" s="1" t="s">
        <v>32</v>
      </c>
      <c r="C25" s="1" t="s">
        <v>24</v>
      </c>
      <c r="D25" s="1" t="s">
        <v>20</v>
      </c>
      <c r="E25" s="1" t="s">
        <v>28</v>
      </c>
      <c r="F25" s="1" t="s">
        <v>22</v>
      </c>
      <c r="G25" s="1">
        <v>142.12615650090743</v>
      </c>
      <c r="H25" s="1">
        <v>144.16791334695245</v>
      </c>
      <c r="I25" s="1">
        <v>142.10540656927969</v>
      </c>
      <c r="J25" s="1">
        <v>142.90850889404695</v>
      </c>
      <c r="K25" s="1">
        <v>143.59545682230367</v>
      </c>
      <c r="L25" s="1">
        <v>141.78069874327898</v>
      </c>
      <c r="M25" s="1">
        <v>142.13356374703855</v>
      </c>
      <c r="N25" s="1">
        <v>142.21253939668324</v>
      </c>
      <c r="O25" s="1">
        <v>138.55224245004604</v>
      </c>
      <c r="P25" s="1">
        <v>130.83300289598427</v>
      </c>
      <c r="Q25" s="1">
        <v>132.99861148638183</v>
      </c>
    </row>
    <row r="26" spans="1:17" hidden="1" x14ac:dyDescent="0.25">
      <c r="A26" s="1" t="s">
        <v>45</v>
      </c>
      <c r="B26" s="1" t="s">
        <v>46</v>
      </c>
      <c r="C26" s="1" t="s">
        <v>24</v>
      </c>
      <c r="D26" s="1" t="s">
        <v>20</v>
      </c>
      <c r="E26" s="1" t="s">
        <v>21</v>
      </c>
      <c r="F26" s="1" t="s">
        <v>25</v>
      </c>
      <c r="G26" s="1">
        <v>461.52170319480143</v>
      </c>
      <c r="H26" s="1">
        <v>508.53345024495644</v>
      </c>
      <c r="I26" s="1">
        <v>533.58888159839853</v>
      </c>
      <c r="J26" s="1">
        <v>439.4985886702317</v>
      </c>
      <c r="K26" s="1">
        <v>464.16391673993445</v>
      </c>
      <c r="L26" s="1">
        <v>486.64484772946412</v>
      </c>
      <c r="M26" s="1">
        <v>478.22300376782368</v>
      </c>
      <c r="N26" s="1">
        <v>462.48253454139024</v>
      </c>
      <c r="O26" s="1">
        <v>460.92395868160662</v>
      </c>
      <c r="P26" s="1">
        <v>448.45614631988724</v>
      </c>
      <c r="Q26" s="1">
        <v>490.91677821399622</v>
      </c>
    </row>
    <row r="27" spans="1:17" hidden="1" x14ac:dyDescent="0.25">
      <c r="A27" s="1" t="s">
        <v>52</v>
      </c>
      <c r="B27" s="1" t="s">
        <v>48</v>
      </c>
      <c r="C27" s="1" t="s">
        <v>24</v>
      </c>
      <c r="D27" s="1" t="s">
        <v>20</v>
      </c>
      <c r="E27" s="1" t="s">
        <v>21</v>
      </c>
      <c r="F27" s="1" t="s">
        <v>25</v>
      </c>
      <c r="G27" s="1">
        <v>57.759435525000008</v>
      </c>
      <c r="H27" s="1">
        <v>62.019504525000009</v>
      </c>
      <c r="I27" s="1">
        <v>62.847851275000011</v>
      </c>
      <c r="J27" s="1">
        <v>51.866340075000011</v>
      </c>
      <c r="K27" s="1">
        <v>51.854506550000004</v>
      </c>
      <c r="L27" s="1">
        <v>47.689105750000003</v>
      </c>
      <c r="M27" s="1">
        <v>47.257454258575009</v>
      </c>
      <c r="N27" s="1">
        <v>41.828090986275001</v>
      </c>
      <c r="O27" s="1">
        <v>39.122947171275001</v>
      </c>
      <c r="P27" s="1">
        <v>37.505233302625008</v>
      </c>
      <c r="Q27" s="1">
        <v>35.92368268637501</v>
      </c>
    </row>
    <row r="28" spans="1:17" x14ac:dyDescent="0.25">
      <c r="A28" s="1" t="s">
        <v>52</v>
      </c>
      <c r="B28" s="1" t="s">
        <v>48</v>
      </c>
      <c r="C28" s="1" t="s">
        <v>67</v>
      </c>
      <c r="D28" s="1" t="s">
        <v>20</v>
      </c>
      <c r="E28" s="1" t="s">
        <v>21</v>
      </c>
      <c r="F28" s="1" t="s">
        <v>25</v>
      </c>
      <c r="G28" s="1">
        <v>4.9664175000000004</v>
      </c>
      <c r="H28" s="1">
        <v>5.3327175000000002</v>
      </c>
      <c r="I28" s="1">
        <v>5.4039425000000003</v>
      </c>
      <c r="J28" s="1">
        <v>4.4597025000000006</v>
      </c>
      <c r="K28" s="1">
        <v>4.458685</v>
      </c>
      <c r="L28" s="1">
        <v>4.1005250000000002</v>
      </c>
      <c r="M28" s="1">
        <v>4.0634096525000007</v>
      </c>
      <c r="N28" s="1">
        <v>3.5965684424999997</v>
      </c>
      <c r="O28" s="1">
        <v>3.3639679425</v>
      </c>
      <c r="P28" s="1">
        <v>3.2248695875000002</v>
      </c>
      <c r="Q28" s="1">
        <v>3.0888807125000004</v>
      </c>
    </row>
    <row r="29" spans="1:17" x14ac:dyDescent="0.25">
      <c r="A29" s="1" t="s">
        <v>69</v>
      </c>
      <c r="B29" s="1" t="s">
        <v>48</v>
      </c>
      <c r="C29" s="1" t="s">
        <v>67</v>
      </c>
      <c r="D29" s="1" t="s">
        <v>20</v>
      </c>
      <c r="E29" s="1" t="s">
        <v>21</v>
      </c>
      <c r="F29" s="1" t="s">
        <v>22</v>
      </c>
      <c r="G29" s="1">
        <v>2.4704900000000003</v>
      </c>
      <c r="H29" s="1">
        <v>2.6658500000000003</v>
      </c>
      <c r="I29" s="1">
        <v>2.7920200000000004</v>
      </c>
      <c r="J29" s="1">
        <v>2.4297900000000001</v>
      </c>
      <c r="K29" s="1">
        <v>2.5101725000000004</v>
      </c>
      <c r="L29" s="1">
        <v>2.2639375000000004</v>
      </c>
      <c r="M29" s="1">
        <v>2.335945975</v>
      </c>
      <c r="N29" s="1">
        <v>1.7410116900000001</v>
      </c>
      <c r="O29" s="1">
        <v>1.6160820225000001</v>
      </c>
      <c r="P29" s="1">
        <v>1.6815347450000002</v>
      </c>
      <c r="Q29" s="1">
        <v>1.6624281300000001</v>
      </c>
    </row>
    <row r="30" spans="1:17" hidden="1" x14ac:dyDescent="0.25">
      <c r="A30" s="1" t="s">
        <v>69</v>
      </c>
      <c r="B30" s="1" t="s">
        <v>48</v>
      </c>
      <c r="C30" s="1" t="s">
        <v>24</v>
      </c>
      <c r="D30" s="1" t="s">
        <v>20</v>
      </c>
      <c r="E30" s="1" t="s">
        <v>21</v>
      </c>
      <c r="F30" s="1" t="s">
        <v>22</v>
      </c>
      <c r="G30" s="1">
        <v>28.731798700000006</v>
      </c>
      <c r="H30" s="1">
        <v>31.003835500000005</v>
      </c>
      <c r="I30" s="1">
        <v>32.471192600000009</v>
      </c>
      <c r="J30" s="1">
        <v>28.258457700000005</v>
      </c>
      <c r="K30" s="1">
        <v>29.193306175000007</v>
      </c>
      <c r="L30" s="1">
        <v>26.329593125000006</v>
      </c>
      <c r="M30" s="1">
        <v>27.167051689250002</v>
      </c>
      <c r="N30" s="1">
        <v>20.247965954700003</v>
      </c>
      <c r="O30" s="1">
        <v>18.795033921675003</v>
      </c>
      <c r="P30" s="1">
        <v>19.556249084350004</v>
      </c>
      <c r="Q30" s="1">
        <v>19.334039151900004</v>
      </c>
    </row>
    <row r="31" spans="1:17" hidden="1" x14ac:dyDescent="0.25">
      <c r="A31" s="1" t="s">
        <v>49</v>
      </c>
      <c r="B31" s="1" t="s">
        <v>48</v>
      </c>
      <c r="C31" s="1" t="s">
        <v>24</v>
      </c>
      <c r="D31" s="1" t="s">
        <v>20</v>
      </c>
      <c r="E31" s="1" t="s">
        <v>21</v>
      </c>
      <c r="F31" s="1" t="s">
        <v>25</v>
      </c>
      <c r="G31" s="1">
        <v>57.759435525000008</v>
      </c>
      <c r="H31" s="1">
        <v>62.019504525000009</v>
      </c>
      <c r="I31" s="1">
        <v>62.847851275000011</v>
      </c>
      <c r="J31" s="1">
        <v>51.866340075000011</v>
      </c>
      <c r="K31" s="1">
        <v>51.854506550000004</v>
      </c>
      <c r="L31" s="1">
        <v>47.689105750000003</v>
      </c>
      <c r="M31" s="1">
        <v>47.257454258575009</v>
      </c>
      <c r="N31" s="1">
        <v>41.828090986275001</v>
      </c>
      <c r="O31" s="1">
        <v>39.122947171275001</v>
      </c>
      <c r="P31" s="1">
        <v>37.505233302625008</v>
      </c>
      <c r="Q31" s="1">
        <v>35.92368268637501</v>
      </c>
    </row>
    <row r="32" spans="1:17" hidden="1" x14ac:dyDescent="0.25">
      <c r="A32" s="1" t="s">
        <v>29</v>
      </c>
      <c r="B32" s="1" t="s">
        <v>18</v>
      </c>
      <c r="C32" s="1" t="s">
        <v>24</v>
      </c>
      <c r="D32" s="1" t="s">
        <v>20</v>
      </c>
      <c r="E32" s="1" t="s">
        <v>21</v>
      </c>
      <c r="F32" s="1" t="s">
        <v>30</v>
      </c>
      <c r="G32" s="1">
        <v>1.0067393200000001</v>
      </c>
      <c r="H32" s="1">
        <v>1.1231091000000002</v>
      </c>
      <c r="I32" s="1">
        <v>1.1956105200000002</v>
      </c>
      <c r="J32" s="1">
        <v>0.88859015000000008</v>
      </c>
      <c r="K32" s="1">
        <v>0.91549034000000007</v>
      </c>
      <c r="L32" s="1">
        <v>0.94975231999999987</v>
      </c>
      <c r="M32" s="1">
        <v>0.89074343287000013</v>
      </c>
      <c r="N32" s="1">
        <v>0.72630626974000001</v>
      </c>
      <c r="O32" s="1">
        <v>0.68794184212999998</v>
      </c>
      <c r="P32" s="1">
        <v>0.59600442428000011</v>
      </c>
      <c r="Q32" s="1">
        <v>0.72564438318000002</v>
      </c>
    </row>
    <row r="33" spans="1:17" hidden="1" x14ac:dyDescent="0.25">
      <c r="A33" s="1" t="s">
        <v>38</v>
      </c>
      <c r="B33" s="1" t="s">
        <v>27</v>
      </c>
      <c r="C33" s="1" t="s">
        <v>24</v>
      </c>
      <c r="D33" s="1" t="s">
        <v>20</v>
      </c>
      <c r="E33" s="1" t="s">
        <v>21</v>
      </c>
      <c r="F33" s="1" t="s">
        <v>30</v>
      </c>
      <c r="G33" s="1">
        <v>19.854670971384817</v>
      </c>
      <c r="H33" s="1">
        <v>21.297889103245126</v>
      </c>
      <c r="I33" s="1">
        <v>22.725908479715844</v>
      </c>
      <c r="J33" s="1">
        <v>19.525319688913736</v>
      </c>
      <c r="K33" s="1">
        <v>21.768955858662487</v>
      </c>
      <c r="L33" s="1">
        <v>23.732565989053697</v>
      </c>
      <c r="M33" s="1">
        <v>23.90210734365683</v>
      </c>
      <c r="N33" s="1">
        <v>24.035582645083785</v>
      </c>
      <c r="O33" s="1">
        <v>24.288807954292317</v>
      </c>
      <c r="P33" s="1">
        <v>24.024811782520182</v>
      </c>
      <c r="Q33" s="1">
        <v>27.651242500000002</v>
      </c>
    </row>
    <row r="34" spans="1:17" hidden="1" x14ac:dyDescent="0.25">
      <c r="A34" s="1" t="s">
        <v>53</v>
      </c>
      <c r="B34" s="1" t="s">
        <v>34</v>
      </c>
      <c r="C34" s="1" t="s">
        <v>24</v>
      </c>
      <c r="D34" s="1" t="s">
        <v>20</v>
      </c>
      <c r="E34" s="1" t="s">
        <v>21</v>
      </c>
      <c r="F34" s="1" t="s">
        <v>30</v>
      </c>
      <c r="G34" s="1">
        <v>86.567112222222221</v>
      </c>
      <c r="H34" s="1">
        <v>101.9543888888889</v>
      </c>
      <c r="I34" s="1">
        <v>114.34910111111111</v>
      </c>
      <c r="J34" s="1">
        <v>95.319115000000011</v>
      </c>
      <c r="K34" s="1">
        <v>102.08829952305288</v>
      </c>
      <c r="L34" s="1">
        <v>111.83560356892643</v>
      </c>
      <c r="M34" s="1">
        <v>110.83030651136919</v>
      </c>
      <c r="N34" s="1">
        <v>109.75193482920055</v>
      </c>
      <c r="O34" s="1">
        <v>114.61612660307485</v>
      </c>
      <c r="P34" s="1">
        <v>110.26508761693242</v>
      </c>
      <c r="Q34" s="1">
        <v>131.59910054199298</v>
      </c>
    </row>
    <row r="35" spans="1:17" hidden="1" x14ac:dyDescent="0.25">
      <c r="A35" s="1" t="s">
        <v>54</v>
      </c>
      <c r="B35" s="1" t="s">
        <v>43</v>
      </c>
      <c r="C35" s="1" t="s">
        <v>24</v>
      </c>
      <c r="D35" s="1" t="s">
        <v>20</v>
      </c>
      <c r="E35" s="1" t="s">
        <v>21</v>
      </c>
      <c r="F35" s="1" t="s">
        <v>30</v>
      </c>
      <c r="G35" s="1">
        <v>208.26504825000004</v>
      </c>
      <c r="H35" s="1">
        <v>232.74632325000002</v>
      </c>
      <c r="I35" s="1">
        <v>243.20836599999998</v>
      </c>
      <c r="J35" s="1">
        <v>190.06216450000002</v>
      </c>
      <c r="K35" s="1">
        <v>203.78655475000002</v>
      </c>
      <c r="L35" s="1">
        <v>216.07665000000006</v>
      </c>
      <c r="M35" s="1">
        <v>214.226506</v>
      </c>
      <c r="N35" s="1">
        <v>204.77423600000003</v>
      </c>
      <c r="O35" s="1">
        <v>202.65616625000001</v>
      </c>
      <c r="P35" s="1">
        <v>187.6764905</v>
      </c>
      <c r="Q35" s="1">
        <v>212.49796600000002</v>
      </c>
    </row>
    <row r="36" spans="1:17" hidden="1" x14ac:dyDescent="0.25">
      <c r="A36" s="1" t="s">
        <v>55</v>
      </c>
      <c r="B36" s="1" t="s">
        <v>46</v>
      </c>
      <c r="C36" s="1" t="s">
        <v>24</v>
      </c>
      <c r="D36" s="1" t="s">
        <v>20</v>
      </c>
      <c r="E36" s="1" t="s">
        <v>21</v>
      </c>
      <c r="F36" s="1" t="s">
        <v>56</v>
      </c>
      <c r="G36" s="1">
        <v>717.21137292116202</v>
      </c>
      <c r="H36" s="1">
        <v>781.10553524160218</v>
      </c>
      <c r="I36" s="1">
        <v>814.99401088537707</v>
      </c>
      <c r="J36" s="1">
        <v>697.97878145706375</v>
      </c>
      <c r="K36" s="1">
        <v>731.90670267039548</v>
      </c>
      <c r="L36" s="1">
        <v>753.02386517438026</v>
      </c>
      <c r="M36" s="1">
        <v>748.55478021439603</v>
      </c>
      <c r="N36" s="1">
        <v>728.41922258951934</v>
      </c>
      <c r="O36" s="1">
        <v>723.31725998647528</v>
      </c>
      <c r="P36" s="1">
        <v>693.0514231073887</v>
      </c>
      <c r="Q36" s="1">
        <v>755.64962364469113</v>
      </c>
    </row>
    <row r="37" spans="1:17" hidden="1" x14ac:dyDescent="0.25">
      <c r="A37" s="1" t="s">
        <v>57</v>
      </c>
      <c r="B37" s="1" t="s">
        <v>34</v>
      </c>
      <c r="C37" s="1" t="s">
        <v>24</v>
      </c>
      <c r="D37" s="1" t="s">
        <v>20</v>
      </c>
      <c r="E37" s="1" t="s">
        <v>28</v>
      </c>
      <c r="F37" s="1" t="s">
        <v>22</v>
      </c>
      <c r="G37" s="1">
        <v>6.9389520319305795</v>
      </c>
      <c r="H37" s="1">
        <v>8.1086399359153383</v>
      </c>
      <c r="I37" s="1">
        <v>9.9224422163638462</v>
      </c>
      <c r="J37" s="1">
        <v>9.9548342733440585</v>
      </c>
      <c r="K37" s="1">
        <v>9.7781282434798555</v>
      </c>
      <c r="L37" s="1">
        <v>10.628905245602201</v>
      </c>
      <c r="M37" s="1">
        <v>11.559607977300868</v>
      </c>
      <c r="N37" s="1">
        <v>11.426423501388724</v>
      </c>
      <c r="O37" s="1">
        <v>11.872586015001209</v>
      </c>
      <c r="P37" s="1">
        <v>12.552687371901277</v>
      </c>
      <c r="Q37" s="1">
        <v>13.484944296947969</v>
      </c>
    </row>
    <row r="38" spans="1:17" hidden="1" x14ac:dyDescent="0.25">
      <c r="A38" s="1" t="s">
        <v>40</v>
      </c>
      <c r="B38" s="1" t="s">
        <v>34</v>
      </c>
      <c r="C38" s="1" t="s">
        <v>24</v>
      </c>
      <c r="D38" s="1" t="s">
        <v>20</v>
      </c>
      <c r="E38" s="1" t="s">
        <v>28</v>
      </c>
      <c r="F38" s="1" t="s">
        <v>25</v>
      </c>
      <c r="G38" s="1">
        <v>88.969533740426556</v>
      </c>
      <c r="H38" s="1">
        <v>92.120691528868136</v>
      </c>
      <c r="I38" s="1">
        <v>95.898263690242842</v>
      </c>
      <c r="J38" s="1">
        <v>97.357655980673542</v>
      </c>
      <c r="K38" s="1">
        <v>98.316856668960241</v>
      </c>
      <c r="L38" s="1">
        <v>99.379664131370362</v>
      </c>
      <c r="M38" s="1">
        <v>101.57724347558816</v>
      </c>
      <c r="N38" s="1">
        <v>104.30909237711406</v>
      </c>
      <c r="O38" s="1">
        <v>108.33555939028085</v>
      </c>
      <c r="P38" s="1">
        <v>111.77581570165563</v>
      </c>
      <c r="Q38" s="1">
        <v>116.05387138363865</v>
      </c>
    </row>
    <row r="39" spans="1:17" hidden="1" x14ac:dyDescent="0.25">
      <c r="A39" s="1" t="s">
        <v>58</v>
      </c>
      <c r="B39" s="1" t="s">
        <v>48</v>
      </c>
      <c r="C39" s="1" t="s">
        <v>24</v>
      </c>
      <c r="D39" s="1" t="s">
        <v>20</v>
      </c>
      <c r="E39" s="1" t="s">
        <v>21</v>
      </c>
      <c r="F39" s="1" t="s">
        <v>30</v>
      </c>
      <c r="G39" s="1">
        <v>115.01921715755502</v>
      </c>
      <c r="H39" s="1">
        <v>119.21200689946801</v>
      </c>
      <c r="I39" s="1">
        <v>120.45937977455002</v>
      </c>
      <c r="J39" s="1">
        <v>102.68548011815001</v>
      </c>
      <c r="K39" s="1">
        <v>103.83038419868001</v>
      </c>
      <c r="L39" s="1">
        <v>94.826464296400005</v>
      </c>
      <c r="M39" s="1">
        <v>95.58617392650001</v>
      </c>
      <c r="N39" s="1">
        <v>87.683881845494994</v>
      </c>
      <c r="O39" s="1">
        <v>83.580053336978011</v>
      </c>
      <c r="P39" s="1">
        <v>81.350828783656013</v>
      </c>
      <c r="Q39" s="1">
        <v>80.029666219518006</v>
      </c>
    </row>
    <row r="40" spans="1:17" hidden="1" x14ac:dyDescent="0.25">
      <c r="A40" s="1" t="s">
        <v>17</v>
      </c>
      <c r="B40" s="1" t="s">
        <v>18</v>
      </c>
      <c r="C40" s="1" t="s">
        <v>24</v>
      </c>
      <c r="D40" s="1" t="s">
        <v>20</v>
      </c>
      <c r="E40" s="1" t="s">
        <v>21</v>
      </c>
      <c r="F40" s="1" t="s">
        <v>22</v>
      </c>
      <c r="G40" s="1">
        <v>0.53656168000000004</v>
      </c>
      <c r="H40" s="1">
        <v>0.59929390000000016</v>
      </c>
      <c r="I40" s="1">
        <v>0.6450579500000001</v>
      </c>
      <c r="J40" s="1">
        <v>0.48091212999999999</v>
      </c>
      <c r="K40" s="1">
        <v>0.49353067999999994</v>
      </c>
      <c r="L40" s="1">
        <v>0.51165022000000004</v>
      </c>
      <c r="M40" s="1">
        <v>0.47797076344000011</v>
      </c>
      <c r="N40" s="1">
        <v>0.42059784514999998</v>
      </c>
      <c r="O40" s="1">
        <v>0.40432760307999993</v>
      </c>
      <c r="P40" s="1">
        <v>0.35525487623000002</v>
      </c>
      <c r="Q40" s="1">
        <v>0.42171975636000003</v>
      </c>
    </row>
    <row r="41" spans="1:17" hidden="1" x14ac:dyDescent="0.25">
      <c r="A41" s="1" t="s">
        <v>59</v>
      </c>
      <c r="B41" s="1" t="s">
        <v>34</v>
      </c>
      <c r="C41" s="1" t="s">
        <v>24</v>
      </c>
      <c r="D41" s="1" t="s">
        <v>20</v>
      </c>
      <c r="E41" s="1" t="s">
        <v>28</v>
      </c>
      <c r="F41" s="1" t="s">
        <v>22</v>
      </c>
      <c r="G41" s="1">
        <v>1.4972177425322031</v>
      </c>
      <c r="H41" s="1">
        <v>1.9047520785827381</v>
      </c>
      <c r="I41" s="1">
        <v>2.7245956569712364</v>
      </c>
      <c r="J41" s="1">
        <v>3.0415847544058829</v>
      </c>
      <c r="K41" s="1">
        <v>3.0513177747087559</v>
      </c>
      <c r="L41" s="1">
        <v>3.0288941490326158</v>
      </c>
      <c r="M41" s="1">
        <v>3.1107607059317157</v>
      </c>
      <c r="N41" s="1">
        <v>3.1541135528807258</v>
      </c>
      <c r="O41" s="1">
        <v>3.2047941806670424</v>
      </c>
      <c r="P41" s="1">
        <v>3.2899041440534069</v>
      </c>
      <c r="Q41" s="1">
        <v>3.4576218861518613</v>
      </c>
    </row>
    <row r="42" spans="1:17" hidden="1" x14ac:dyDescent="0.25">
      <c r="A42" s="1" t="s">
        <v>37</v>
      </c>
      <c r="B42" s="1" t="s">
        <v>34</v>
      </c>
      <c r="C42" s="1" t="s">
        <v>24</v>
      </c>
      <c r="D42" s="1" t="s">
        <v>20</v>
      </c>
      <c r="E42" s="1" t="s">
        <v>28</v>
      </c>
      <c r="F42" s="1" t="s">
        <v>25</v>
      </c>
      <c r="G42" s="1">
        <v>75.87985696526745</v>
      </c>
      <c r="H42" s="1">
        <v>77.759634485551373</v>
      </c>
      <c r="I42" s="1">
        <v>80.191051324359108</v>
      </c>
      <c r="J42" s="1">
        <v>79.594859020511933</v>
      </c>
      <c r="K42" s="1">
        <v>78.883125912135483</v>
      </c>
      <c r="L42" s="1">
        <v>78.127684185366419</v>
      </c>
      <c r="M42" s="1">
        <v>77.976182630216684</v>
      </c>
      <c r="N42" s="1">
        <v>78.026809821209341</v>
      </c>
      <c r="O42" s="1">
        <v>78.295159384944711</v>
      </c>
      <c r="P42" s="1">
        <v>77.780104467908671</v>
      </c>
      <c r="Q42" s="1">
        <v>77.302930776920363</v>
      </c>
    </row>
    <row r="43" spans="1:17" hidden="1" x14ac:dyDescent="0.25">
      <c r="A43" s="1" t="s">
        <v>60</v>
      </c>
      <c r="B43" s="1" t="s">
        <v>34</v>
      </c>
      <c r="C43" s="1" t="s">
        <v>24</v>
      </c>
      <c r="D43" s="1" t="s">
        <v>20</v>
      </c>
      <c r="E43" s="1" t="s">
        <v>28</v>
      </c>
      <c r="F43" s="1" t="s">
        <v>22</v>
      </c>
      <c r="G43" s="1">
        <v>3.2224895671761544</v>
      </c>
      <c r="H43" s="1">
        <v>3.6913159128881565</v>
      </c>
      <c r="I43" s="1">
        <v>4.1483585038370547</v>
      </c>
      <c r="J43" s="1">
        <v>4.0484375744937307</v>
      </c>
      <c r="K43" s="1">
        <v>4.3414081679404326</v>
      </c>
      <c r="L43" s="1">
        <v>4.6839258609764913</v>
      </c>
      <c r="M43" s="1">
        <v>4.7573465933333052</v>
      </c>
      <c r="N43" s="1">
        <v>4.7019162969770392</v>
      </c>
      <c r="O43" s="1">
        <v>4.9175460068141641</v>
      </c>
      <c r="P43" s="1">
        <v>4.9094959029096481</v>
      </c>
      <c r="Q43" s="1">
        <v>5.3615142947026175</v>
      </c>
    </row>
    <row r="44" spans="1:17" hidden="1" x14ac:dyDescent="0.25">
      <c r="A44" s="1" t="s">
        <v>39</v>
      </c>
      <c r="B44" s="1" t="s">
        <v>34</v>
      </c>
      <c r="C44" s="1" t="s">
        <v>24</v>
      </c>
      <c r="D44" s="1" t="s">
        <v>20</v>
      </c>
      <c r="E44" s="1" t="s">
        <v>28</v>
      </c>
      <c r="F44" s="1" t="s">
        <v>25</v>
      </c>
      <c r="G44" s="1">
        <v>11.759860664047988</v>
      </c>
      <c r="H44" s="1">
        <v>12.907903154427848</v>
      </c>
      <c r="I44" s="1">
        <v>14.154774865883718</v>
      </c>
      <c r="J44" s="1">
        <v>16.12214973793937</v>
      </c>
      <c r="K44" s="1">
        <v>17.726958812380321</v>
      </c>
      <c r="L44" s="1">
        <v>19.486943001559485</v>
      </c>
      <c r="M44" s="1">
        <v>21.771388067593705</v>
      </c>
      <c r="N44" s="1">
        <v>24.459743399356732</v>
      </c>
      <c r="O44" s="1">
        <v>28.127071096752164</v>
      </c>
      <c r="P44" s="1">
        <v>32.052153896809521</v>
      </c>
      <c r="Q44" s="1">
        <v>36.673236878615832</v>
      </c>
    </row>
    <row r="45" spans="1:17" hidden="1" x14ac:dyDescent="0.25">
      <c r="A45" s="1" t="s">
        <v>36</v>
      </c>
      <c r="B45" s="1" t="s">
        <v>27</v>
      </c>
      <c r="C45" s="1" t="s">
        <v>24</v>
      </c>
      <c r="D45" s="1" t="s">
        <v>20</v>
      </c>
      <c r="E45" s="1" t="s">
        <v>21</v>
      </c>
      <c r="F45" s="1" t="s">
        <v>22</v>
      </c>
      <c r="G45" s="1">
        <v>7.3588149653611881</v>
      </c>
      <c r="H45" s="1">
        <v>7.6077137669554604</v>
      </c>
      <c r="I45" s="1">
        <v>8.0705903009840068</v>
      </c>
      <c r="J45" s="1">
        <v>7.5411235036820266</v>
      </c>
      <c r="K45" s="1">
        <v>8.1564991329502785</v>
      </c>
      <c r="L45" s="1">
        <v>9.0525105140341591</v>
      </c>
      <c r="M45" s="1">
        <v>9.3846542362826675</v>
      </c>
      <c r="N45" s="1">
        <v>9.3291020414974817</v>
      </c>
      <c r="O45" s="1">
        <v>9.3080608682609078</v>
      </c>
      <c r="P45" s="1">
        <v>9.5330378016015072</v>
      </c>
      <c r="Q45" s="1">
        <v>10.601388055555557</v>
      </c>
    </row>
    <row r="46" spans="1:17" hidden="1" x14ac:dyDescent="0.25">
      <c r="A46" s="1" t="s">
        <v>44</v>
      </c>
      <c r="B46" s="1" t="s">
        <v>32</v>
      </c>
      <c r="C46" s="1" t="s">
        <v>24</v>
      </c>
      <c r="D46" s="1" t="s">
        <v>20</v>
      </c>
      <c r="E46" s="1" t="s">
        <v>21</v>
      </c>
      <c r="F46" s="1" t="s">
        <v>22</v>
      </c>
      <c r="G46" s="1">
        <v>138.46840199999997</v>
      </c>
      <c r="H46" s="1">
        <v>144.68363699999998</v>
      </c>
      <c r="I46" s="1">
        <v>144.92642000000001</v>
      </c>
      <c r="J46" s="1">
        <v>138.683119</v>
      </c>
      <c r="K46" s="1">
        <v>142.21530300000001</v>
      </c>
      <c r="L46" s="1">
        <v>142.498727</v>
      </c>
      <c r="M46" s="1">
        <v>141.99605199999999</v>
      </c>
      <c r="N46" s="1">
        <v>141.21141700000001</v>
      </c>
      <c r="O46" s="1">
        <v>137.76608700000003</v>
      </c>
      <c r="P46" s="1">
        <v>127.639668</v>
      </c>
      <c r="Q46" s="1">
        <v>133.36982899999998</v>
      </c>
    </row>
    <row r="47" spans="1:17" hidden="1" x14ac:dyDescent="0.25">
      <c r="A47" s="1" t="s">
        <v>53</v>
      </c>
      <c r="B47" s="1" t="s">
        <v>34</v>
      </c>
      <c r="C47" s="1" t="s">
        <v>24</v>
      </c>
      <c r="D47" s="1" t="s">
        <v>20</v>
      </c>
      <c r="E47" s="1" t="s">
        <v>28</v>
      </c>
      <c r="F47" s="1" t="s">
        <v>30</v>
      </c>
      <c r="G47" s="1">
        <v>95.908485772357125</v>
      </c>
      <c r="H47" s="1">
        <v>100.22933146478347</v>
      </c>
      <c r="I47" s="1">
        <v>105.82070590660668</v>
      </c>
      <c r="J47" s="1">
        <v>107.31249025401759</v>
      </c>
      <c r="K47" s="1">
        <v>108.09498491244011</v>
      </c>
      <c r="L47" s="1">
        <v>110.00856937697256</v>
      </c>
      <c r="M47" s="1">
        <v>113.13685145288903</v>
      </c>
      <c r="N47" s="1">
        <v>115.7355158785028</v>
      </c>
      <c r="O47" s="1">
        <v>120.20814540528207</v>
      </c>
      <c r="P47" s="1">
        <v>124.32850307355692</v>
      </c>
      <c r="Q47" s="1">
        <v>129.53881568058662</v>
      </c>
    </row>
    <row r="48" spans="1:17" hidden="1" x14ac:dyDescent="0.25">
      <c r="A48" s="1" t="s">
        <v>61</v>
      </c>
      <c r="B48" s="1" t="s">
        <v>32</v>
      </c>
      <c r="C48" s="1" t="s">
        <v>24</v>
      </c>
      <c r="D48" s="1" t="s">
        <v>20</v>
      </c>
      <c r="E48" s="1" t="s">
        <v>21</v>
      </c>
      <c r="F48" s="1" t="s">
        <v>22</v>
      </c>
      <c r="G48" s="1">
        <v>137.70593599999998</v>
      </c>
      <c r="H48" s="1">
        <v>143.91111799999999</v>
      </c>
      <c r="I48" s="1">
        <v>144.15838300000001</v>
      </c>
      <c r="J48" s="1">
        <v>137.961691</v>
      </c>
      <c r="K48" s="1">
        <v>141.359283</v>
      </c>
      <c r="L48" s="1">
        <v>141.87523400000001</v>
      </c>
      <c r="M48" s="1">
        <v>141.399124</v>
      </c>
      <c r="N48" s="1">
        <v>140.49145000000001</v>
      </c>
      <c r="O48" s="1">
        <v>136.60907500000002</v>
      </c>
      <c r="P48" s="1">
        <v>126.48265600000001</v>
      </c>
      <c r="Q48" s="1">
        <v>131.984816</v>
      </c>
    </row>
    <row r="49" spans="1:17" hidden="1" x14ac:dyDescent="0.25">
      <c r="A49" s="1" t="s">
        <v>62</v>
      </c>
      <c r="B49" s="1" t="s">
        <v>43</v>
      </c>
      <c r="C49" s="1" t="s">
        <v>63</v>
      </c>
      <c r="D49" s="1" t="s">
        <v>20</v>
      </c>
      <c r="E49" s="1" t="s">
        <v>21</v>
      </c>
      <c r="F49" s="1" t="s">
        <v>22</v>
      </c>
      <c r="G49" s="1">
        <v>67.342574444444452</v>
      </c>
      <c r="H49" s="1">
        <v>76.976432499999987</v>
      </c>
      <c r="I49" s="1">
        <v>82.762284444444433</v>
      </c>
      <c r="J49" s="1">
        <v>71.091679999999997</v>
      </c>
      <c r="K49" s="1">
        <v>75.582847222222213</v>
      </c>
      <c r="L49" s="1">
        <v>76.872521388888885</v>
      </c>
      <c r="M49" s="1">
        <v>79.462708611111111</v>
      </c>
      <c r="N49" s="1">
        <v>78.296477500000009</v>
      </c>
      <c r="O49" s="1">
        <v>78.338832222222223</v>
      </c>
      <c r="P49" s="1">
        <v>69.574086944444446</v>
      </c>
      <c r="Q49" s="1">
        <v>83.361119722222213</v>
      </c>
    </row>
    <row r="50" spans="1:17" hidden="1" x14ac:dyDescent="0.25">
      <c r="A50" s="1" t="s">
        <v>64</v>
      </c>
      <c r="B50" s="1" t="s">
        <v>32</v>
      </c>
      <c r="C50" s="1" t="s">
        <v>24</v>
      </c>
      <c r="D50" s="1" t="s">
        <v>20</v>
      </c>
      <c r="E50" s="1" t="s">
        <v>21</v>
      </c>
      <c r="F50" s="1" t="s">
        <v>22</v>
      </c>
      <c r="G50" s="1">
        <v>0.76246599999999998</v>
      </c>
      <c r="H50" s="1">
        <v>0.77251899999999996</v>
      </c>
      <c r="I50" s="1">
        <v>0.76803700000000008</v>
      </c>
      <c r="J50" s="1">
        <v>0.72142799999999996</v>
      </c>
      <c r="K50" s="1">
        <v>0.85602</v>
      </c>
      <c r="L50" s="1">
        <v>0.62349300000000007</v>
      </c>
      <c r="M50" s="1">
        <v>0.59692800000000001</v>
      </c>
      <c r="N50" s="1">
        <v>0.71996700000000002</v>
      </c>
      <c r="O50" s="1">
        <v>1.1570119999999999</v>
      </c>
      <c r="P50" s="1">
        <v>1.1570119999999999</v>
      </c>
      <c r="Q50" s="1">
        <v>1.3850129999999998</v>
      </c>
    </row>
    <row r="51" spans="1:17" hidden="1" x14ac:dyDescent="0.25">
      <c r="A51" s="1" t="s">
        <v>42</v>
      </c>
      <c r="B51" s="1" t="s">
        <v>43</v>
      </c>
      <c r="C51" s="1" t="s">
        <v>63</v>
      </c>
      <c r="D51" s="1" t="s">
        <v>20</v>
      </c>
      <c r="E51" s="1" t="s">
        <v>21</v>
      </c>
      <c r="F51" s="1" t="s">
        <v>25</v>
      </c>
      <c r="G51" s="1">
        <v>164.06303472222223</v>
      </c>
      <c r="H51" s="1">
        <v>181.63059333333337</v>
      </c>
      <c r="I51" s="1">
        <v>187.46923333333334</v>
      </c>
      <c r="J51" s="1">
        <v>140.08850277777776</v>
      </c>
      <c r="K51" s="1">
        <v>150.84665805555557</v>
      </c>
      <c r="L51" s="1">
        <v>163.21264527777777</v>
      </c>
      <c r="M51" s="1">
        <v>158.56674250000003</v>
      </c>
      <c r="N51" s="1">
        <v>149.23045138888887</v>
      </c>
      <c r="O51" s="1">
        <v>146.83468583333331</v>
      </c>
      <c r="P51" s="1">
        <v>138.95534694444444</v>
      </c>
      <c r="Q51" s="1">
        <v>152.74773138888887</v>
      </c>
    </row>
    <row r="52" spans="1:17" hidden="1" x14ac:dyDescent="0.25">
      <c r="A52" s="1" t="s">
        <v>65</v>
      </c>
      <c r="B52" s="1" t="s">
        <v>34</v>
      </c>
      <c r="C52" s="1" t="s">
        <v>24</v>
      </c>
      <c r="D52" s="1" t="s">
        <v>20</v>
      </c>
      <c r="E52" s="1" t="s">
        <v>21</v>
      </c>
      <c r="F52" s="1" t="s">
        <v>22</v>
      </c>
      <c r="G52" s="1">
        <v>0.20652194444444444</v>
      </c>
      <c r="H52" s="1">
        <v>0.20652194444444444</v>
      </c>
      <c r="I52" s="1">
        <v>0.20652194444444444</v>
      </c>
      <c r="J52" s="1">
        <v>0.19448611111111111</v>
      </c>
      <c r="K52" s="1">
        <v>0.19448611111111111</v>
      </c>
      <c r="L52" s="1">
        <v>0.19448611111111111</v>
      </c>
      <c r="M52" s="1">
        <v>0.19448611111111111</v>
      </c>
      <c r="N52" s="1">
        <v>0.19448611111111111</v>
      </c>
      <c r="O52" s="1">
        <v>0.19448611111111111</v>
      </c>
      <c r="P52" s="1">
        <v>0.19448611111111111</v>
      </c>
      <c r="Q52" s="1">
        <v>0.19448611111111111</v>
      </c>
    </row>
    <row r="53" spans="1:17" hidden="1" x14ac:dyDescent="0.25">
      <c r="A53" s="1" t="s">
        <v>54</v>
      </c>
      <c r="B53" s="1" t="s">
        <v>43</v>
      </c>
      <c r="C53" s="1" t="s">
        <v>63</v>
      </c>
      <c r="D53" s="1" t="s">
        <v>20</v>
      </c>
      <c r="E53" s="1" t="s">
        <v>21</v>
      </c>
      <c r="F53" s="1" t="s">
        <v>56</v>
      </c>
      <c r="G53" s="1">
        <v>231.40560916666669</v>
      </c>
      <c r="H53" s="1">
        <v>258.60702583333335</v>
      </c>
      <c r="I53" s="1">
        <v>270.23151777777775</v>
      </c>
      <c r="J53" s="1">
        <v>211.18018277777776</v>
      </c>
      <c r="K53" s="1">
        <v>226.42950527777776</v>
      </c>
      <c r="L53" s="1">
        <v>240.08516666666665</v>
      </c>
      <c r="M53" s="1">
        <v>238.02945111111114</v>
      </c>
      <c r="N53" s="1">
        <v>227.52692888888888</v>
      </c>
      <c r="O53" s="1">
        <v>225.17351805555552</v>
      </c>
      <c r="P53" s="1">
        <v>208.52943388888889</v>
      </c>
      <c r="Q53" s="1">
        <v>236.10885111111108</v>
      </c>
    </row>
    <row r="54" spans="1:17" hidden="1" x14ac:dyDescent="0.25">
      <c r="A54" s="1" t="s">
        <v>62</v>
      </c>
      <c r="B54" s="1" t="s">
        <v>43</v>
      </c>
      <c r="C54" s="1" t="s">
        <v>24</v>
      </c>
      <c r="D54" s="1" t="s">
        <v>20</v>
      </c>
      <c r="E54" s="1" t="s">
        <v>28</v>
      </c>
      <c r="F54" s="1" t="s">
        <v>22</v>
      </c>
      <c r="G54" s="1">
        <v>66.687135864392161</v>
      </c>
      <c r="H54" s="1">
        <v>68.156940363460606</v>
      </c>
      <c r="I54" s="1">
        <v>68.978981140665852</v>
      </c>
      <c r="J54" s="1">
        <v>72.353039669086925</v>
      </c>
      <c r="K54" s="1">
        <v>72.111982989294845</v>
      </c>
      <c r="L54" s="1">
        <v>68.021546808058886</v>
      </c>
      <c r="M54" s="1">
        <v>72.991339703528652</v>
      </c>
      <c r="N54" s="1">
        <v>74.309712072605691</v>
      </c>
      <c r="O54" s="1">
        <v>74.000896921357864</v>
      </c>
      <c r="P54" s="1">
        <v>70.768594959869588</v>
      </c>
      <c r="Q54" s="1">
        <v>73.858659847052223</v>
      </c>
    </row>
    <row r="55" spans="1:17" hidden="1" x14ac:dyDescent="0.25">
      <c r="A55" s="1" t="s">
        <v>62</v>
      </c>
      <c r="B55" s="1" t="s">
        <v>43</v>
      </c>
      <c r="C55" s="1" t="s">
        <v>63</v>
      </c>
      <c r="D55" s="1" t="s">
        <v>20</v>
      </c>
      <c r="E55" s="1" t="s">
        <v>28</v>
      </c>
      <c r="F55" s="1" t="s">
        <v>22</v>
      </c>
      <c r="G55" s="1">
        <v>74.096817627102396</v>
      </c>
      <c r="H55" s="1">
        <v>75.729933737178442</v>
      </c>
      <c r="I55" s="1">
        <v>76.643312378517606</v>
      </c>
      <c r="J55" s="1">
        <v>80.392266298985476</v>
      </c>
      <c r="K55" s="1">
        <v>80.124425543660919</v>
      </c>
      <c r="L55" s="1">
        <v>75.579496453398733</v>
      </c>
      <c r="M55" s="1">
        <v>81.101488559476266</v>
      </c>
      <c r="N55" s="1">
        <v>82.566346747339665</v>
      </c>
      <c r="O55" s="1">
        <v>82.223218801508736</v>
      </c>
      <c r="P55" s="1">
        <v>78.631772177632868</v>
      </c>
      <c r="Q55" s="1">
        <v>82.065177607835778</v>
      </c>
    </row>
    <row r="56" spans="1:17" hidden="1" x14ac:dyDescent="0.25">
      <c r="A56" s="1" t="s">
        <v>42</v>
      </c>
      <c r="B56" s="1" t="s">
        <v>43</v>
      </c>
      <c r="C56" s="1" t="s">
        <v>24</v>
      </c>
      <c r="D56" s="1" t="s">
        <v>20</v>
      </c>
      <c r="E56" s="1" t="s">
        <v>28</v>
      </c>
      <c r="F56" s="1" t="s">
        <v>25</v>
      </c>
      <c r="G56" s="1">
        <v>162.46622552084378</v>
      </c>
      <c r="H56" s="1">
        <v>160.82046304237298</v>
      </c>
      <c r="I56" s="1">
        <v>156.24794309823005</v>
      </c>
      <c r="J56" s="1">
        <v>142.57405365386708</v>
      </c>
      <c r="K56" s="1">
        <v>143.91958016230942</v>
      </c>
      <c r="L56" s="1">
        <v>144.42061207106633</v>
      </c>
      <c r="M56" s="1">
        <v>145.65321481982662</v>
      </c>
      <c r="N56" s="1">
        <v>141.63181064145977</v>
      </c>
      <c r="O56" s="1">
        <v>138.70386043041063</v>
      </c>
      <c r="P56" s="1">
        <v>141.34105235576894</v>
      </c>
      <c r="Q56" s="1">
        <v>135.20205403962362</v>
      </c>
    </row>
    <row r="57" spans="1:17" hidden="1" x14ac:dyDescent="0.25">
      <c r="A57" s="1" t="s">
        <v>42</v>
      </c>
      <c r="B57" s="1" t="s">
        <v>43</v>
      </c>
      <c r="C57" s="1" t="s">
        <v>63</v>
      </c>
      <c r="D57" s="1" t="s">
        <v>20</v>
      </c>
      <c r="E57" s="1" t="s">
        <v>28</v>
      </c>
      <c r="F57" s="1" t="s">
        <v>25</v>
      </c>
      <c r="G57" s="1">
        <v>180.51802835649306</v>
      </c>
      <c r="H57" s="1">
        <v>178.6894033804144</v>
      </c>
      <c r="I57" s="1">
        <v>173.60882566470008</v>
      </c>
      <c r="J57" s="1">
        <v>158.41561517096341</v>
      </c>
      <c r="K57" s="1">
        <v>159.91064462478823</v>
      </c>
      <c r="L57" s="1">
        <v>160.46734674562921</v>
      </c>
      <c r="M57" s="1">
        <v>161.83690535536292</v>
      </c>
      <c r="N57" s="1">
        <v>157.3686784905108</v>
      </c>
      <c r="O57" s="1">
        <v>154.11540047823399</v>
      </c>
      <c r="P57" s="1">
        <v>157.04561372863213</v>
      </c>
      <c r="Q57" s="1">
        <v>150.22450448847067</v>
      </c>
    </row>
    <row r="58" spans="1:17" hidden="1" x14ac:dyDescent="0.25">
      <c r="A58" s="1" t="s">
        <v>54</v>
      </c>
      <c r="B58" s="1" t="s">
        <v>43</v>
      </c>
      <c r="C58" s="1" t="s">
        <v>24</v>
      </c>
      <c r="D58" s="1" t="s">
        <v>20</v>
      </c>
      <c r="E58" s="1" t="s">
        <v>28</v>
      </c>
      <c r="F58" s="1" t="s">
        <v>30</v>
      </c>
      <c r="G58" s="1">
        <v>229.15336138523594</v>
      </c>
      <c r="H58" s="1">
        <v>228.97740340583357</v>
      </c>
      <c r="I58" s="1">
        <v>225.22692423889592</v>
      </c>
      <c r="J58" s="1">
        <v>214.92709332295402</v>
      </c>
      <c r="K58" s="1">
        <v>216.03156315160427</v>
      </c>
      <c r="L58" s="1">
        <v>212.44215887912523</v>
      </c>
      <c r="M58" s="1">
        <v>218.64455452335528</v>
      </c>
      <c r="N58" s="1">
        <v>215.94152271406543</v>
      </c>
      <c r="O58" s="1">
        <v>212.70475735176848</v>
      </c>
      <c r="P58" s="1">
        <v>212.10964731563851</v>
      </c>
      <c r="Q58" s="1">
        <v>209.06071388667584</v>
      </c>
    </row>
    <row r="59" spans="1:17" hidden="1" x14ac:dyDescent="0.25">
      <c r="A59" s="1" t="s">
        <v>54</v>
      </c>
      <c r="B59" s="1" t="s">
        <v>43</v>
      </c>
      <c r="C59" s="1" t="s">
        <v>63</v>
      </c>
      <c r="D59" s="1" t="s">
        <v>20</v>
      </c>
      <c r="E59" s="1" t="s">
        <v>28</v>
      </c>
      <c r="F59" s="1" t="s">
        <v>56</v>
      </c>
      <c r="G59" s="1">
        <v>254.61484598359544</v>
      </c>
      <c r="H59" s="1">
        <v>254.41933711759285</v>
      </c>
      <c r="I59" s="1">
        <v>250.25213804321768</v>
      </c>
      <c r="J59" s="1">
        <v>238.80788146994888</v>
      </c>
      <c r="K59" s="1">
        <v>240.03507016844915</v>
      </c>
      <c r="L59" s="1">
        <v>236.04684319902793</v>
      </c>
      <c r="M59" s="1">
        <v>242.9383939148392</v>
      </c>
      <c r="N59" s="1">
        <v>239.93502523785048</v>
      </c>
      <c r="O59" s="1">
        <v>236.33861927974272</v>
      </c>
      <c r="P59" s="1">
        <v>235.67738590626499</v>
      </c>
      <c r="Q59" s="1">
        <v>232.28968209630645</v>
      </c>
    </row>
    <row r="60" spans="1:17" x14ac:dyDescent="0.25">
      <c r="A60" s="1" t="s">
        <v>49</v>
      </c>
      <c r="B60" s="1" t="s">
        <v>48</v>
      </c>
      <c r="C60" s="1" t="s">
        <v>67</v>
      </c>
      <c r="D60" s="1" t="s">
        <v>20</v>
      </c>
      <c r="E60" s="1" t="s">
        <v>21</v>
      </c>
      <c r="F60" s="1" t="s">
        <v>25</v>
      </c>
      <c r="G60" s="1">
        <v>4.9664175000000004</v>
      </c>
      <c r="H60" s="1">
        <v>5.3327175000000002</v>
      </c>
      <c r="I60" s="1">
        <v>5.4039425000000003</v>
      </c>
      <c r="J60" s="1">
        <v>4.4597025000000006</v>
      </c>
      <c r="K60" s="1">
        <v>4.458685</v>
      </c>
      <c r="L60" s="1">
        <v>4.1005250000000002</v>
      </c>
      <c r="M60" s="1">
        <v>4.0634096525000007</v>
      </c>
      <c r="N60" s="1">
        <v>3.5965684424999997</v>
      </c>
      <c r="O60" s="1">
        <v>3.3639679425</v>
      </c>
      <c r="P60" s="1">
        <v>3.2248695875000002</v>
      </c>
      <c r="Q60" s="1">
        <v>3.0888807125000004</v>
      </c>
    </row>
    <row r="61" spans="1:17" hidden="1" x14ac:dyDescent="0.25">
      <c r="A61" s="1" t="s">
        <v>50</v>
      </c>
      <c r="B61" s="1" t="s">
        <v>48</v>
      </c>
      <c r="C61" s="1" t="s">
        <v>24</v>
      </c>
      <c r="D61" s="1" t="s">
        <v>20</v>
      </c>
      <c r="E61" s="1" t="s">
        <v>21</v>
      </c>
      <c r="F61" s="1" t="s">
        <v>25</v>
      </c>
      <c r="G61" s="1">
        <v>12.726769476000001</v>
      </c>
      <c r="H61" s="1">
        <v>12.611768547</v>
      </c>
      <c r="I61" s="1">
        <v>12.496767618000002</v>
      </c>
      <c r="J61" s="1">
        <v>10.733420040000002</v>
      </c>
      <c r="K61" s="1">
        <v>10.758975802000002</v>
      </c>
      <c r="L61" s="1">
        <v>10.733420040000002</v>
      </c>
      <c r="M61" s="1">
        <v>10.707864278000001</v>
      </c>
      <c r="N61" s="1">
        <v>10.38560611918</v>
      </c>
      <c r="O61" s="1">
        <v>9.4801399157580022</v>
      </c>
      <c r="P61" s="1">
        <v>9.0850606131190013</v>
      </c>
      <c r="Q61" s="1">
        <v>10.371282114579</v>
      </c>
    </row>
    <row r="62" spans="1:17" hidden="1" x14ac:dyDescent="0.25">
      <c r="A62" s="1" t="s">
        <v>66</v>
      </c>
      <c r="B62" s="1" t="s">
        <v>48</v>
      </c>
      <c r="C62" s="1" t="s">
        <v>67</v>
      </c>
      <c r="D62" s="1" t="s">
        <v>20</v>
      </c>
      <c r="E62" s="1" t="s">
        <v>28</v>
      </c>
      <c r="F62" s="1" t="s">
        <v>22</v>
      </c>
      <c r="G62" s="1">
        <v>3.8308114590342415</v>
      </c>
      <c r="H62" s="1">
        <v>3.5951889139920676</v>
      </c>
      <c r="I62" s="1">
        <v>3.5373981912342494</v>
      </c>
      <c r="J62" s="1">
        <v>3.5081016744908551</v>
      </c>
      <c r="K62" s="1">
        <v>3.4765659344911923</v>
      </c>
      <c r="L62" s="1">
        <v>2.9342973394046097</v>
      </c>
      <c r="M62" s="1">
        <v>3.081254741706386</v>
      </c>
      <c r="N62" s="1">
        <v>2.9501101627221238</v>
      </c>
      <c r="O62" s="1">
        <v>2.8937901582800292</v>
      </c>
      <c r="P62" s="1">
        <v>2.9781585384838092</v>
      </c>
      <c r="Q62" s="1">
        <v>2.7034762834228507</v>
      </c>
    </row>
    <row r="63" spans="1:17" hidden="1" x14ac:dyDescent="0.25">
      <c r="A63" s="1" t="s">
        <v>47</v>
      </c>
      <c r="B63" s="1" t="s">
        <v>48</v>
      </c>
      <c r="C63" s="1" t="s">
        <v>67</v>
      </c>
      <c r="D63" s="1" t="s">
        <v>20</v>
      </c>
      <c r="E63" s="1" t="s">
        <v>28</v>
      </c>
      <c r="F63" s="1" t="s">
        <v>25</v>
      </c>
      <c r="G63" s="1">
        <v>6.7944407679369476</v>
      </c>
      <c r="H63" s="1">
        <v>6.5296541088784883</v>
      </c>
      <c r="I63" s="1">
        <v>6.2659474728303453</v>
      </c>
      <c r="J63" s="1">
        <v>6.0216046947821713</v>
      </c>
      <c r="K63" s="1">
        <v>5.7637657668322992</v>
      </c>
      <c r="L63" s="1">
        <v>5.1351530096171816</v>
      </c>
      <c r="M63" s="1">
        <v>5.2305228705194446</v>
      </c>
      <c r="N63" s="1">
        <v>4.8240290567037061</v>
      </c>
      <c r="O63" s="1">
        <v>4.5039737413464813</v>
      </c>
      <c r="P63" s="1">
        <v>4.5302207153992047</v>
      </c>
      <c r="Q63" s="1">
        <v>4.1056019210029797</v>
      </c>
    </row>
    <row r="64" spans="1:17" x14ac:dyDescent="0.25">
      <c r="A64" s="1" t="s">
        <v>50</v>
      </c>
      <c r="B64" s="1" t="s">
        <v>48</v>
      </c>
      <c r="C64" s="1" t="s">
        <v>67</v>
      </c>
      <c r="D64" s="1" t="s">
        <v>20</v>
      </c>
      <c r="E64" s="1" t="s">
        <v>21</v>
      </c>
      <c r="F64" s="1" t="s">
        <v>25</v>
      </c>
      <c r="G64" s="1">
        <v>1.0943052</v>
      </c>
      <c r="H64" s="1">
        <v>1.0844168999999999</v>
      </c>
      <c r="I64" s="1">
        <v>1.0745286000000001</v>
      </c>
      <c r="J64" s="1">
        <v>0.92290800000000006</v>
      </c>
      <c r="K64" s="1">
        <v>0.92510540000000008</v>
      </c>
      <c r="L64" s="1">
        <v>0.92290800000000006</v>
      </c>
      <c r="M64" s="1">
        <v>0.92071060000000005</v>
      </c>
      <c r="N64" s="1">
        <v>0.89300138600000001</v>
      </c>
      <c r="O64" s="1">
        <v>0.81514530660000006</v>
      </c>
      <c r="P64" s="1">
        <v>0.78117460130000005</v>
      </c>
      <c r="Q64" s="1">
        <v>0.89176974329999992</v>
      </c>
    </row>
    <row r="65" spans="1:17" hidden="1" x14ac:dyDescent="0.25">
      <c r="A65" s="1" t="s">
        <v>51</v>
      </c>
      <c r="B65" s="1" t="s">
        <v>48</v>
      </c>
      <c r="C65" s="1" t="s">
        <v>24</v>
      </c>
      <c r="D65" s="1" t="s">
        <v>20</v>
      </c>
      <c r="E65" s="1" t="s">
        <v>21</v>
      </c>
      <c r="F65" s="1" t="s">
        <v>25</v>
      </c>
      <c r="G65" s="1">
        <v>12.726769476000001</v>
      </c>
      <c r="H65" s="1">
        <v>12.611768547</v>
      </c>
      <c r="I65" s="1">
        <v>12.496767618000002</v>
      </c>
      <c r="J65" s="1">
        <v>10.733420040000002</v>
      </c>
      <c r="K65" s="1">
        <v>10.758975802000002</v>
      </c>
      <c r="L65" s="1">
        <v>10.733420040000002</v>
      </c>
      <c r="M65" s="1">
        <v>10.707864278000001</v>
      </c>
      <c r="N65" s="1">
        <v>10.38560611918</v>
      </c>
      <c r="O65" s="1">
        <v>9.4801399157580022</v>
      </c>
      <c r="P65" s="1">
        <v>9.0850606131190013</v>
      </c>
      <c r="Q65" s="1">
        <v>10.371282114579</v>
      </c>
    </row>
    <row r="66" spans="1:17" hidden="1" x14ac:dyDescent="0.25">
      <c r="A66" s="1" t="s">
        <v>66</v>
      </c>
      <c r="B66" s="1" t="s">
        <v>48</v>
      </c>
      <c r="C66" s="1" t="s">
        <v>19</v>
      </c>
      <c r="D66" s="1" t="s">
        <v>20</v>
      </c>
      <c r="E66" s="1" t="s">
        <v>28</v>
      </c>
      <c r="F66" s="1" t="s">
        <v>22</v>
      </c>
      <c r="G66" s="1">
        <v>3724.6740766921284</v>
      </c>
      <c r="H66" s="1">
        <v>3499.6975728668972</v>
      </c>
      <c r="I66" s="1">
        <v>3447.3264189034389</v>
      </c>
      <c r="J66" s="1">
        <v>3418.7054491310614</v>
      </c>
      <c r="K66" s="1">
        <v>3385.4188682960112</v>
      </c>
      <c r="L66" s="1">
        <v>2855.3461812330311</v>
      </c>
      <c r="M66" s="1">
        <v>2997.4247092937453</v>
      </c>
      <c r="N66" s="1">
        <v>2874.8173328964367</v>
      </c>
      <c r="O66" s="1">
        <v>2817.0026002752129</v>
      </c>
      <c r="P66" s="1">
        <v>2904.5513902543585</v>
      </c>
      <c r="Q66" s="1">
        <v>2631.4237794819169</v>
      </c>
    </row>
    <row r="67" spans="1:17" hidden="1" x14ac:dyDescent="0.25">
      <c r="A67" s="1" t="s">
        <v>47</v>
      </c>
      <c r="B67" s="1" t="s">
        <v>48</v>
      </c>
      <c r="C67" s="1" t="s">
        <v>19</v>
      </c>
      <c r="D67" s="1" t="s">
        <v>20</v>
      </c>
      <c r="E67" s="1" t="s">
        <v>28</v>
      </c>
      <c r="F67" s="1" t="s">
        <v>25</v>
      </c>
      <c r="G67" s="1">
        <v>6589.8468740528997</v>
      </c>
      <c r="H67" s="1">
        <v>6337.8218803317186</v>
      </c>
      <c r="I67" s="1">
        <v>6083.1871831880599</v>
      </c>
      <c r="J67" s="1">
        <v>5843.870509886071</v>
      </c>
      <c r="K67" s="1">
        <v>5593.4884995575412</v>
      </c>
      <c r="L67" s="1">
        <v>4978.8694350907863</v>
      </c>
      <c r="M67" s="1">
        <v>5071.4192421800562</v>
      </c>
      <c r="N67" s="1">
        <v>4673.0854285861724</v>
      </c>
      <c r="O67" s="1">
        <v>4364.2842387490264</v>
      </c>
      <c r="P67" s="1">
        <v>4390.6427217349192</v>
      </c>
      <c r="Q67" s="1">
        <v>3969.1025737207624</v>
      </c>
    </row>
    <row r="68" spans="1:17" hidden="1" x14ac:dyDescent="0.25">
      <c r="A68" s="1" t="s">
        <v>58</v>
      </c>
      <c r="B68" s="1" t="s">
        <v>48</v>
      </c>
      <c r="C68" s="1" t="s">
        <v>19</v>
      </c>
      <c r="D68" s="1" t="s">
        <v>20</v>
      </c>
      <c r="E68" s="1" t="s">
        <v>21</v>
      </c>
      <c r="F68" s="1" t="s">
        <v>30</v>
      </c>
      <c r="G68" s="1">
        <v>9598.1549999999988</v>
      </c>
      <c r="H68" s="1">
        <v>9959.8279999999995</v>
      </c>
      <c r="I68" s="1">
        <v>10070.549999999999</v>
      </c>
      <c r="J68" s="1">
        <v>8580.15</v>
      </c>
      <c r="K68" s="1">
        <v>8674.2799999999988</v>
      </c>
      <c r="L68" s="1">
        <v>7916.2960000000003</v>
      </c>
      <c r="M68" s="1">
        <v>7978.22</v>
      </c>
      <c r="N68" s="1">
        <v>7318.8369999999995</v>
      </c>
      <c r="O68" s="1">
        <v>6975.1679999999997</v>
      </c>
      <c r="P68" s="1">
        <v>6794.0160000000005</v>
      </c>
      <c r="Q68" s="1">
        <v>6671.0320000000002</v>
      </c>
    </row>
    <row r="69" spans="1:17" x14ac:dyDescent="0.25">
      <c r="A69" s="1" t="s">
        <v>58</v>
      </c>
      <c r="B69" s="1" t="s">
        <v>48</v>
      </c>
      <c r="C69" s="1" t="s">
        <v>67</v>
      </c>
      <c r="D69" s="1" t="s">
        <v>20</v>
      </c>
      <c r="E69" s="1" t="s">
        <v>21</v>
      </c>
      <c r="F69" s="1" t="s">
        <v>30</v>
      </c>
      <c r="G69" s="1">
        <v>9.8898724985000008</v>
      </c>
      <c r="H69" s="1">
        <v>10.250387523600001</v>
      </c>
      <c r="I69" s="1">
        <v>10.357642285000001</v>
      </c>
      <c r="J69" s="1">
        <v>8.8293620050000001</v>
      </c>
      <c r="K69" s="1">
        <v>8.9278060359999998</v>
      </c>
      <c r="L69" s="1">
        <v>8.1536082800000003</v>
      </c>
      <c r="M69" s="1">
        <v>8.2189315500000006</v>
      </c>
      <c r="N69" s="1">
        <v>7.5394567364999991</v>
      </c>
      <c r="O69" s="1">
        <v>7.1865910006</v>
      </c>
      <c r="P69" s="1">
        <v>6.994912191200001</v>
      </c>
      <c r="Q69" s="1">
        <v>6.8813126586000006</v>
      </c>
    </row>
    <row r="70" spans="1:17" hidden="1" x14ac:dyDescent="0.25">
      <c r="A70" s="1" t="s">
        <v>58</v>
      </c>
      <c r="B70" s="1" t="s">
        <v>48</v>
      </c>
      <c r="C70" s="1" t="s">
        <v>19</v>
      </c>
      <c r="D70" s="1" t="s">
        <v>20</v>
      </c>
      <c r="E70" s="1" t="s">
        <v>28</v>
      </c>
      <c r="F70" s="1" t="s">
        <v>30</v>
      </c>
      <c r="G70" s="1">
        <v>10314.520950745027</v>
      </c>
      <c r="H70" s="1">
        <v>9837.5194531986162</v>
      </c>
      <c r="I70" s="1">
        <v>9530.5136020914979</v>
      </c>
      <c r="J70" s="1">
        <v>9262.5759590171328</v>
      </c>
      <c r="K70" s="1">
        <v>8978.9073678535533</v>
      </c>
      <c r="L70" s="1">
        <v>7834.2156163238178</v>
      </c>
      <c r="M70" s="1">
        <v>8068.843951473802</v>
      </c>
      <c r="N70" s="1">
        <v>7547.9027614826091</v>
      </c>
      <c r="O70" s="1">
        <v>7181.2868390242393</v>
      </c>
      <c r="P70" s="1">
        <v>7295.1941119892781</v>
      </c>
      <c r="Q70" s="1">
        <v>6600.5263532026793</v>
      </c>
    </row>
    <row r="71" spans="1:17" hidden="1" x14ac:dyDescent="0.25">
      <c r="A71" s="1" t="s">
        <v>58</v>
      </c>
      <c r="B71" s="1" t="s">
        <v>48</v>
      </c>
      <c r="C71" s="1" t="s">
        <v>67</v>
      </c>
      <c r="D71" s="1" t="s">
        <v>20</v>
      </c>
      <c r="E71" s="1" t="s">
        <v>28</v>
      </c>
      <c r="F71" s="1" t="s">
        <v>30</v>
      </c>
      <c r="G71" s="1">
        <v>10.625252226971188</v>
      </c>
      <c r="H71" s="1">
        <v>10.124843022870555</v>
      </c>
      <c r="I71" s="1">
        <v>9.8033456640645937</v>
      </c>
      <c r="J71" s="1">
        <v>9.5297063692730255</v>
      </c>
      <c r="K71" s="1">
        <v>9.2403317013234911</v>
      </c>
      <c r="L71" s="1">
        <v>8.0694503490217908</v>
      </c>
      <c r="M71" s="1">
        <v>8.3117776122258302</v>
      </c>
      <c r="N71" s="1">
        <v>7.7741392194258303</v>
      </c>
      <c r="O71" s="1">
        <v>7.3977638996265105</v>
      </c>
      <c r="P71" s="1">
        <v>7.5083792538830139</v>
      </c>
      <c r="Q71" s="1">
        <v>6.8090782044258304</v>
      </c>
    </row>
    <row r="72" spans="1:17" x14ac:dyDescent="0.25">
      <c r="A72" s="1" t="s">
        <v>51</v>
      </c>
      <c r="B72" s="1" t="s">
        <v>48</v>
      </c>
      <c r="C72" s="1" t="s">
        <v>67</v>
      </c>
      <c r="D72" s="1" t="s">
        <v>20</v>
      </c>
      <c r="E72" s="1" t="s">
        <v>21</v>
      </c>
      <c r="F72" s="1" t="s">
        <v>25</v>
      </c>
      <c r="G72" s="1">
        <v>1.0943052</v>
      </c>
      <c r="H72" s="1">
        <v>1.0844168999999999</v>
      </c>
      <c r="I72" s="1">
        <v>1.0745286000000001</v>
      </c>
      <c r="J72" s="1">
        <v>0.92290800000000006</v>
      </c>
      <c r="K72" s="1">
        <v>0.92510540000000008</v>
      </c>
      <c r="L72" s="1">
        <v>0.92290800000000006</v>
      </c>
      <c r="M72" s="1">
        <v>0.92071060000000005</v>
      </c>
      <c r="N72" s="1">
        <v>0.89300138600000001</v>
      </c>
      <c r="O72" s="1">
        <v>0.81514530660000006</v>
      </c>
      <c r="P72" s="1">
        <v>0.78117460130000005</v>
      </c>
      <c r="Q72" s="1">
        <v>0.89176974329999992</v>
      </c>
    </row>
    <row r="73" spans="1:17" x14ac:dyDescent="0.25">
      <c r="A73" s="1" t="s">
        <v>68</v>
      </c>
      <c r="B73" s="1" t="s">
        <v>48</v>
      </c>
      <c r="C73" s="1" t="s">
        <v>67</v>
      </c>
      <c r="D73" s="1" t="s">
        <v>20</v>
      </c>
      <c r="E73" s="1" t="s">
        <v>21</v>
      </c>
      <c r="F73" s="1" t="s">
        <v>22</v>
      </c>
      <c r="G73" s="1">
        <v>0.48579569849999998</v>
      </c>
      <c r="H73" s="1">
        <v>0.40633002359999992</v>
      </c>
      <c r="I73" s="1">
        <v>0.34669478499999995</v>
      </c>
      <c r="J73" s="1">
        <v>0.34405790499999994</v>
      </c>
      <c r="K73" s="1">
        <v>0.38155653599999995</v>
      </c>
      <c r="L73" s="1">
        <v>0.3581762</v>
      </c>
      <c r="M73" s="1">
        <v>0.3889398</v>
      </c>
      <c r="N73" s="1">
        <v>0.29822783190000002</v>
      </c>
      <c r="O73" s="1">
        <v>0.33337524489999998</v>
      </c>
      <c r="P73" s="1">
        <v>0.27311484600000002</v>
      </c>
      <c r="Q73" s="1">
        <v>0.29435161830000001</v>
      </c>
    </row>
    <row r="74" spans="1:17" hidden="1" x14ac:dyDescent="0.25">
      <c r="A74" s="1" t="s">
        <v>68</v>
      </c>
      <c r="B74" s="1" t="s">
        <v>48</v>
      </c>
      <c r="C74" s="1" t="s">
        <v>24</v>
      </c>
      <c r="D74" s="1" t="s">
        <v>20</v>
      </c>
      <c r="E74" s="1" t="s">
        <v>21</v>
      </c>
      <c r="F74" s="1" t="s">
        <v>22</v>
      </c>
      <c r="G74" s="1">
        <v>5.6498039735550005</v>
      </c>
      <c r="H74" s="1">
        <v>4.725618174467999</v>
      </c>
      <c r="I74" s="1">
        <v>4.03206034955</v>
      </c>
      <c r="J74" s="1">
        <v>4.0013934351499998</v>
      </c>
      <c r="K74" s="1">
        <v>4.4375025136799993</v>
      </c>
      <c r="L74" s="1">
        <v>4.1655892059999999</v>
      </c>
      <c r="M74" s="1">
        <v>4.5233698740000001</v>
      </c>
      <c r="N74" s="1">
        <v>3.4683896849970006</v>
      </c>
      <c r="O74" s="1">
        <v>3.8771540981869999</v>
      </c>
      <c r="P74" s="1">
        <v>3.1763256589800006</v>
      </c>
      <c r="Q74" s="1">
        <v>3.4233093208290004</v>
      </c>
    </row>
    <row r="75" spans="1:17" hidden="1" x14ac:dyDescent="0.25">
      <c r="A75" s="1" t="s">
        <v>47</v>
      </c>
      <c r="B75" s="1" t="s">
        <v>48</v>
      </c>
      <c r="C75" s="1" t="s">
        <v>24</v>
      </c>
      <c r="D75" s="1" t="s">
        <v>20</v>
      </c>
      <c r="E75" s="1" t="s">
        <v>21</v>
      </c>
      <c r="F75" s="1" t="s">
        <v>25</v>
      </c>
      <c r="G75" s="1">
        <v>72.898895021000001</v>
      </c>
      <c r="H75" s="1">
        <v>76.984243042000003</v>
      </c>
      <c r="I75" s="1">
        <v>77.482596683000011</v>
      </c>
      <c r="J75" s="1">
        <v>64.212201465000007</v>
      </c>
      <c r="K75" s="1">
        <v>64.440915882000013</v>
      </c>
      <c r="L75" s="1">
        <v>60.417175460000017</v>
      </c>
      <c r="M75" s="1">
        <v>60.067464296575011</v>
      </c>
      <c r="N75" s="1">
        <v>54.173553874325002</v>
      </c>
      <c r="O75" s="1">
        <v>50.644640884303001</v>
      </c>
      <c r="P75" s="1">
        <v>48.463986596474008</v>
      </c>
      <c r="Q75" s="1">
        <v>48.342168114954006</v>
      </c>
    </row>
    <row r="76" spans="1:17" x14ac:dyDescent="0.25">
      <c r="A76" s="1" t="s">
        <v>47</v>
      </c>
      <c r="B76" s="1" t="s">
        <v>48</v>
      </c>
      <c r="C76" s="1" t="s">
        <v>67</v>
      </c>
      <c r="D76" s="1" t="s">
        <v>20</v>
      </c>
      <c r="E76" s="1" t="s">
        <v>21</v>
      </c>
      <c r="F76" s="1" t="s">
        <v>25</v>
      </c>
      <c r="G76" s="1">
        <v>6.2681766999999997</v>
      </c>
      <c r="H76" s="1">
        <v>6.6194534000000003</v>
      </c>
      <c r="I76" s="1">
        <v>6.6623041000000001</v>
      </c>
      <c r="J76" s="1">
        <v>5.5212555000000005</v>
      </c>
      <c r="K76" s="1">
        <v>5.5409214000000002</v>
      </c>
      <c r="L76" s="1">
        <v>5.1949420000000011</v>
      </c>
      <c r="M76" s="1">
        <v>5.1648722525000004</v>
      </c>
      <c r="N76" s="1">
        <v>4.6580871774999997</v>
      </c>
      <c r="O76" s="1">
        <v>4.3546552781000001</v>
      </c>
      <c r="P76" s="1">
        <v>4.1671527598000004</v>
      </c>
      <c r="Q76" s="1">
        <v>4.1566782558000002</v>
      </c>
    </row>
    <row r="77" spans="1:17" hidden="1" x14ac:dyDescent="0.25">
      <c r="A77" s="1" t="s">
        <v>47</v>
      </c>
      <c r="B77" s="1" t="s">
        <v>48</v>
      </c>
      <c r="C77" s="1" t="s">
        <v>19</v>
      </c>
      <c r="D77" s="1" t="s">
        <v>20</v>
      </c>
      <c r="E77" s="1" t="s">
        <v>21</v>
      </c>
      <c r="F77" s="1" t="s">
        <v>25</v>
      </c>
      <c r="G77" s="1">
        <v>6079</v>
      </c>
      <c r="H77" s="1">
        <v>6425</v>
      </c>
      <c r="I77" s="1">
        <v>6468</v>
      </c>
      <c r="J77" s="1">
        <v>5358</v>
      </c>
      <c r="K77" s="1">
        <v>5377</v>
      </c>
      <c r="L77" s="1">
        <v>5037</v>
      </c>
      <c r="M77" s="1">
        <v>5007.5230000000001</v>
      </c>
      <c r="N77" s="1">
        <v>4511.5779999999995</v>
      </c>
      <c r="O77" s="1">
        <v>4218.9560000000001</v>
      </c>
      <c r="P77" s="1">
        <v>4037.277</v>
      </c>
      <c r="Q77" s="1">
        <v>4018.8140000000003</v>
      </c>
    </row>
    <row r="78" spans="1:17" hidden="1" x14ac:dyDescent="0.25">
      <c r="A78" s="1" t="s">
        <v>70</v>
      </c>
      <c r="B78" s="1" t="s">
        <v>34</v>
      </c>
      <c r="C78" s="1" t="s">
        <v>24</v>
      </c>
      <c r="D78" s="1" t="s">
        <v>20</v>
      </c>
      <c r="E78" s="1" t="s">
        <v>21</v>
      </c>
      <c r="F78" s="1" t="s">
        <v>22</v>
      </c>
      <c r="G78" s="1">
        <v>0.80402888888888879</v>
      </c>
      <c r="H78" s="1">
        <v>0.84711388888888883</v>
      </c>
      <c r="I78" s="1">
        <v>1.0546830555555555</v>
      </c>
      <c r="J78" s="1">
        <v>0.8699458333333332</v>
      </c>
      <c r="K78" s="1">
        <v>0.60884166666666661</v>
      </c>
      <c r="L78" s="1">
        <v>0.73101500000000008</v>
      </c>
      <c r="M78" s="1">
        <v>0.87778027777777778</v>
      </c>
      <c r="N78" s="1">
        <v>0.68878972222222223</v>
      </c>
      <c r="O78" s="1">
        <v>0.70483194444444441</v>
      </c>
      <c r="P78" s="1">
        <v>0.87372833333333344</v>
      </c>
      <c r="Q78" s="1">
        <v>1.2221977777777777</v>
      </c>
    </row>
    <row r="79" spans="1:17" hidden="1" x14ac:dyDescent="0.25">
      <c r="A79" s="1" t="s">
        <v>59</v>
      </c>
      <c r="B79" s="1" t="s">
        <v>34</v>
      </c>
      <c r="C79" s="1" t="s">
        <v>24</v>
      </c>
      <c r="D79" s="1" t="s">
        <v>20</v>
      </c>
      <c r="E79" s="1" t="s">
        <v>21</v>
      </c>
      <c r="F79" s="1" t="s">
        <v>22</v>
      </c>
      <c r="G79" s="1">
        <v>1.3298655555555554</v>
      </c>
      <c r="H79" s="1">
        <v>1.9380772222222222</v>
      </c>
      <c r="I79" s="1">
        <v>2.9353719444444448</v>
      </c>
      <c r="J79" s="1">
        <v>2.6521499999999998</v>
      </c>
      <c r="K79" s="1">
        <v>2.8657952777777775</v>
      </c>
      <c r="L79" s="1">
        <v>3.0803641666666666</v>
      </c>
      <c r="M79" s="1">
        <v>3.0430200000000003</v>
      </c>
      <c r="N79" s="1">
        <v>2.9755694444444445</v>
      </c>
      <c r="O79" s="1">
        <v>3.0417930555555559</v>
      </c>
      <c r="P79" s="1">
        <v>2.8573711111111111</v>
      </c>
      <c r="Q79" s="1">
        <v>3.518470555555556</v>
      </c>
    </row>
    <row r="80" spans="1:17" hidden="1" x14ac:dyDescent="0.25">
      <c r="A80" s="1" t="s">
        <v>71</v>
      </c>
      <c r="B80" s="1" t="s">
        <v>34</v>
      </c>
      <c r="C80" s="1" t="s">
        <v>24</v>
      </c>
      <c r="D80" s="1" t="s">
        <v>20</v>
      </c>
      <c r="E80" s="1" t="s">
        <v>21</v>
      </c>
      <c r="F80" s="1" t="s">
        <v>22</v>
      </c>
      <c r="G80" s="1">
        <v>0.31433222222222224</v>
      </c>
      <c r="H80" s="1">
        <v>0.48625388888888882</v>
      </c>
      <c r="I80" s="1">
        <v>0.57695027777777785</v>
      </c>
      <c r="J80" s="1">
        <v>0.77330972222222216</v>
      </c>
      <c r="K80" s="1">
        <v>0.80299777777777781</v>
      </c>
      <c r="L80" s="1">
        <v>0.95236972222222216</v>
      </c>
      <c r="M80" s="1">
        <v>1.275323611111111</v>
      </c>
      <c r="N80" s="1">
        <v>1.371845</v>
      </c>
      <c r="O80" s="1">
        <v>1.4702230555555555</v>
      </c>
      <c r="P80" s="1">
        <v>1.5996511111111111</v>
      </c>
      <c r="Q80" s="1">
        <v>1.6026680555555555</v>
      </c>
    </row>
    <row r="81" spans="1:17" hidden="1" x14ac:dyDescent="0.25">
      <c r="A81" s="1" t="s">
        <v>72</v>
      </c>
      <c r="B81" s="1" t="s">
        <v>46</v>
      </c>
      <c r="C81" s="1" t="s">
        <v>24</v>
      </c>
      <c r="D81" s="1" t="s">
        <v>20</v>
      </c>
      <c r="E81" s="1" t="s">
        <v>28</v>
      </c>
      <c r="F81" s="1" t="s">
        <v>22</v>
      </c>
      <c r="G81" s="1">
        <v>268.92966701381789</v>
      </c>
      <c r="H81" s="1">
        <v>270.32762090379077</v>
      </c>
      <c r="I81" s="1">
        <v>270.27732983442331</v>
      </c>
      <c r="J81" s="1">
        <v>274.91227268488171</v>
      </c>
      <c r="K81" s="1">
        <v>274.98825546996056</v>
      </c>
      <c r="L81" s="1">
        <v>263.99250236531458</v>
      </c>
      <c r="M81" s="1">
        <v>272.54568256089675</v>
      </c>
      <c r="N81" s="1">
        <v>272.41683295057095</v>
      </c>
      <c r="O81" s="1">
        <v>268.15597598609691</v>
      </c>
      <c r="P81" s="1">
        <v>259.59893965656408</v>
      </c>
      <c r="Q81" s="1">
        <v>262.67752791924119</v>
      </c>
    </row>
    <row r="82" spans="1:17" hidden="1" x14ac:dyDescent="0.25">
      <c r="A82" s="1" t="s">
        <v>45</v>
      </c>
      <c r="B82" s="1" t="s">
        <v>46</v>
      </c>
      <c r="C82" s="1" t="s">
        <v>24</v>
      </c>
      <c r="D82" s="1" t="s">
        <v>20</v>
      </c>
      <c r="E82" s="1" t="s">
        <v>28</v>
      </c>
      <c r="F82" s="1" t="s">
        <v>25</v>
      </c>
      <c r="G82" s="1">
        <v>499.78053692957008</v>
      </c>
      <c r="H82" s="1">
        <v>501.68680136323889</v>
      </c>
      <c r="I82" s="1">
        <v>501.30870279459543</v>
      </c>
      <c r="J82" s="1">
        <v>482.72926314027393</v>
      </c>
      <c r="K82" s="1">
        <v>485.32329637106284</v>
      </c>
      <c r="L82" s="1">
        <v>480.33316401864613</v>
      </c>
      <c r="M82" s="1">
        <v>485.84915049295239</v>
      </c>
      <c r="N82" s="1">
        <v>481.6815934093533</v>
      </c>
      <c r="O82" s="1">
        <v>478.36121580412015</v>
      </c>
      <c r="P82" s="1">
        <v>491.61134993171703</v>
      </c>
      <c r="Q82" s="1">
        <v>484.78649099835474</v>
      </c>
    </row>
    <row r="83" spans="1:17" hidden="1" x14ac:dyDescent="0.25">
      <c r="A83" s="1" t="s">
        <v>55</v>
      </c>
      <c r="B83" s="1" t="s">
        <v>46</v>
      </c>
      <c r="C83" s="1" t="s">
        <v>24</v>
      </c>
      <c r="D83" s="1" t="s">
        <v>20</v>
      </c>
      <c r="E83" s="1" t="s">
        <v>28</v>
      </c>
      <c r="F83" s="1" t="s">
        <v>56</v>
      </c>
      <c r="G83" s="1">
        <v>768.71020394338802</v>
      </c>
      <c r="H83" s="1">
        <v>772.01442226702966</v>
      </c>
      <c r="I83" s="1">
        <v>771.58603262901875</v>
      </c>
      <c r="J83" s="1">
        <v>757.64153582515553</v>
      </c>
      <c r="K83" s="1">
        <v>760.3115518410234</v>
      </c>
      <c r="L83" s="1">
        <v>744.32566638396077</v>
      </c>
      <c r="M83" s="1">
        <v>758.39483305384908</v>
      </c>
      <c r="N83" s="1">
        <v>754.09842635992425</v>
      </c>
      <c r="O83" s="1">
        <v>746.51719179021711</v>
      </c>
      <c r="P83" s="1">
        <v>751.21028958828117</v>
      </c>
      <c r="Q83" s="1">
        <v>747.46401891759592</v>
      </c>
    </row>
    <row r="84" spans="1:17" hidden="1" x14ac:dyDescent="0.25">
      <c r="A84" s="1" t="s">
        <v>60</v>
      </c>
      <c r="B84" s="1" t="s">
        <v>34</v>
      </c>
      <c r="C84" s="1" t="s">
        <v>24</v>
      </c>
      <c r="D84" s="1" t="s">
        <v>20</v>
      </c>
      <c r="E84" s="1" t="s">
        <v>21</v>
      </c>
      <c r="F84" s="1" t="s">
        <v>22</v>
      </c>
      <c r="G84" s="1">
        <v>3.0481416666666661</v>
      </c>
      <c r="H84" s="1">
        <v>3.7242380555555554</v>
      </c>
      <c r="I84" s="1">
        <v>4.3153619444444447</v>
      </c>
      <c r="J84" s="1">
        <v>3.8022855555555561</v>
      </c>
      <c r="K84" s="1">
        <v>4.2122247222222224</v>
      </c>
      <c r="L84" s="1">
        <v>4.7251222222222218</v>
      </c>
      <c r="M84" s="1">
        <v>4.7034313888888892</v>
      </c>
      <c r="N84" s="1">
        <v>4.5575774999999998</v>
      </c>
      <c r="O84" s="1">
        <v>4.7799836111111107</v>
      </c>
      <c r="P84" s="1">
        <v>4.5554955555555559</v>
      </c>
      <c r="Q84" s="1">
        <v>5.4113150000000001</v>
      </c>
    </row>
    <row r="85" spans="1:17" hidden="1" x14ac:dyDescent="0.25">
      <c r="A85" s="1" t="s">
        <v>57</v>
      </c>
      <c r="B85" s="1" t="s">
        <v>34</v>
      </c>
      <c r="C85" s="1" t="s">
        <v>24</v>
      </c>
      <c r="D85" s="1" t="s">
        <v>20</v>
      </c>
      <c r="E85" s="1" t="s">
        <v>21</v>
      </c>
      <c r="F85" s="1" t="s">
        <v>22</v>
      </c>
      <c r="G85" s="1">
        <v>6.5972519444444426</v>
      </c>
      <c r="H85" s="1">
        <v>8.1748872222222211</v>
      </c>
      <c r="I85" s="1">
        <v>10.300221944444445</v>
      </c>
      <c r="J85" s="1">
        <v>9.3192475000000012</v>
      </c>
      <c r="K85" s="1">
        <v>9.4634223008306666</v>
      </c>
      <c r="L85" s="1">
        <v>10.721571624481983</v>
      </c>
      <c r="M85" s="1">
        <v>11.437952066924735</v>
      </c>
      <c r="N85" s="1">
        <v>10.998413440311644</v>
      </c>
      <c r="O85" s="1">
        <v>11.474464380852645</v>
      </c>
      <c r="P85" s="1">
        <v>11.563795672487979</v>
      </c>
      <c r="Q85" s="1">
        <v>13.62740276421523</v>
      </c>
    </row>
    <row r="86" spans="1:17" hidden="1" x14ac:dyDescent="0.25">
      <c r="A86" s="1" t="s">
        <v>66</v>
      </c>
      <c r="B86" s="1" t="s">
        <v>48</v>
      </c>
      <c r="C86" s="1" t="s">
        <v>24</v>
      </c>
      <c r="D86" s="1" t="s">
        <v>20</v>
      </c>
      <c r="E86" s="1" t="s">
        <v>28</v>
      </c>
      <c r="F86" s="1" t="s">
        <v>22</v>
      </c>
      <c r="G86" s="1">
        <v>44.55233726856823</v>
      </c>
      <c r="H86" s="1">
        <v>41.812047069727747</v>
      </c>
      <c r="I86" s="1">
        <v>41.139940964054325</v>
      </c>
      <c r="J86" s="1">
        <v>40.799222474328644</v>
      </c>
      <c r="K86" s="1">
        <v>40.432461818132566</v>
      </c>
      <c r="L86" s="1">
        <v>34.125878057275614</v>
      </c>
      <c r="M86" s="1">
        <v>35.834992646045272</v>
      </c>
      <c r="N86" s="1">
        <v>34.309781192458303</v>
      </c>
      <c r="O86" s="1">
        <v>33.654779540796739</v>
      </c>
      <c r="P86" s="1">
        <v>34.635983802566706</v>
      </c>
      <c r="Q86" s="1">
        <v>31.441429176207755</v>
      </c>
    </row>
    <row r="87" spans="1:17" hidden="1" x14ac:dyDescent="0.25">
      <c r="A87" s="1" t="s">
        <v>47</v>
      </c>
      <c r="B87" s="1" t="s">
        <v>48</v>
      </c>
      <c r="C87" s="1" t="s">
        <v>24</v>
      </c>
      <c r="D87" s="1" t="s">
        <v>20</v>
      </c>
      <c r="E87" s="1" t="s">
        <v>28</v>
      </c>
      <c r="F87" s="1" t="s">
        <v>25</v>
      </c>
      <c r="G87" s="1">
        <v>79.019346131106701</v>
      </c>
      <c r="H87" s="1">
        <v>75.939877286256831</v>
      </c>
      <c r="I87" s="1">
        <v>72.872969109016921</v>
      </c>
      <c r="J87" s="1">
        <v>70.031262600316651</v>
      </c>
      <c r="K87" s="1">
        <v>67.032595868259648</v>
      </c>
      <c r="L87" s="1">
        <v>59.721829501847829</v>
      </c>
      <c r="M87" s="1">
        <v>60.830980984141142</v>
      </c>
      <c r="N87" s="1">
        <v>56.103457929464106</v>
      </c>
      <c r="O87" s="1">
        <v>52.381214611859583</v>
      </c>
      <c r="P87" s="1">
        <v>52.686466920092755</v>
      </c>
      <c r="Q87" s="1">
        <v>47.748150341264655</v>
      </c>
    </row>
    <row r="88" spans="1:17" hidden="1" x14ac:dyDescent="0.25">
      <c r="A88" s="1" t="s">
        <v>73</v>
      </c>
      <c r="B88" s="1" t="s">
        <v>34</v>
      </c>
      <c r="C88" s="1" t="s">
        <v>24</v>
      </c>
      <c r="D88" s="1" t="s">
        <v>20</v>
      </c>
      <c r="E88" s="1" t="s">
        <v>21</v>
      </c>
      <c r="F88" s="1" t="s">
        <v>22</v>
      </c>
      <c r="G88" s="1">
        <v>6.2968055555555555E-2</v>
      </c>
      <c r="H88" s="1">
        <v>0.10145944444444446</v>
      </c>
      <c r="I88" s="1">
        <v>0.11654166666666668</v>
      </c>
      <c r="J88" s="1">
        <v>0.12616444444444444</v>
      </c>
      <c r="K88" s="1">
        <v>0.13457416666666669</v>
      </c>
      <c r="L88" s="1">
        <v>0.14081750000000001</v>
      </c>
      <c r="M88" s="1">
        <v>0.14669138888888891</v>
      </c>
      <c r="N88" s="1">
        <v>0.15307305555555556</v>
      </c>
      <c r="O88" s="1">
        <v>0.1578252777777778</v>
      </c>
      <c r="P88" s="1">
        <v>0.16289944444444443</v>
      </c>
      <c r="Q88" s="1">
        <v>0.165855</v>
      </c>
    </row>
    <row r="89" spans="1:17" hidden="1" x14ac:dyDescent="0.25">
      <c r="A89" s="1" t="s">
        <v>58</v>
      </c>
      <c r="B89" s="1" t="s">
        <v>48</v>
      </c>
      <c r="C89" s="1" t="s">
        <v>24</v>
      </c>
      <c r="D89" s="1" t="s">
        <v>20</v>
      </c>
      <c r="E89" s="1" t="s">
        <v>28</v>
      </c>
      <c r="F89" s="1" t="s">
        <v>30</v>
      </c>
      <c r="G89" s="1">
        <v>123.57168339967492</v>
      </c>
      <c r="H89" s="1">
        <v>117.75192435598457</v>
      </c>
      <c r="I89" s="1">
        <v>114.01291007307124</v>
      </c>
      <c r="J89" s="1">
        <v>110.8304850746453</v>
      </c>
      <c r="K89" s="1">
        <v>107.46505768639221</v>
      </c>
      <c r="L89" s="1">
        <v>93.847707559123435</v>
      </c>
      <c r="M89" s="1">
        <v>96.665973630186414</v>
      </c>
      <c r="N89" s="1">
        <v>90.413239121922416</v>
      </c>
      <c r="O89" s="1">
        <v>86.035994152656329</v>
      </c>
      <c r="P89" s="1">
        <v>87.322450722659454</v>
      </c>
      <c r="Q89" s="1">
        <v>79.18957951747241</v>
      </c>
    </row>
    <row r="90" spans="1:17" hidden="1" x14ac:dyDescent="0.25">
      <c r="A90" s="1" t="s">
        <v>74</v>
      </c>
      <c r="B90" s="1" t="s">
        <v>34</v>
      </c>
      <c r="C90" s="1" t="s">
        <v>24</v>
      </c>
      <c r="D90" s="1" t="s">
        <v>20</v>
      </c>
      <c r="E90" s="1" t="s">
        <v>21</v>
      </c>
      <c r="F90" s="1" t="s">
        <v>22</v>
      </c>
      <c r="G90" s="1">
        <v>0.8313936111111111</v>
      </c>
      <c r="H90" s="1">
        <v>0.87122277777777779</v>
      </c>
      <c r="I90" s="1">
        <v>1.0947911111111113</v>
      </c>
      <c r="J90" s="1">
        <v>0.90090583333333318</v>
      </c>
      <c r="K90" s="1">
        <v>0.64435527777777779</v>
      </c>
      <c r="L90" s="1">
        <v>0.76654111111111112</v>
      </c>
      <c r="M90" s="1">
        <v>0.90856500000000007</v>
      </c>
      <c r="N90" s="1">
        <v>0.71958305555555557</v>
      </c>
      <c r="O90" s="1">
        <v>0.73496361111111119</v>
      </c>
      <c r="P90" s="1">
        <v>0.92353277777777787</v>
      </c>
      <c r="Q90" s="1">
        <v>1.3097002777777778</v>
      </c>
    </row>
    <row r="91" spans="1:17" hidden="1" x14ac:dyDescent="0.25">
      <c r="A91" s="1" t="s">
        <v>62</v>
      </c>
      <c r="B91" s="1" t="s">
        <v>43</v>
      </c>
      <c r="C91" s="1" t="s">
        <v>24</v>
      </c>
      <c r="D91" s="1" t="s">
        <v>20</v>
      </c>
      <c r="E91" s="1" t="s">
        <v>21</v>
      </c>
      <c r="F91" s="1" t="s">
        <v>22</v>
      </c>
      <c r="G91" s="1">
        <v>60.608317</v>
      </c>
      <c r="H91" s="1">
        <v>69.278789250000003</v>
      </c>
      <c r="I91" s="1">
        <v>74.486055999999991</v>
      </c>
      <c r="J91" s="1">
        <v>63.982512000000007</v>
      </c>
      <c r="K91" s="1">
        <v>68.024562500000016</v>
      </c>
      <c r="L91" s="1">
        <v>69.185269250000019</v>
      </c>
      <c r="M91" s="1">
        <v>71.516437750000009</v>
      </c>
      <c r="N91" s="1">
        <v>70.466829750000002</v>
      </c>
      <c r="O91" s="1">
        <v>70.504948999999996</v>
      </c>
      <c r="P91" s="1">
        <v>62.61667825</v>
      </c>
      <c r="Q91" s="1">
        <v>75.02500775</v>
      </c>
    </row>
    <row r="92" spans="1:17" hidden="1" x14ac:dyDescent="0.25">
      <c r="A92" s="1" t="s">
        <v>72</v>
      </c>
      <c r="B92" s="1" t="s">
        <v>46</v>
      </c>
      <c r="C92" s="1" t="s">
        <v>24</v>
      </c>
      <c r="D92" s="1" t="s">
        <v>20</v>
      </c>
      <c r="E92" s="1" t="s">
        <v>21</v>
      </c>
      <c r="F92" s="1" t="s">
        <v>22</v>
      </c>
      <c r="G92" s="1">
        <v>255.68966972636065</v>
      </c>
      <c r="H92" s="1">
        <v>272.57208499664569</v>
      </c>
      <c r="I92" s="1">
        <v>281.40512928697848</v>
      </c>
      <c r="J92" s="1">
        <v>258.48019278683205</v>
      </c>
      <c r="K92" s="1">
        <v>267.74278593046097</v>
      </c>
      <c r="L92" s="1">
        <v>266.37901744491614</v>
      </c>
      <c r="M92" s="1">
        <v>270.33177644657241</v>
      </c>
      <c r="N92" s="1">
        <v>265.93668804812916</v>
      </c>
      <c r="O92" s="1">
        <v>262.3933013048686</v>
      </c>
      <c r="P92" s="1">
        <v>244.59527678750149</v>
      </c>
      <c r="Q92" s="1">
        <v>264.73284543069479</v>
      </c>
    </row>
    <row r="93" spans="1:17" x14ac:dyDescent="0.25">
      <c r="A93" s="1" t="s">
        <v>66</v>
      </c>
      <c r="B93" s="1" t="s">
        <v>48</v>
      </c>
      <c r="C93" s="1" t="s">
        <v>67</v>
      </c>
      <c r="D93" s="1" t="s">
        <v>20</v>
      </c>
      <c r="E93" s="1" t="s">
        <v>21</v>
      </c>
      <c r="F93" s="1" t="s">
        <v>22</v>
      </c>
      <c r="G93" s="1">
        <v>3.6216957985000002</v>
      </c>
      <c r="H93" s="1">
        <v>3.6309341235999995</v>
      </c>
      <c r="I93" s="1">
        <v>3.6953381850000002</v>
      </c>
      <c r="J93" s="1">
        <v>3.308106505</v>
      </c>
      <c r="K93" s="1">
        <v>3.3868846360000004</v>
      </c>
      <c r="L93" s="1">
        <v>2.9586662800000001</v>
      </c>
      <c r="M93" s="1">
        <v>3.0540592975000003</v>
      </c>
      <c r="N93" s="1">
        <v>2.8813695589999995</v>
      </c>
      <c r="O93" s="1">
        <v>2.8319357225000004</v>
      </c>
      <c r="P93" s="1">
        <v>2.8277594314000001</v>
      </c>
      <c r="Q93" s="1">
        <v>2.7246344028</v>
      </c>
    </row>
    <row r="94" spans="1:17" hidden="1" x14ac:dyDescent="0.25">
      <c r="A94" s="1" t="s">
        <v>66</v>
      </c>
      <c r="B94" s="1" t="s">
        <v>48</v>
      </c>
      <c r="C94" s="1" t="s">
        <v>19</v>
      </c>
      <c r="D94" s="1" t="s">
        <v>20</v>
      </c>
      <c r="E94" s="1" t="s">
        <v>21</v>
      </c>
      <c r="F94" s="1" t="s">
        <v>22</v>
      </c>
      <c r="G94" s="1">
        <v>3519.1549999999997</v>
      </c>
      <c r="H94" s="1">
        <v>3534.828</v>
      </c>
      <c r="I94" s="1">
        <v>3602.55</v>
      </c>
      <c r="J94" s="1">
        <v>3222.15</v>
      </c>
      <c r="K94" s="1">
        <v>3297.2799999999997</v>
      </c>
      <c r="L94" s="1">
        <v>2879.2959999999998</v>
      </c>
      <c r="M94" s="1">
        <v>2970.6970000000001</v>
      </c>
      <c r="N94" s="1">
        <v>2807.259</v>
      </c>
      <c r="O94" s="1">
        <v>2756.212</v>
      </c>
      <c r="P94" s="1">
        <v>2756.7390000000005</v>
      </c>
      <c r="Q94" s="1">
        <v>2652.2179999999998</v>
      </c>
    </row>
    <row r="95" spans="1:17" hidden="1" x14ac:dyDescent="0.25">
      <c r="A95" s="1" t="s">
        <v>66</v>
      </c>
      <c r="B95" s="1" t="s">
        <v>48</v>
      </c>
      <c r="C95" s="1" t="s">
        <v>24</v>
      </c>
      <c r="D95" s="1" t="s">
        <v>20</v>
      </c>
      <c r="E95" s="1" t="s">
        <v>21</v>
      </c>
      <c r="F95" s="1" t="s">
        <v>22</v>
      </c>
      <c r="G95" s="1">
        <v>42.120322136555004</v>
      </c>
      <c r="H95" s="1">
        <v>42.227763857467998</v>
      </c>
      <c r="I95" s="1">
        <v>42.976783091550004</v>
      </c>
      <c r="J95" s="1">
        <v>38.473278653150004</v>
      </c>
      <c r="K95" s="1">
        <v>39.389468316680009</v>
      </c>
      <c r="L95" s="1">
        <v>34.409288836400002</v>
      </c>
      <c r="M95" s="1">
        <v>35.518709629925006</v>
      </c>
      <c r="N95" s="1">
        <v>33.510327971169993</v>
      </c>
      <c r="O95" s="1">
        <v>32.93541245267501</v>
      </c>
      <c r="P95" s="1">
        <v>32.886842187182005</v>
      </c>
      <c r="Q95" s="1">
        <v>31.687498104564003</v>
      </c>
    </row>
  </sheetData>
  <autoFilter ref="A1:Q95" xr:uid="{49C0CA28-FC58-4689-889B-56868A7381BB}">
    <filterColumn colId="1">
      <filters>
        <filter val="Pétrole"/>
      </filters>
    </filterColumn>
    <filterColumn colId="2">
      <filters>
        <filter val="Mtep"/>
      </filters>
    </filterColumn>
    <filterColumn colId="4">
      <filters>
        <filter val="Réelles"/>
      </filters>
    </filterColumn>
    <sortState xmlns:xlrd2="http://schemas.microsoft.com/office/spreadsheetml/2017/richdata2" ref="A27:Q95">
      <sortCondition ref="A1:A95"/>
    </sortState>
  </autoFilter>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18201-ADB7-4BDE-87DB-41BEBE27290F}">
  <dimension ref="A1:E10"/>
  <sheetViews>
    <sheetView workbookViewId="0">
      <selection activeCell="D4" sqref="D4"/>
    </sheetView>
  </sheetViews>
  <sheetFormatPr baseColWidth="10" defaultRowHeight="15" x14ac:dyDescent="0.25"/>
  <cols>
    <col min="1" max="1" width="29.7109375" bestFit="1" customWidth="1"/>
    <col min="2" max="2" width="15.28515625" bestFit="1" customWidth="1"/>
    <col min="3" max="3" width="8" bestFit="1" customWidth="1"/>
    <col min="4" max="4" width="88.7109375" customWidth="1"/>
    <col min="5" max="5" width="41" customWidth="1"/>
  </cols>
  <sheetData>
    <row r="1" spans="1:5" x14ac:dyDescent="0.25">
      <c r="A1" s="8" t="s">
        <v>79</v>
      </c>
      <c r="B1" s="8" t="s">
        <v>77</v>
      </c>
      <c r="C1" s="8" t="s">
        <v>80</v>
      </c>
      <c r="D1" s="8" t="s">
        <v>86</v>
      </c>
      <c r="E1" s="8" t="s">
        <v>95</v>
      </c>
    </row>
    <row r="2" spans="1:5" x14ac:dyDescent="0.25">
      <c r="A2" t="s">
        <v>78</v>
      </c>
      <c r="B2" t="s">
        <v>78</v>
      </c>
      <c r="C2" t="s">
        <v>81</v>
      </c>
      <c r="D2" s="9" t="s">
        <v>94</v>
      </c>
      <c r="E2" t="s">
        <v>97</v>
      </c>
    </row>
    <row r="3" spans="1:5" ht="30" x14ac:dyDescent="0.25">
      <c r="A3" t="s">
        <v>107</v>
      </c>
      <c r="B3" t="s">
        <v>78</v>
      </c>
      <c r="C3" t="s">
        <v>81</v>
      </c>
      <c r="D3" s="9" t="s">
        <v>108</v>
      </c>
    </row>
    <row r="4" spans="1:5" x14ac:dyDescent="0.25">
      <c r="A4" t="s">
        <v>83</v>
      </c>
      <c r="B4" t="s">
        <v>82</v>
      </c>
      <c r="C4" t="s">
        <v>84</v>
      </c>
      <c r="D4" s="9"/>
      <c r="E4" t="s">
        <v>96</v>
      </c>
    </row>
    <row r="5" spans="1:5" x14ac:dyDescent="0.25">
      <c r="A5" t="s">
        <v>102</v>
      </c>
      <c r="B5" t="s">
        <v>103</v>
      </c>
      <c r="C5" t="s">
        <v>104</v>
      </c>
      <c r="D5" s="9" t="s">
        <v>105</v>
      </c>
      <c r="E5" t="s">
        <v>106</v>
      </c>
    </row>
    <row r="6" spans="1:5" x14ac:dyDescent="0.25">
      <c r="A6" t="s">
        <v>85</v>
      </c>
      <c r="B6" t="s">
        <v>82</v>
      </c>
      <c r="C6" t="s">
        <v>87</v>
      </c>
      <c r="D6" s="9" t="s">
        <v>90</v>
      </c>
      <c r="E6" s="13" t="s">
        <v>98</v>
      </c>
    </row>
    <row r="7" spans="1:5" x14ac:dyDescent="0.25">
      <c r="A7" t="s">
        <v>88</v>
      </c>
      <c r="B7" t="s">
        <v>82</v>
      </c>
      <c r="C7" t="s">
        <v>87</v>
      </c>
      <c r="D7" s="9" t="s">
        <v>93</v>
      </c>
      <c r="E7" s="13"/>
    </row>
    <row r="8" spans="1:5" x14ac:dyDescent="0.25">
      <c r="A8" t="s">
        <v>92</v>
      </c>
      <c r="B8" t="s">
        <v>82</v>
      </c>
      <c r="C8" t="s">
        <v>87</v>
      </c>
      <c r="D8" s="9" t="s">
        <v>93</v>
      </c>
      <c r="E8" s="13"/>
    </row>
    <row r="9" spans="1:5" ht="45" x14ac:dyDescent="0.25">
      <c r="A9" t="s">
        <v>91</v>
      </c>
      <c r="B9" t="s">
        <v>82</v>
      </c>
      <c r="C9" t="s">
        <v>76</v>
      </c>
      <c r="D9" s="9" t="s">
        <v>89</v>
      </c>
      <c r="E9" s="13"/>
    </row>
    <row r="10" spans="1:5" x14ac:dyDescent="0.25">
      <c r="A10" t="s">
        <v>99</v>
      </c>
      <c r="B10" t="s">
        <v>82</v>
      </c>
      <c r="C10" t="s">
        <v>76</v>
      </c>
      <c r="D10" s="9" t="s">
        <v>100</v>
      </c>
    </row>
  </sheetData>
  <mergeCells count="1">
    <mergeCell ref="E6:E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life_cycle_mtco2e</vt:lpstr>
      <vt:lpstr>direct_mtco2e</vt:lpstr>
      <vt:lpstr>twh_energy_balance</vt:lpstr>
      <vt:lpstr>life_cycle_emission_factors</vt:lpstr>
      <vt:lpstr>direct_emission_factors</vt:lpstr>
      <vt:lpstr>raw_data_energy_balance</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PELLAN Marin</dc:creator>
  <cp:lastModifiedBy>PELLAN Marin</cp:lastModifiedBy>
  <dcterms:created xsi:type="dcterms:W3CDTF">2023-10-25T06:44:53Z</dcterms:created>
  <dcterms:modified xsi:type="dcterms:W3CDTF">2023-10-25T09:09:12Z</dcterms:modified>
</cp:coreProperties>
</file>