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tbgroup-my.sharepoint.com/personal/marin_pellan_cstb_fr/Documents/Thèse stratégie carbone/Articles/Journal_papers/Carbon_budgets_Building_Environment/French_WLC_budgets/"/>
    </mc:Choice>
  </mc:AlternateContent>
  <xr:revisionPtr revIDLastSave="253" documentId="13_ncr:1_{91466259-FE1C-487A-BF50-B5736E666E54}" xr6:coauthVersionLast="47" xr6:coauthVersionMax="47" xr10:uidLastSave="{248DB108-56BD-4136-9FB5-FE8FB3F0D5E5}"/>
  <bookViews>
    <workbookView xWindow="-108" yWindow="-108" windowWidth="23256" windowHeight="14016" activeTab="2" xr2:uid="{61193AAA-0CBB-4A0D-AF10-4E2372C3EC01}"/>
  </bookViews>
  <sheets>
    <sheet name="Embodied_results" sheetId="5" r:id="rId1"/>
    <sheet name="Operational_results" sheetId="10" r:id="rId2"/>
    <sheet name="WLC_results" sheetId="11" r:id="rId3"/>
    <sheet name="IEA_scenarios" sheetId="3" r:id="rId4"/>
    <sheet name="SNBC_scenarios" sheetId="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1" l="1"/>
  <c r="F7" i="11"/>
  <c r="F4" i="11"/>
  <c r="J3" i="10"/>
  <c r="I3" i="10"/>
  <c r="H3" i="10"/>
  <c r="J2" i="10"/>
  <c r="I2" i="10"/>
  <c r="H2" i="10"/>
  <c r="G77" i="5"/>
  <c r="H77" i="5" s="1"/>
  <c r="I77" i="5" s="1"/>
  <c r="G76" i="5"/>
  <c r="H76" i="5" s="1"/>
  <c r="I76" i="5" s="1"/>
  <c r="G75" i="5"/>
  <c r="H75" i="5" s="1"/>
  <c r="I75" i="5" s="1"/>
  <c r="G74" i="5"/>
  <c r="H74" i="5" s="1"/>
  <c r="I74" i="5" s="1"/>
  <c r="G73" i="5"/>
  <c r="H73" i="5" s="1"/>
  <c r="I73" i="5" s="1"/>
  <c r="G72" i="5"/>
  <c r="H72" i="5" s="1"/>
  <c r="I72" i="5" s="1"/>
  <c r="G71" i="5"/>
  <c r="H71" i="5" s="1"/>
  <c r="I71" i="5" s="1"/>
  <c r="G70" i="5"/>
  <c r="H70" i="5" s="1"/>
  <c r="I70" i="5" s="1"/>
  <c r="G69" i="5"/>
  <c r="H69" i="5" s="1"/>
  <c r="I69" i="5" s="1"/>
  <c r="G68" i="5"/>
  <c r="H68" i="5" s="1"/>
  <c r="I68" i="5" s="1"/>
  <c r="G67" i="5"/>
  <c r="H67" i="5" s="1"/>
  <c r="I67" i="5" s="1"/>
  <c r="G66" i="5"/>
  <c r="H66" i="5" s="1"/>
  <c r="I66" i="5" s="1"/>
  <c r="G65" i="5"/>
  <c r="H65" i="5" s="1"/>
  <c r="I65" i="5" s="1"/>
  <c r="G64" i="5"/>
  <c r="H64" i="5" s="1"/>
  <c r="I64" i="5" s="1"/>
  <c r="G63" i="5"/>
  <c r="H63" i="5" s="1"/>
  <c r="I63" i="5" s="1"/>
  <c r="G62" i="5"/>
  <c r="H62" i="5" s="1"/>
  <c r="I62" i="5" s="1"/>
  <c r="G61" i="5"/>
  <c r="H61" i="5" s="1"/>
  <c r="I61" i="5" s="1"/>
  <c r="G60" i="5"/>
  <c r="H60" i="5" s="1"/>
  <c r="I60" i="5" s="1"/>
  <c r="G59" i="5"/>
  <c r="H59" i="5" s="1"/>
  <c r="I59" i="5" s="1"/>
  <c r="AK10" i="11" s="1"/>
  <c r="G58" i="5"/>
  <c r="H58" i="5" s="1"/>
  <c r="I58" i="5" s="1"/>
  <c r="G57" i="5"/>
  <c r="H57" i="5" s="1"/>
  <c r="I57" i="5" s="1"/>
  <c r="G56" i="5"/>
  <c r="H56" i="5" s="1"/>
  <c r="I56" i="5" s="1"/>
  <c r="G55" i="5"/>
  <c r="H55" i="5" s="1"/>
  <c r="I55" i="5" s="1"/>
  <c r="G54" i="5"/>
  <c r="H54" i="5" s="1"/>
  <c r="I54" i="5" s="1"/>
  <c r="G53" i="5"/>
  <c r="H53" i="5" s="1"/>
  <c r="I53" i="5" s="1"/>
  <c r="G52" i="5"/>
  <c r="H52" i="5" s="1"/>
  <c r="I52" i="5" s="1"/>
  <c r="G51" i="5"/>
  <c r="H51" i="5" s="1"/>
  <c r="I51" i="5" s="1"/>
  <c r="G50" i="5"/>
  <c r="H50" i="5" s="1"/>
  <c r="I50" i="5" s="1"/>
  <c r="G49" i="5"/>
  <c r="H49" i="5" s="1"/>
  <c r="I49" i="5" s="1"/>
  <c r="G48" i="5"/>
  <c r="H48" i="5" s="1"/>
  <c r="I48" i="5" s="1"/>
  <c r="G47" i="5"/>
  <c r="H47" i="5" s="1"/>
  <c r="I47" i="5" s="1"/>
  <c r="G46" i="5"/>
  <c r="H46" i="5" s="1"/>
  <c r="I46" i="5" s="1"/>
  <c r="G45" i="5"/>
  <c r="H45" i="5" s="1"/>
  <c r="I45" i="5" s="1"/>
  <c r="G44" i="5"/>
  <c r="H44" i="5" s="1"/>
  <c r="I44" i="5" s="1"/>
  <c r="G43" i="5"/>
  <c r="H43" i="5" s="1"/>
  <c r="I43" i="5" s="1"/>
  <c r="G42" i="5"/>
  <c r="H42" i="5" s="1"/>
  <c r="I42" i="5" s="1"/>
  <c r="G41" i="5"/>
  <c r="H41" i="5" s="1"/>
  <c r="I41" i="5" s="1"/>
  <c r="G40" i="5"/>
  <c r="H40" i="5" s="1"/>
  <c r="I40" i="5" s="1"/>
  <c r="AK7" i="11" s="1"/>
  <c r="G39" i="5"/>
  <c r="H39" i="5" s="1"/>
  <c r="I39" i="5" s="1"/>
  <c r="G38" i="5"/>
  <c r="H38" i="5" s="1"/>
  <c r="I38" i="5" s="1"/>
  <c r="G37" i="5"/>
  <c r="H37" i="5" s="1"/>
  <c r="I37" i="5" s="1"/>
  <c r="G36" i="5"/>
  <c r="H36" i="5" s="1"/>
  <c r="I36" i="5" s="1"/>
  <c r="G35" i="5"/>
  <c r="H35" i="5" s="1"/>
  <c r="I35" i="5" s="1"/>
  <c r="G34" i="5"/>
  <c r="H34" i="5" s="1"/>
  <c r="I34" i="5" s="1"/>
  <c r="G33" i="5"/>
  <c r="H33" i="5" s="1"/>
  <c r="I33" i="5" s="1"/>
  <c r="G32" i="5"/>
  <c r="H32" i="5" s="1"/>
  <c r="I32" i="5" s="1"/>
  <c r="G31" i="5"/>
  <c r="H31" i="5" s="1"/>
  <c r="I31" i="5" s="1"/>
  <c r="H30" i="5"/>
  <c r="I30" i="5" s="1"/>
  <c r="G30" i="5"/>
  <c r="G29" i="5"/>
  <c r="H29" i="5" s="1"/>
  <c r="I29" i="5" s="1"/>
  <c r="G28" i="5"/>
  <c r="H28" i="5" s="1"/>
  <c r="I28" i="5" s="1"/>
  <c r="G27" i="5"/>
  <c r="H27" i="5" s="1"/>
  <c r="I27" i="5" s="1"/>
  <c r="G26" i="5"/>
  <c r="H26" i="5" s="1"/>
  <c r="I26" i="5" s="1"/>
  <c r="G25" i="5"/>
  <c r="H25" i="5" s="1"/>
  <c r="I25" i="5" s="1"/>
  <c r="G24" i="5"/>
  <c r="H24" i="5" s="1"/>
  <c r="I24" i="5" s="1"/>
  <c r="G23" i="5"/>
  <c r="H23" i="5" s="1"/>
  <c r="I23" i="5" s="1"/>
  <c r="G22" i="5"/>
  <c r="H22" i="5" s="1"/>
  <c r="I22" i="5" s="1"/>
  <c r="G21" i="5"/>
  <c r="H21" i="5" s="1"/>
  <c r="I21" i="5" s="1"/>
  <c r="AK4" i="11" s="1"/>
  <c r="G20" i="5"/>
  <c r="H20" i="5" s="1"/>
  <c r="I20" i="5" s="1"/>
  <c r="G19" i="5"/>
  <c r="H19" i="5" s="1"/>
  <c r="I19" i="5" s="1"/>
  <c r="G18" i="5"/>
  <c r="H18" i="5" s="1"/>
  <c r="I18" i="5" s="1"/>
  <c r="G17" i="5"/>
  <c r="H17" i="5" s="1"/>
  <c r="I17" i="5" s="1"/>
  <c r="G16" i="5"/>
  <c r="H16" i="5" s="1"/>
  <c r="I16" i="5" s="1"/>
  <c r="G15" i="5"/>
  <c r="H15" i="5" s="1"/>
  <c r="I15" i="5" s="1"/>
  <c r="G14" i="5"/>
  <c r="H14" i="5" s="1"/>
  <c r="I14" i="5" s="1"/>
  <c r="G13" i="5"/>
  <c r="H13" i="5" s="1"/>
  <c r="I13" i="5" s="1"/>
  <c r="G12" i="5"/>
  <c r="H12" i="5" s="1"/>
  <c r="I12" i="5" s="1"/>
  <c r="G11" i="5"/>
  <c r="H11" i="5" s="1"/>
  <c r="I11" i="5" s="1"/>
  <c r="G10" i="5"/>
  <c r="H10" i="5" s="1"/>
  <c r="I10" i="5" s="1"/>
  <c r="G9" i="5"/>
  <c r="H9" i="5" s="1"/>
  <c r="I9" i="5" s="1"/>
  <c r="I8" i="5"/>
  <c r="H8" i="5"/>
  <c r="G8" i="5"/>
  <c r="G7" i="5"/>
  <c r="H7" i="5" s="1"/>
  <c r="I7" i="5" s="1"/>
  <c r="G6" i="5"/>
  <c r="H6" i="5" s="1"/>
  <c r="I6" i="5" s="1"/>
  <c r="G5" i="5"/>
  <c r="H5" i="5" s="1"/>
  <c r="I5" i="5" s="1"/>
  <c r="G4" i="5"/>
  <c r="H4" i="5" s="1"/>
  <c r="I4" i="5" s="1"/>
  <c r="G3" i="5"/>
  <c r="H3" i="5" s="1"/>
  <c r="I3" i="5" s="1"/>
  <c r="G2" i="5"/>
  <c r="H2" i="5" s="1"/>
  <c r="I2" i="5" s="1"/>
  <c r="AA4" i="11" l="1"/>
  <c r="AA10" i="11"/>
  <c r="Q10" i="11"/>
  <c r="Q7" i="11"/>
  <c r="AA7" i="11"/>
  <c r="Q4" i="11"/>
</calcChain>
</file>

<file path=xl/sharedStrings.xml><?xml version="1.0" encoding="utf-8"?>
<sst xmlns="http://schemas.openxmlformats.org/spreadsheetml/2006/main" count="535" uniqueCount="81">
  <si>
    <t>Model</t>
  </si>
  <si>
    <t>Scenario</t>
  </si>
  <si>
    <t>Region</t>
  </si>
  <si>
    <t>Variable</t>
  </si>
  <si>
    <t>Unit</t>
  </si>
  <si>
    <t>Mt CO2eq/yr</t>
  </si>
  <si>
    <t>France</t>
  </si>
  <si>
    <t>IEA</t>
  </si>
  <si>
    <t>Agriculture, hunting, forestry &amp; fishing</t>
  </si>
  <si>
    <t>Emissions|CO2eq</t>
  </si>
  <si>
    <t>Cement</t>
  </si>
  <si>
    <t>Construction</t>
  </si>
  <si>
    <t>Electrical &amp; machinery</t>
  </si>
  <si>
    <t>Electricity</t>
  </si>
  <si>
    <t>Financial intermediation &amp; business activity</t>
  </si>
  <si>
    <t>Gas</t>
  </si>
  <si>
    <t>Iron &amp; Steel</t>
  </si>
  <si>
    <t>Manufacturing &amp; recycling</t>
  </si>
  <si>
    <t>Metal &amp; metal products</t>
  </si>
  <si>
    <t>Mining &amp; quarrying</t>
  </si>
  <si>
    <t>Other non-metallic products</t>
  </si>
  <si>
    <t>Others</t>
  </si>
  <si>
    <t>Petroleum products</t>
  </si>
  <si>
    <t>Transport</t>
  </si>
  <si>
    <t>Waste</t>
  </si>
  <si>
    <t>Water &amp; Steam</t>
  </si>
  <si>
    <t>Wood, paper &amp; publishing</t>
  </si>
  <si>
    <t>Services</t>
  </si>
  <si>
    <t>Stated Policies Sectors</t>
  </si>
  <si>
    <t>Announced Pledges Sectors</t>
  </si>
  <si>
    <t>Sustainable Development Sectors</t>
  </si>
  <si>
    <t>Net Zero Sectors</t>
  </si>
  <si>
    <t>Combustion activities (+)</t>
  </si>
  <si>
    <t>Coal</t>
  </si>
  <si>
    <t>Oil</t>
  </si>
  <si>
    <t>Natural gas</t>
  </si>
  <si>
    <t>Bioenergy and waste</t>
  </si>
  <si>
    <t>Industry removals (-)</t>
  </si>
  <si>
    <t>Biofuels production</t>
  </si>
  <si>
    <t>Direct air capture</t>
  </si>
  <si>
    <t>Electricity and heat sectors</t>
  </si>
  <si>
    <t>Other energy sector*</t>
  </si>
  <si>
    <t>Final consumption*</t>
  </si>
  <si>
    <t>Industry*</t>
  </si>
  <si>
    <t>Iron and steel</t>
  </si>
  <si>
    <t>Chemicals</t>
  </si>
  <si>
    <t>Road</t>
  </si>
  <si>
    <t>Passenger cars</t>
  </si>
  <si>
    <t>Heavy-duty trucks</t>
  </si>
  <si>
    <t>Aviation</t>
  </si>
  <si>
    <t>Shipping</t>
  </si>
  <si>
    <t>Buildings</t>
  </si>
  <si>
    <t>Residential</t>
  </si>
  <si>
    <t>Total CO2*</t>
  </si>
  <si>
    <t>Total CO2 removals</t>
  </si>
  <si>
    <t>Total CO2 captured</t>
  </si>
  <si>
    <t>Historical IEA (Mt CO2)</t>
  </si>
  <si>
    <t>Stated Policies (% from 2019)</t>
  </si>
  <si>
    <t>Announced Pledges (% from 2019)</t>
  </si>
  <si>
    <t>Sustainable Development (% from 2019</t>
  </si>
  <si>
    <t>Net Zero (% from 2019)</t>
  </si>
  <si>
    <t>SNBC</t>
  </si>
  <si>
    <t>SECTEN</t>
  </si>
  <si>
    <r>
      <rPr>
        <sz val="11"/>
        <color theme="4" tint="-0.249977111117893"/>
        <rFont val="Calibri"/>
        <family val="2"/>
        <scheme val="minor"/>
      </rPr>
      <t xml:space="preserve">Historical </t>
    </r>
    <r>
      <rPr>
        <sz val="11"/>
        <color theme="1"/>
        <rFont val="Calibri"/>
        <family val="2"/>
        <scheme val="minor"/>
      </rPr>
      <t>+ SNBC</t>
    </r>
  </si>
  <si>
    <t>Emissions|CO2eq|Agriculture</t>
  </si>
  <si>
    <r>
      <rPr>
        <sz val="11"/>
        <color theme="4" tint="-0.249977111117893"/>
        <rFont val="Calibri"/>
        <family val="2"/>
        <scheme val="minor"/>
      </rPr>
      <t>Historical</t>
    </r>
    <r>
      <rPr>
        <sz val="11"/>
        <color theme="1"/>
        <rFont val="Calibri"/>
        <family val="2"/>
        <scheme val="minor"/>
      </rPr>
      <t xml:space="preserve"> + SNBC</t>
    </r>
  </si>
  <si>
    <t>Emissions|CO2eq|CCS</t>
  </si>
  <si>
    <t>Emissions|CO2eq|Energy</t>
  </si>
  <si>
    <t>Emissions|CO2eq|Industry</t>
  </si>
  <si>
    <t>Emissions|CO2eq|LULUCF</t>
  </si>
  <si>
    <t>Emissions|CO2eq|Residential tertiary</t>
  </si>
  <si>
    <t>Emissions|CO2eq|Transport</t>
  </si>
  <si>
    <t>Emissions|CO2eq|Waste</t>
  </si>
  <si>
    <t>CSTB</t>
  </si>
  <si>
    <t>Direct operational GHGE</t>
  </si>
  <si>
    <t>Indirect operational GHGE</t>
  </si>
  <si>
    <t>Public administration</t>
  </si>
  <si>
    <t>SNBC-APS</t>
  </si>
  <si>
    <t>Embodied GHGE</t>
  </si>
  <si>
    <t>SNBC-SDS</t>
  </si>
  <si>
    <t>SNBC-NZS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</si>
</sst>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</cellStyleXfs>
  <cellXfs count="7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top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9" fontId="5" fillId="0" borderId="0" xfId="1" applyFont="1"/>
    <xf numFmtId="0" fontId="5" fillId="0" borderId="0" xfId="0" applyFont="1"/>
    <xf numFmtId="0" fontId="2" fillId="0" borderId="0" xfId="0" applyFont="1" applyFill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5" xfId="0" applyFill="1" applyBorder="1" applyAlignment="1">
      <alignment horizontal="left" vertical="top"/>
    </xf>
    <xf numFmtId="164" fontId="0" fillId="2" borderId="6" xfId="0" applyNumberFormat="1" applyFill="1" applyBorder="1"/>
    <xf numFmtId="0" fontId="0" fillId="2" borderId="0" xfId="0" applyFill="1" applyBorder="1" applyAlignment="1">
      <alignment horizontal="left" vertical="top"/>
    </xf>
    <xf numFmtId="164" fontId="0" fillId="2" borderId="8" xfId="0" applyNumberFormat="1" applyFill="1" applyBorder="1"/>
    <xf numFmtId="0" fontId="0" fillId="2" borderId="10" xfId="0" applyFill="1" applyBorder="1" applyAlignment="1">
      <alignment horizontal="left" vertical="top"/>
    </xf>
    <xf numFmtId="0" fontId="0" fillId="4" borderId="4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5" xfId="0" applyFill="1" applyBorder="1" applyAlignment="1">
      <alignment horizontal="left" vertical="top"/>
    </xf>
    <xf numFmtId="164" fontId="0" fillId="4" borderId="6" xfId="0" applyNumberFormat="1" applyFill="1" applyBorder="1"/>
    <xf numFmtId="0" fontId="0" fillId="4" borderId="0" xfId="0" applyFill="1" applyBorder="1" applyAlignment="1">
      <alignment horizontal="left" vertical="top"/>
    </xf>
    <xf numFmtId="164" fontId="0" fillId="4" borderId="8" xfId="0" applyNumberFormat="1" applyFill="1" applyBorder="1"/>
    <xf numFmtId="0" fontId="0" fillId="4" borderId="10" xfId="0" applyFill="1" applyBorder="1" applyAlignment="1">
      <alignment horizontal="left" vertical="top"/>
    </xf>
    <xf numFmtId="0" fontId="2" fillId="3" borderId="4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0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5" xfId="0" applyFont="1" applyFill="1" applyBorder="1" applyAlignment="1">
      <alignment horizontal="left" vertical="top"/>
    </xf>
    <xf numFmtId="164" fontId="2" fillId="3" borderId="6" xfId="0" applyNumberFormat="1" applyFont="1" applyFill="1" applyBorder="1"/>
    <xf numFmtId="0" fontId="2" fillId="3" borderId="0" xfId="0" applyFont="1" applyFill="1" applyBorder="1" applyAlignment="1">
      <alignment horizontal="left" vertical="top"/>
    </xf>
    <xf numFmtId="164" fontId="2" fillId="3" borderId="8" xfId="0" applyNumberFormat="1" applyFont="1" applyFill="1" applyBorder="1"/>
    <xf numFmtId="0" fontId="2" fillId="3" borderId="10" xfId="0" applyFont="1" applyFill="1" applyBorder="1" applyAlignment="1">
      <alignment horizontal="left" vertical="top"/>
    </xf>
    <xf numFmtId="0" fontId="2" fillId="5" borderId="4" xfId="0" applyFont="1" applyFill="1" applyBorder="1"/>
    <xf numFmtId="0" fontId="2" fillId="5" borderId="5" xfId="0" applyFont="1" applyFill="1" applyBorder="1"/>
    <xf numFmtId="0" fontId="2" fillId="5" borderId="7" xfId="0" applyFont="1" applyFill="1" applyBorder="1"/>
    <xf numFmtId="0" fontId="2" fillId="5" borderId="0" xfId="0" applyFont="1" applyFill="1" applyBorder="1"/>
    <xf numFmtId="0" fontId="2" fillId="5" borderId="5" xfId="0" applyFont="1" applyFill="1" applyBorder="1" applyAlignment="1">
      <alignment horizontal="left" vertical="top"/>
    </xf>
    <xf numFmtId="164" fontId="2" fillId="5" borderId="6" xfId="0" applyNumberFormat="1" applyFont="1" applyFill="1" applyBorder="1"/>
    <xf numFmtId="0" fontId="2" fillId="5" borderId="0" xfId="0" applyFont="1" applyFill="1" applyBorder="1" applyAlignment="1">
      <alignment horizontal="left" vertical="top"/>
    </xf>
    <xf numFmtId="164" fontId="2" fillId="5" borderId="8" xfId="0" applyNumberFormat="1" applyFont="1" applyFill="1" applyBorder="1"/>
    <xf numFmtId="164" fontId="0" fillId="2" borderId="5" xfId="0" applyNumberFormat="1" applyFill="1" applyBorder="1"/>
    <xf numFmtId="164" fontId="0" fillId="2" borderId="0" xfId="0" applyNumberFormat="1" applyFill="1" applyBorder="1"/>
    <xf numFmtId="164" fontId="0" fillId="2" borderId="10" xfId="0" applyNumberFormat="1" applyFill="1" applyBorder="1"/>
    <xf numFmtId="164" fontId="0" fillId="4" borderId="5" xfId="0" applyNumberFormat="1" applyFill="1" applyBorder="1"/>
    <xf numFmtId="164" fontId="0" fillId="4" borderId="0" xfId="0" applyNumberFormat="1" applyFill="1" applyBorder="1"/>
    <xf numFmtId="164" fontId="0" fillId="4" borderId="10" xfId="0" applyNumberFormat="1" applyFill="1" applyBorder="1"/>
    <xf numFmtId="164" fontId="2" fillId="3" borderId="5" xfId="0" applyNumberFormat="1" applyFont="1" applyFill="1" applyBorder="1"/>
    <xf numFmtId="164" fontId="2" fillId="3" borderId="0" xfId="0" applyNumberFormat="1" applyFont="1" applyFill="1" applyBorder="1"/>
    <xf numFmtId="164" fontId="2" fillId="3" borderId="10" xfId="0" applyNumberFormat="1" applyFont="1" applyFill="1" applyBorder="1"/>
    <xf numFmtId="164" fontId="2" fillId="5" borderId="5" xfId="0" applyNumberFormat="1" applyFont="1" applyFill="1" applyBorder="1"/>
    <xf numFmtId="164" fontId="2" fillId="5" borderId="0" xfId="0" applyNumberFormat="1" applyFont="1" applyFill="1" applyBorder="1"/>
    <xf numFmtId="0" fontId="7" fillId="0" borderId="0" xfId="0" applyFont="1"/>
    <xf numFmtId="165" fontId="8" fillId="0" borderId="0" xfId="0" applyNumberFormat="1" applyFont="1" applyAlignment="1">
      <alignment horizontal="left" vertical="top"/>
    </xf>
    <xf numFmtId="165" fontId="0" fillId="0" borderId="0" xfId="0" applyNumberFormat="1"/>
    <xf numFmtId="3" fontId="6" fillId="0" borderId="0" xfId="0" applyNumberFormat="1" applyFont="1" applyAlignment="1">
      <alignment horizontal="right"/>
    </xf>
    <xf numFmtId="2" fontId="0" fillId="0" borderId="0" xfId="0" applyNumberFormat="1"/>
    <xf numFmtId="9" fontId="0" fillId="0" borderId="0" xfId="1" applyFont="1"/>
    <xf numFmtId="3" fontId="0" fillId="0" borderId="0" xfId="0" applyNumberFormat="1"/>
    <xf numFmtId="166" fontId="0" fillId="0" borderId="0" xfId="1" applyNumberFormat="1" applyFont="1"/>
    <xf numFmtId="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5">
    <cellStyle name="Normal" xfId="0" builtinId="0"/>
    <cellStyle name="Normal 11" xfId="4" xr:uid="{233E2D1F-78D9-4DED-A481-455EF1FC5E70}"/>
    <cellStyle name="Normal 2" xfId="2" xr:uid="{57B809E2-DAD2-4E3A-A2A6-E5EAC9755F71}"/>
    <cellStyle name="Percent 2 3" xfId="3" xr:uid="{93094A75-0E34-48BD-A7C2-5E6894D9F165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llan\OneDrive%20-%20CSTBGroup\Th&#232;se%20strat&#233;gie%20carbone\Articles\Journal_papers\1st%20article\GITHUB\SECTEN_SNBC_pathwa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BC"/>
      <sheetName val="%from2019"/>
      <sheetName val="operational_GHGE_national"/>
    </sheetNames>
    <sheetDataSet>
      <sheetData sheetId="0"/>
      <sheetData sheetId="1">
        <row r="4">
          <cell r="AT4">
            <v>0.6805104429976766</v>
          </cell>
          <cell r="BD4">
            <v>0.3640850563271868</v>
          </cell>
          <cell r="BN4">
            <v>4.7659669656696893E-2</v>
          </cell>
        </row>
        <row r="7">
          <cell r="AT7">
            <v>0.59080599293744684</v>
          </cell>
          <cell r="BD7">
            <v>0.32570584032645783</v>
          </cell>
          <cell r="BN7">
            <v>6.0738304099966486E-2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9520-C801-4E87-A166-1540A0C4D03F}">
  <dimension ref="A1:I77"/>
  <sheetViews>
    <sheetView topLeftCell="A52" workbookViewId="0">
      <selection activeCell="C79" sqref="C79"/>
    </sheetView>
  </sheetViews>
  <sheetFormatPr baseColWidth="10" defaultColWidth="11.5546875" defaultRowHeight="14.4" x14ac:dyDescent="0.3"/>
  <cols>
    <col min="1" max="1" width="6.44140625" style="3" bestFit="1" customWidth="1"/>
    <col min="2" max="2" width="30.109375" style="3" bestFit="1" customWidth="1"/>
    <col min="3" max="3" width="55.88671875" style="3" bestFit="1" customWidth="1"/>
    <col min="4" max="4" width="15.44140625" style="3" bestFit="1" customWidth="1"/>
    <col min="5" max="5" width="11.5546875" style="3" bestFit="1"/>
    <col min="6" max="6" width="5.44140625" style="3" bestFit="1" customWidth="1"/>
    <col min="7" max="8" width="5.33203125" style="3" customWidth="1"/>
    <col min="9" max="9" width="12" style="3" bestFit="1" customWidth="1"/>
    <col min="10" max="16384" width="11.5546875" style="3"/>
  </cols>
  <sheetData>
    <row r="1" spans="1:9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2030</v>
      </c>
      <c r="H1" s="1">
        <v>2040</v>
      </c>
      <c r="I1" s="1">
        <v>2050</v>
      </c>
    </row>
    <row r="2" spans="1:9" x14ac:dyDescent="0.3">
      <c r="A2" s="10" t="s">
        <v>7</v>
      </c>
      <c r="B2" s="11" t="s">
        <v>28</v>
      </c>
      <c r="C2" s="16" t="s">
        <v>8</v>
      </c>
      <c r="D2" s="11" t="s">
        <v>9</v>
      </c>
      <c r="E2" s="11" t="s">
        <v>5</v>
      </c>
      <c r="F2" s="51">
        <v>2.6128001912686862</v>
      </c>
      <c r="G2" s="51">
        <f>F2*IEA_scenarios!G20</f>
        <v>2.8235123549113967</v>
      </c>
      <c r="H2" s="51">
        <f>G2*IEA_scenarios!H20</f>
        <v>3.0936106018470308</v>
      </c>
      <c r="I2" s="17">
        <f>H2*IEA_scenarios!I20</f>
        <v>3.3557948258720001</v>
      </c>
    </row>
    <row r="3" spans="1:9" x14ac:dyDescent="0.3">
      <c r="A3" s="12" t="s">
        <v>7</v>
      </c>
      <c r="B3" s="13" t="s">
        <v>28</v>
      </c>
      <c r="C3" s="18" t="s">
        <v>10</v>
      </c>
      <c r="D3" s="13" t="s">
        <v>9</v>
      </c>
      <c r="E3" s="13" t="s">
        <v>5</v>
      </c>
      <c r="F3" s="52">
        <v>13.266767875354581</v>
      </c>
      <c r="G3" s="52">
        <f>F3*IEA_scenarios!G28</f>
        <v>14.990084782395821</v>
      </c>
      <c r="H3" s="52">
        <f>G3*IEA_scenarios!H28</f>
        <v>16.918082725335964</v>
      </c>
      <c r="I3" s="19">
        <f>H3*IEA_scenarios!I28</f>
        <v>18.123740938081497</v>
      </c>
    </row>
    <row r="4" spans="1:9" x14ac:dyDescent="0.3">
      <c r="A4" s="12" t="s">
        <v>7</v>
      </c>
      <c r="B4" s="13" t="s">
        <v>28</v>
      </c>
      <c r="C4" s="18" t="s">
        <v>11</v>
      </c>
      <c r="D4" s="13" t="s">
        <v>9</v>
      </c>
      <c r="E4" s="13" t="s">
        <v>5</v>
      </c>
      <c r="F4" s="52">
        <v>2.3512463727516519</v>
      </c>
      <c r="G4" s="52">
        <f>F4*IEA_scenarios!G25</f>
        <v>2.6694116312642184</v>
      </c>
      <c r="H4" s="52">
        <f>G4*IEA_scenarios!H25</f>
        <v>3.100370114287184</v>
      </c>
      <c r="I4" s="19">
        <f>H4*IEA_scenarios!I25</f>
        <v>3.5164471695746853</v>
      </c>
    </row>
    <row r="5" spans="1:9" x14ac:dyDescent="0.3">
      <c r="A5" s="12" t="s">
        <v>7</v>
      </c>
      <c r="B5" s="13" t="s">
        <v>28</v>
      </c>
      <c r="C5" s="18" t="s">
        <v>12</v>
      </c>
      <c r="D5" s="13" t="s">
        <v>9</v>
      </c>
      <c r="E5" s="13" t="s">
        <v>5</v>
      </c>
      <c r="F5" s="52">
        <v>1.1350277581488808</v>
      </c>
      <c r="G5" s="52">
        <f>F5*IEA_scenarios!$G$25</f>
        <v>1.2886171073023482</v>
      </c>
      <c r="H5" s="52">
        <f>G5*IEA_scenarios!$H$25</f>
        <v>1.4966556380618234</v>
      </c>
      <c r="I5" s="19">
        <f>H5*IEA_scenarios!$I$25</f>
        <v>1.6975103901427286</v>
      </c>
    </row>
    <row r="6" spans="1:9" x14ac:dyDescent="0.3">
      <c r="A6" s="12" t="s">
        <v>7</v>
      </c>
      <c r="B6" s="13" t="s">
        <v>28</v>
      </c>
      <c r="C6" s="18" t="s">
        <v>13</v>
      </c>
      <c r="D6" s="13" t="s">
        <v>9</v>
      </c>
      <c r="E6" s="13" t="s">
        <v>5</v>
      </c>
      <c r="F6" s="52">
        <v>4.8690180472630074</v>
      </c>
      <c r="G6" s="52">
        <f>F6*IEA_scenarios!G14</f>
        <v>4.3418037615965011</v>
      </c>
      <c r="H6" s="52">
        <f>G6*IEA_scenarios!H14</f>
        <v>3.4639949571110669</v>
      </c>
      <c r="I6" s="19">
        <f>H6*IEA_scenarios!I14</f>
        <v>2.4649844201418856</v>
      </c>
    </row>
    <row r="7" spans="1:9" x14ac:dyDescent="0.3">
      <c r="A7" s="12" t="s">
        <v>7</v>
      </c>
      <c r="B7" s="13" t="s">
        <v>28</v>
      </c>
      <c r="C7" s="18" t="s">
        <v>14</v>
      </c>
      <c r="D7" s="13" t="s">
        <v>9</v>
      </c>
      <c r="E7" s="13" t="s">
        <v>5</v>
      </c>
      <c r="F7" s="52">
        <v>1.5815718219183554</v>
      </c>
      <c r="G7" s="52">
        <f>F7*IEA_scenarios!G37</f>
        <v>1.6296899067487016</v>
      </c>
      <c r="H7" s="52">
        <f>G7*IEA_scenarios!H37</f>
        <v>1.7237039895689092</v>
      </c>
      <c r="I7" s="19">
        <f>H7*IEA_scenarios!I37</f>
        <v>1.7591852178300393</v>
      </c>
    </row>
    <row r="8" spans="1:9" x14ac:dyDescent="0.3">
      <c r="A8" s="12" t="s">
        <v>7</v>
      </c>
      <c r="B8" s="13" t="s">
        <v>28</v>
      </c>
      <c r="C8" s="18" t="s">
        <v>15</v>
      </c>
      <c r="D8" s="13" t="s">
        <v>9</v>
      </c>
      <c r="E8" s="13" t="s">
        <v>5</v>
      </c>
      <c r="F8" s="52">
        <v>0.82731628399634649</v>
      </c>
      <c r="G8" s="52">
        <f>IEA_scenarios!G17</f>
        <v>1.0275582767307632</v>
      </c>
      <c r="H8" s="52">
        <f>IEA_scenarios!H17</f>
        <v>1.0899327146911573</v>
      </c>
      <c r="I8" s="19">
        <f>IEA_scenarios!I17</f>
        <v>1.134946905194681</v>
      </c>
    </row>
    <row r="9" spans="1:9" x14ac:dyDescent="0.3">
      <c r="A9" s="12" t="s">
        <v>7</v>
      </c>
      <c r="B9" s="13" t="s">
        <v>28</v>
      </c>
      <c r="C9" s="18" t="s">
        <v>16</v>
      </c>
      <c r="D9" s="13" t="s">
        <v>9</v>
      </c>
      <c r="E9" s="13" t="s">
        <v>5</v>
      </c>
      <c r="F9" s="52">
        <v>3.8391675789486759</v>
      </c>
      <c r="G9" s="52">
        <f>F9*IEA_scenarios!G26</f>
        <v>4.523568643741835</v>
      </c>
      <c r="H9" s="52">
        <f>G9*IEA_scenarios!H26</f>
        <v>5.1783735512966631</v>
      </c>
      <c r="I9" s="19">
        <f>H9*IEA_scenarios!I26</f>
        <v>5.6828793732293166</v>
      </c>
    </row>
    <row r="10" spans="1:9" x14ac:dyDescent="0.3">
      <c r="A10" s="12" t="s">
        <v>7</v>
      </c>
      <c r="B10" s="13" t="s">
        <v>28</v>
      </c>
      <c r="C10" s="18" t="s">
        <v>17</v>
      </c>
      <c r="D10" s="13" t="s">
        <v>9</v>
      </c>
      <c r="E10" s="13" t="s">
        <v>5</v>
      </c>
      <c r="F10" s="52">
        <v>0.44017724050310947</v>
      </c>
      <c r="G10" s="52">
        <f>F10*IEA_scenarios!$G$25</f>
        <v>0.49974101363170814</v>
      </c>
      <c r="H10" s="52">
        <f>G10*IEA_scenarios!$H$25</f>
        <v>0.58042082584826138</v>
      </c>
      <c r="I10" s="19">
        <f>H10*IEA_scenarios!$I$25</f>
        <v>0.65831468340210642</v>
      </c>
    </row>
    <row r="11" spans="1:9" x14ac:dyDescent="0.3">
      <c r="A11" s="12" t="s">
        <v>7</v>
      </c>
      <c r="B11" s="13" t="s">
        <v>28</v>
      </c>
      <c r="C11" s="18" t="s">
        <v>18</v>
      </c>
      <c r="D11" s="13" t="s">
        <v>9</v>
      </c>
      <c r="E11" s="13" t="s">
        <v>5</v>
      </c>
      <c r="F11" s="52">
        <v>2.5362219278922713</v>
      </c>
      <c r="G11" s="52">
        <f>F11*IEA_scenarios!$G$25</f>
        <v>2.879417653650576</v>
      </c>
      <c r="H11" s="52">
        <f>G11*IEA_scenarios!$H$25</f>
        <v>3.3442801909502697</v>
      </c>
      <c r="I11" s="19">
        <f>H11*IEA_scenarios!$I$25</f>
        <v>3.7930905595880899</v>
      </c>
    </row>
    <row r="12" spans="1:9" x14ac:dyDescent="0.3">
      <c r="A12" s="12" t="s">
        <v>7</v>
      </c>
      <c r="B12" s="13" t="s">
        <v>28</v>
      </c>
      <c r="C12" s="18" t="s">
        <v>19</v>
      </c>
      <c r="D12" s="13" t="s">
        <v>9</v>
      </c>
      <c r="E12" s="13" t="s">
        <v>5</v>
      </c>
      <c r="F12" s="52">
        <v>8.3138746025414392</v>
      </c>
      <c r="G12" s="52">
        <f>F12*IEA_scenarios!$G$25</f>
        <v>9.4388890173698652</v>
      </c>
      <c r="H12" s="52">
        <f>G12*IEA_scenarios!$H$25</f>
        <v>10.962733914389878</v>
      </c>
      <c r="I12" s="19">
        <f>H12*IEA_scenarios!$I$25</f>
        <v>12.433958922004324</v>
      </c>
    </row>
    <row r="13" spans="1:9" x14ac:dyDescent="0.3">
      <c r="A13" s="12" t="s">
        <v>7</v>
      </c>
      <c r="B13" s="13" t="s">
        <v>28</v>
      </c>
      <c r="C13" s="18" t="s">
        <v>20</v>
      </c>
      <c r="D13" s="13" t="s">
        <v>9</v>
      </c>
      <c r="E13" s="13" t="s">
        <v>5</v>
      </c>
      <c r="F13" s="52">
        <v>1.9111804704567061</v>
      </c>
      <c r="G13" s="52">
        <f>F13*IEA_scenarios!$G$25</f>
        <v>2.1697970218712666</v>
      </c>
      <c r="H13" s="52">
        <f>G13*IEA_scenarios!$H$25</f>
        <v>2.5200960997884985</v>
      </c>
      <c r="I13" s="19">
        <f>H13*IEA_scenarios!$I$25</f>
        <v>2.8582989999550139</v>
      </c>
    </row>
    <row r="14" spans="1:9" x14ac:dyDescent="0.3">
      <c r="A14" s="12" t="s">
        <v>7</v>
      </c>
      <c r="B14" s="13" t="s">
        <v>28</v>
      </c>
      <c r="C14" s="18" t="s">
        <v>21</v>
      </c>
      <c r="D14" s="13" t="s">
        <v>9</v>
      </c>
      <c r="E14" s="13" t="s">
        <v>5</v>
      </c>
      <c r="F14" s="52">
        <v>0.98280364501946038</v>
      </c>
      <c r="G14" s="52">
        <f>F14*IEA_scenarios!$G$25</f>
        <v>1.1157943768323775</v>
      </c>
      <c r="H14" s="52">
        <f>G14*IEA_scenarios!$H$25</f>
        <v>1.2959318447198249</v>
      </c>
      <c r="I14" s="19">
        <f>H14*IEA_scenarios!$I$25</f>
        <v>1.4698489855539267</v>
      </c>
    </row>
    <row r="15" spans="1:9" x14ac:dyDescent="0.3">
      <c r="A15" s="12" t="s">
        <v>7</v>
      </c>
      <c r="B15" s="13" t="s">
        <v>28</v>
      </c>
      <c r="C15" s="18" t="s">
        <v>22</v>
      </c>
      <c r="D15" s="13" t="s">
        <v>9</v>
      </c>
      <c r="E15" s="13" t="s">
        <v>5</v>
      </c>
      <c r="F15" s="52">
        <v>3.5460087970719374</v>
      </c>
      <c r="G15" s="52">
        <f>F15*IEA_scenarios!G16</f>
        <v>2.3317424763100529</v>
      </c>
      <c r="H15" s="52">
        <f>G15*IEA_scenarios!H16</f>
        <v>1.2115854719106061</v>
      </c>
      <c r="I15" s="19">
        <f>H15*IEA_scenarios!I16</f>
        <v>0.49614029346785748</v>
      </c>
    </row>
    <row r="16" spans="1:9" x14ac:dyDescent="0.3">
      <c r="A16" s="12" t="s">
        <v>7</v>
      </c>
      <c r="B16" s="13" t="s">
        <v>28</v>
      </c>
      <c r="C16" s="18" t="s">
        <v>76</v>
      </c>
      <c r="D16" s="13" t="s">
        <v>9</v>
      </c>
      <c r="E16" s="13" t="s">
        <v>5</v>
      </c>
      <c r="F16" s="52">
        <v>6.3873044697027481E-2</v>
      </c>
      <c r="G16" s="52">
        <f>F16*IEA_scenarios!G37</f>
        <v>6.5816332090309529E-2</v>
      </c>
      <c r="H16" s="52">
        <f>G16*IEA_scenarios!H37</f>
        <v>6.9613166120168185E-2</v>
      </c>
      <c r="I16" s="19">
        <f>H16*IEA_scenarios!I37</f>
        <v>7.1046103940140035E-2</v>
      </c>
    </row>
    <row r="17" spans="1:9" x14ac:dyDescent="0.3">
      <c r="A17" s="12" t="s">
        <v>7</v>
      </c>
      <c r="B17" s="13" t="s">
        <v>28</v>
      </c>
      <c r="C17" s="18" t="s">
        <v>23</v>
      </c>
      <c r="D17" s="13" t="s">
        <v>9</v>
      </c>
      <c r="E17" s="13" t="s">
        <v>5</v>
      </c>
      <c r="F17" s="52">
        <v>4.5059518133179397</v>
      </c>
      <c r="G17" s="52">
        <f>F17*IEA_scenarios!G29</f>
        <v>4.876299131003285</v>
      </c>
      <c r="H17" s="52">
        <f>G17*IEA_scenarios!H29</f>
        <v>5.3931722181933699</v>
      </c>
      <c r="I17" s="19">
        <f>H17*IEA_scenarios!I29</f>
        <v>6.0618943883270493</v>
      </c>
    </row>
    <row r="18" spans="1:9" x14ac:dyDescent="0.3">
      <c r="A18" s="12" t="s">
        <v>7</v>
      </c>
      <c r="B18" s="13" t="s">
        <v>28</v>
      </c>
      <c r="C18" s="18" t="s">
        <v>24</v>
      </c>
      <c r="D18" s="13" t="s">
        <v>9</v>
      </c>
      <c r="E18" s="13" t="s">
        <v>5</v>
      </c>
      <c r="F18" s="52">
        <v>3.4464794224958428</v>
      </c>
      <c r="G18" s="52">
        <f>F18*IEA_scenarios!$G$25</f>
        <v>3.9128491016262115</v>
      </c>
      <c r="H18" s="52">
        <f>G18*IEA_scenarios!$H$25</f>
        <v>4.5445521680940812</v>
      </c>
      <c r="I18" s="19">
        <f>H18*IEA_scenarios!$I$25</f>
        <v>5.1544418954486986</v>
      </c>
    </row>
    <row r="19" spans="1:9" x14ac:dyDescent="0.3">
      <c r="A19" s="12" t="s">
        <v>7</v>
      </c>
      <c r="B19" s="13" t="s">
        <v>28</v>
      </c>
      <c r="C19" s="18" t="s">
        <v>25</v>
      </c>
      <c r="D19" s="13" t="s">
        <v>9</v>
      </c>
      <c r="E19" s="13" t="s">
        <v>5</v>
      </c>
      <c r="F19" s="52">
        <v>0.94720835221915634</v>
      </c>
      <c r="G19" s="52">
        <f>F19*IEA_scenarios!G14</f>
        <v>0.84464521321553621</v>
      </c>
      <c r="H19" s="52">
        <f>G19*IEA_scenarios!H14</f>
        <v>0.67387816672091416</v>
      </c>
      <c r="I19" s="19">
        <f>H19*IEA_scenarios!I14</f>
        <v>0.47953279453563857</v>
      </c>
    </row>
    <row r="20" spans="1:9" x14ac:dyDescent="0.3">
      <c r="A20" s="14" t="s">
        <v>7</v>
      </c>
      <c r="B20" s="15" t="s">
        <v>28</v>
      </c>
      <c r="C20" s="20" t="s">
        <v>26</v>
      </c>
      <c r="D20" s="15" t="s">
        <v>9</v>
      </c>
      <c r="E20" s="15" t="s">
        <v>5</v>
      </c>
      <c r="F20" s="53">
        <v>0.7386849323681165</v>
      </c>
      <c r="G20" s="52">
        <f>F20*IEA_scenarios!$G$25</f>
        <v>0.83864208070863355</v>
      </c>
      <c r="H20" s="52">
        <f>G20*IEA_scenarios!$H$25</f>
        <v>0.97403518182067517</v>
      </c>
      <c r="I20" s="19">
        <f>H20*IEA_scenarios!$I$25</f>
        <v>1.1047530236456826</v>
      </c>
    </row>
    <row r="21" spans="1:9" x14ac:dyDescent="0.3">
      <c r="A21" s="21" t="s">
        <v>7</v>
      </c>
      <c r="B21" s="22" t="s">
        <v>29</v>
      </c>
      <c r="C21" s="27" t="s">
        <v>8</v>
      </c>
      <c r="D21" s="22" t="s">
        <v>9</v>
      </c>
      <c r="E21" s="22" t="s">
        <v>5</v>
      </c>
      <c r="F21" s="54">
        <v>2.6128001912686862</v>
      </c>
      <c r="G21" s="54">
        <f>F21*IEA_scenarios!L20</f>
        <v>2.6419955576960996</v>
      </c>
      <c r="H21" s="54">
        <f>G21*IEA_scenarios!M20</f>
        <v>2.2187021011999959</v>
      </c>
      <c r="I21" s="28">
        <f>H21*IEA_scenarios!N20</f>
        <v>1.5880795635045193</v>
      </c>
    </row>
    <row r="22" spans="1:9" x14ac:dyDescent="0.3">
      <c r="A22" s="23" t="s">
        <v>7</v>
      </c>
      <c r="B22" s="24" t="s">
        <v>29</v>
      </c>
      <c r="C22" s="29" t="s">
        <v>10</v>
      </c>
      <c r="D22" s="24" t="s">
        <v>9</v>
      </c>
      <c r="E22" s="24" t="s">
        <v>5</v>
      </c>
      <c r="F22" s="55">
        <v>13.266767875354581</v>
      </c>
      <c r="G22" s="55">
        <f>F22*IEA_scenarios!L28</f>
        <v>14.627793191414463</v>
      </c>
      <c r="H22" s="55">
        <f>G22*IEA_scenarios!M28</f>
        <v>12.958158116762435</v>
      </c>
      <c r="I22" s="30">
        <f>H22*IEA_scenarios!N28</f>
        <v>8.6668707666248785</v>
      </c>
    </row>
    <row r="23" spans="1:9" x14ac:dyDescent="0.3">
      <c r="A23" s="23" t="s">
        <v>7</v>
      </c>
      <c r="B23" s="24" t="s">
        <v>29</v>
      </c>
      <c r="C23" s="29" t="s">
        <v>11</v>
      </c>
      <c r="D23" s="24" t="s">
        <v>9</v>
      </c>
      <c r="E23" s="24" t="s">
        <v>5</v>
      </c>
      <c r="F23" s="55">
        <v>2.3512463727516519</v>
      </c>
      <c r="G23" s="55">
        <f>F23*IEA_scenarios!L25</f>
        <v>2.5589797077639407</v>
      </c>
      <c r="H23" s="55">
        <f>G23*IEA_scenarios!M25</f>
        <v>2.2941438436956032</v>
      </c>
      <c r="I23" s="30">
        <f>H23*IEA_scenarios!N25</f>
        <v>1.6756088967823584</v>
      </c>
    </row>
    <row r="24" spans="1:9" x14ac:dyDescent="0.3">
      <c r="A24" s="23" t="s">
        <v>7</v>
      </c>
      <c r="B24" s="24" t="s">
        <v>29</v>
      </c>
      <c r="C24" s="29" t="s">
        <v>12</v>
      </c>
      <c r="D24" s="24" t="s">
        <v>9</v>
      </c>
      <c r="E24" s="24" t="s">
        <v>5</v>
      </c>
      <c r="F24" s="55">
        <v>1.1350277581488808</v>
      </c>
      <c r="G24" s="55">
        <f>F24*IEA_scenarios!$L$25</f>
        <v>1.2353078071749013</v>
      </c>
      <c r="H24" s="55">
        <f>G24*IEA_scenarios!$M$25</f>
        <v>1.1074623969471671</v>
      </c>
      <c r="I24" s="30">
        <f>H24*IEA_scenarios!$N$25</f>
        <v>0.80887423440167139</v>
      </c>
    </row>
    <row r="25" spans="1:9" x14ac:dyDescent="0.3">
      <c r="A25" s="23" t="s">
        <v>7</v>
      </c>
      <c r="B25" s="24" t="s">
        <v>29</v>
      </c>
      <c r="C25" s="29" t="s">
        <v>13</v>
      </c>
      <c r="D25" s="24" t="s">
        <v>9</v>
      </c>
      <c r="E25" s="24" t="s">
        <v>5</v>
      </c>
      <c r="F25" s="55">
        <v>4.8690180472630074</v>
      </c>
      <c r="G25" s="55">
        <f>F25*IEA_scenarios!L14</f>
        <v>3.9750216881322173</v>
      </c>
      <c r="H25" s="55">
        <f>G25*IEA_scenarios!M14</f>
        <v>2.4031658420535345</v>
      </c>
      <c r="I25" s="30">
        <f>H25*IEA_scenarios!N14</f>
        <v>0.94971222370048369</v>
      </c>
    </row>
    <row r="26" spans="1:9" x14ac:dyDescent="0.3">
      <c r="A26" s="23" t="s">
        <v>7</v>
      </c>
      <c r="B26" s="24" t="s">
        <v>29</v>
      </c>
      <c r="C26" s="29" t="s">
        <v>14</v>
      </c>
      <c r="D26" s="24" t="s">
        <v>9</v>
      </c>
      <c r="E26" s="24" t="s">
        <v>5</v>
      </c>
      <c r="F26" s="55">
        <v>1.5815718219183554</v>
      </c>
      <c r="G26" s="55">
        <f>F26*IEA_scenarios!L37</f>
        <v>1.3884101117541288</v>
      </c>
      <c r="H26" s="55">
        <f>G26*IEA_scenarios!M37</f>
        <v>1.0084805633623004</v>
      </c>
      <c r="I26" s="30">
        <f>H26*IEA_scenarios!N37</f>
        <v>0.6173590328822075</v>
      </c>
    </row>
    <row r="27" spans="1:9" x14ac:dyDescent="0.3">
      <c r="A27" s="23" t="s">
        <v>7</v>
      </c>
      <c r="B27" s="24" t="s">
        <v>29</v>
      </c>
      <c r="C27" s="29" t="s">
        <v>15</v>
      </c>
      <c r="D27" s="24" t="s">
        <v>9</v>
      </c>
      <c r="E27" s="24" t="s">
        <v>5</v>
      </c>
      <c r="F27" s="55">
        <v>0.82731628399634649</v>
      </c>
      <c r="G27" s="55">
        <f>F27*IEA_scenarios!L17</f>
        <v>0.78511283811130683</v>
      </c>
      <c r="H27" s="55">
        <f>G27*IEA_scenarios!M17</f>
        <v>0.63377100338765358</v>
      </c>
      <c r="I27" s="30">
        <f>H27*IEA_scenarios!N17</f>
        <v>0.51006247668603155</v>
      </c>
    </row>
    <row r="28" spans="1:9" x14ac:dyDescent="0.3">
      <c r="A28" s="23" t="s">
        <v>7</v>
      </c>
      <c r="B28" s="24" t="s">
        <v>29</v>
      </c>
      <c r="C28" s="29" t="s">
        <v>16</v>
      </c>
      <c r="D28" s="24" t="s">
        <v>9</v>
      </c>
      <c r="E28" s="24" t="s">
        <v>5</v>
      </c>
      <c r="F28" s="55">
        <v>3.8391675789486759</v>
      </c>
      <c r="G28" s="55">
        <f>F28*IEA_scenarios!L26</f>
        <v>4.4102620916428386</v>
      </c>
      <c r="H28" s="55">
        <f>G28*IEA_scenarios!M26</f>
        <v>4.1025291751564996</v>
      </c>
      <c r="I28" s="30">
        <f>H28*IEA_scenarios!N26</f>
        <v>3.2232645457539713</v>
      </c>
    </row>
    <row r="29" spans="1:9" x14ac:dyDescent="0.3">
      <c r="A29" s="23" t="s">
        <v>7</v>
      </c>
      <c r="B29" s="24" t="s">
        <v>29</v>
      </c>
      <c r="C29" s="29" t="s">
        <v>17</v>
      </c>
      <c r="D29" s="24" t="s">
        <v>9</v>
      </c>
      <c r="E29" s="24" t="s">
        <v>5</v>
      </c>
      <c r="F29" s="55">
        <v>0.44017724050310947</v>
      </c>
      <c r="G29" s="55">
        <f>F29*IEA_scenarios!$L$25</f>
        <v>0.4790670341146594</v>
      </c>
      <c r="H29" s="55">
        <f>G29*IEA_scenarios!$M$25</f>
        <v>0.4294870661526331</v>
      </c>
      <c r="I29" s="30">
        <f>H29*IEA_scenarios!$N$25</f>
        <v>0.31369103165694601</v>
      </c>
    </row>
    <row r="30" spans="1:9" x14ac:dyDescent="0.3">
      <c r="A30" s="23" t="s">
        <v>7</v>
      </c>
      <c r="B30" s="24" t="s">
        <v>29</v>
      </c>
      <c r="C30" s="29" t="s">
        <v>18</v>
      </c>
      <c r="D30" s="24" t="s">
        <v>9</v>
      </c>
      <c r="E30" s="24" t="s">
        <v>5</v>
      </c>
      <c r="F30" s="55">
        <v>2.5362219278922713</v>
      </c>
      <c r="G30" s="55">
        <f>F30*IEA_scenarios!$L$25</f>
        <v>2.7602979096856122</v>
      </c>
      <c r="H30" s="55">
        <f>G30*IEA_scenarios!$M$25</f>
        <v>2.4746270699444124</v>
      </c>
      <c r="I30" s="30">
        <f>H30*IEA_scenarios!$N$25</f>
        <v>1.8074311887687775</v>
      </c>
    </row>
    <row r="31" spans="1:9" x14ac:dyDescent="0.3">
      <c r="A31" s="23" t="s">
        <v>7</v>
      </c>
      <c r="B31" s="24" t="s">
        <v>29</v>
      </c>
      <c r="C31" s="29" t="s">
        <v>19</v>
      </c>
      <c r="D31" s="24" t="s">
        <v>9</v>
      </c>
      <c r="E31" s="24" t="s">
        <v>5</v>
      </c>
      <c r="F31" s="55">
        <v>8.3138746025414392</v>
      </c>
      <c r="G31" s="55">
        <f>F31*IEA_scenarios!$L$25</f>
        <v>9.0484079624116429</v>
      </c>
      <c r="H31" s="55">
        <f>G31*IEA_scenarios!$M$25</f>
        <v>8.1119632794399053</v>
      </c>
      <c r="I31" s="30">
        <f>H31*IEA_scenarios!$N$25</f>
        <v>5.9248585823220985</v>
      </c>
    </row>
    <row r="32" spans="1:9" x14ac:dyDescent="0.3">
      <c r="A32" s="23" t="s">
        <v>7</v>
      </c>
      <c r="B32" s="24" t="s">
        <v>29</v>
      </c>
      <c r="C32" s="29" t="s">
        <v>20</v>
      </c>
      <c r="D32" s="24" t="s">
        <v>9</v>
      </c>
      <c r="E32" s="24" t="s">
        <v>5</v>
      </c>
      <c r="F32" s="55">
        <v>1.9111804704567061</v>
      </c>
      <c r="G32" s="55">
        <f>F32*IEA_scenarios!$L$25</f>
        <v>2.0800338486221346</v>
      </c>
      <c r="H32" s="55">
        <f>G32*IEA_scenarios!$M$25</f>
        <v>1.8647654117838506</v>
      </c>
      <c r="I32" s="30">
        <f>H32*IEA_scenarios!$N$25</f>
        <v>1.3619972099760043</v>
      </c>
    </row>
    <row r="33" spans="1:9" x14ac:dyDescent="0.3">
      <c r="A33" s="23" t="s">
        <v>7</v>
      </c>
      <c r="B33" s="24" t="s">
        <v>29</v>
      </c>
      <c r="C33" s="29" t="s">
        <v>21</v>
      </c>
      <c r="D33" s="24" t="s">
        <v>9</v>
      </c>
      <c r="E33" s="24" t="s">
        <v>5</v>
      </c>
      <c r="F33" s="55">
        <v>0.98280364501946038</v>
      </c>
      <c r="G33" s="55">
        <f>F33*IEA_scenarios!$L$25</f>
        <v>1.0696346471671414</v>
      </c>
      <c r="H33" s="55">
        <f>G33*IEA_scenarios!$M$25</f>
        <v>0.95893520896508089</v>
      </c>
      <c r="I33" s="30">
        <f>H33*IEA_scenarios!$N$25</f>
        <v>0.70039216241618396</v>
      </c>
    </row>
    <row r="34" spans="1:9" x14ac:dyDescent="0.3">
      <c r="A34" s="23" t="s">
        <v>7</v>
      </c>
      <c r="B34" s="24" t="s">
        <v>29</v>
      </c>
      <c r="C34" s="29" t="s">
        <v>22</v>
      </c>
      <c r="D34" s="24" t="s">
        <v>9</v>
      </c>
      <c r="E34" s="24" t="s">
        <v>5</v>
      </c>
      <c r="F34" s="55">
        <v>3.5460087970719374</v>
      </c>
      <c r="G34" s="55">
        <f>F34*IEA_scenarios!L16</f>
        <v>2.1208316657448827</v>
      </c>
      <c r="H34" s="55">
        <f>G34*IEA_scenarios!M16</f>
        <v>1.0089794577237676</v>
      </c>
      <c r="I34" s="30">
        <f>H34*IEA_scenarios!N16</f>
        <v>0.38384439960266442</v>
      </c>
    </row>
    <row r="35" spans="1:9" x14ac:dyDescent="0.3">
      <c r="A35" s="23" t="s">
        <v>7</v>
      </c>
      <c r="B35" s="24" t="s">
        <v>29</v>
      </c>
      <c r="C35" s="29" t="s">
        <v>76</v>
      </c>
      <c r="D35" s="24" t="s">
        <v>9</v>
      </c>
      <c r="E35" s="24" t="s">
        <v>5</v>
      </c>
      <c r="F35" s="55">
        <v>6.3873044697027481E-2</v>
      </c>
      <c r="G35" s="55">
        <f>F35*IEA_scenarios!L37</f>
        <v>5.6072054330299242E-2</v>
      </c>
      <c r="H35" s="55">
        <f>G35*IEA_scenarios!M37</f>
        <v>4.0728295235806823E-2</v>
      </c>
      <c r="I35" s="30">
        <f>H35*IEA_scenarios!N37</f>
        <v>2.4932538981106422E-2</v>
      </c>
    </row>
    <row r="36" spans="1:9" x14ac:dyDescent="0.3">
      <c r="A36" s="23" t="s">
        <v>7</v>
      </c>
      <c r="B36" s="24" t="s">
        <v>29</v>
      </c>
      <c r="C36" s="29" t="s">
        <v>23</v>
      </c>
      <c r="D36" s="24" t="s">
        <v>9</v>
      </c>
      <c r="E36" s="24" t="s">
        <v>5</v>
      </c>
      <c r="F36" s="55">
        <v>4.5059518133179397</v>
      </c>
      <c r="G36" s="55">
        <f>F36*IEA_scenarios!L29</f>
        <v>4.471599930659873</v>
      </c>
      <c r="H36" s="55">
        <f>G36*IEA_scenarios!M29</f>
        <v>3.8184443339210672</v>
      </c>
      <c r="I36" s="30">
        <f>H36*IEA_scenarios!N29</f>
        <v>2.9478574221688478</v>
      </c>
    </row>
    <row r="37" spans="1:9" x14ac:dyDescent="0.3">
      <c r="A37" s="23" t="s">
        <v>7</v>
      </c>
      <c r="B37" s="24" t="s">
        <v>29</v>
      </c>
      <c r="C37" s="29" t="s">
        <v>24</v>
      </c>
      <c r="D37" s="24" t="s">
        <v>9</v>
      </c>
      <c r="E37" s="24" t="s">
        <v>5</v>
      </c>
      <c r="F37" s="55">
        <v>3.4464794224958428</v>
      </c>
      <c r="G37" s="55">
        <f>F37*IEA_scenarios!$L$25</f>
        <v>3.7509769318948334</v>
      </c>
      <c r="H37" s="55">
        <f>G37*IEA_scenarios!$M$25</f>
        <v>3.36277798922842</v>
      </c>
      <c r="I37" s="30">
        <f>H37*IEA_scenarios!$N$25</f>
        <v>2.4561235478496291</v>
      </c>
    </row>
    <row r="38" spans="1:9" x14ac:dyDescent="0.3">
      <c r="A38" s="23" t="s">
        <v>7</v>
      </c>
      <c r="B38" s="24" t="s">
        <v>29</v>
      </c>
      <c r="C38" s="29" t="s">
        <v>25</v>
      </c>
      <c r="D38" s="24" t="s">
        <v>9</v>
      </c>
      <c r="E38" s="24" t="s">
        <v>5</v>
      </c>
      <c r="F38" s="55">
        <v>0.94720835221915634</v>
      </c>
      <c r="G38" s="55">
        <f>F38*IEA_scenarios!L14</f>
        <v>0.77329221348185839</v>
      </c>
      <c r="H38" s="55">
        <f>G38*IEA_scenarios!M14</f>
        <v>0.46750674063335051</v>
      </c>
      <c r="I38" s="30">
        <f>H38*IEA_scenarios!N14</f>
        <v>0.18475498381021591</v>
      </c>
    </row>
    <row r="39" spans="1:9" x14ac:dyDescent="0.3">
      <c r="A39" s="25" t="s">
        <v>7</v>
      </c>
      <c r="B39" s="26" t="s">
        <v>29</v>
      </c>
      <c r="C39" s="31" t="s">
        <v>26</v>
      </c>
      <c r="D39" s="26" t="s">
        <v>9</v>
      </c>
      <c r="E39" s="26" t="s">
        <v>5</v>
      </c>
      <c r="F39" s="56">
        <v>0.7386849323681165</v>
      </c>
      <c r="G39" s="55">
        <f>F39*IEA_scenarios!$L$25</f>
        <v>0.80394797170864063</v>
      </c>
      <c r="H39" s="55">
        <f>G39*IEA_scenarios!$M$25</f>
        <v>0.72074517994461695</v>
      </c>
      <c r="I39" s="30">
        <f>H39*IEA_scenarios!$N$25</f>
        <v>0.52642167105038906</v>
      </c>
    </row>
    <row r="40" spans="1:9" s="9" customFormat="1" x14ac:dyDescent="0.3">
      <c r="A40" s="32" t="s">
        <v>7</v>
      </c>
      <c r="B40" s="33" t="s">
        <v>30</v>
      </c>
      <c r="C40" s="38" t="s">
        <v>8</v>
      </c>
      <c r="D40" s="33" t="s">
        <v>9</v>
      </c>
      <c r="E40" s="33" t="s">
        <v>5</v>
      </c>
      <c r="F40" s="57">
        <v>2.6128001912686862</v>
      </c>
      <c r="G40" s="57">
        <f>F40*IEA_scenarios!Q20</f>
        <v>2.3375569487931926</v>
      </c>
      <c r="H40" s="57">
        <f>G40*IEA_scenarios!R20</f>
        <v>1.4204285770472236</v>
      </c>
      <c r="I40" s="39">
        <f>H40*IEA_scenarios!S20</f>
        <v>0.5140107900955162</v>
      </c>
    </row>
    <row r="41" spans="1:9" s="9" customFormat="1" x14ac:dyDescent="0.3">
      <c r="A41" s="34" t="s">
        <v>7</v>
      </c>
      <c r="B41" s="35" t="s">
        <v>30</v>
      </c>
      <c r="C41" s="40" t="s">
        <v>10</v>
      </c>
      <c r="D41" s="35" t="s">
        <v>9</v>
      </c>
      <c r="E41" s="35" t="s">
        <v>5</v>
      </c>
      <c r="F41" s="58">
        <v>13.266767875354581</v>
      </c>
      <c r="G41" s="58">
        <f>F41*IEA_scenarios!Q28</f>
        <v>13.790858545005118</v>
      </c>
      <c r="H41" s="58">
        <f>G41*IEA_scenarios!R28</f>
        <v>9.1837565751282177</v>
      </c>
      <c r="I41" s="41">
        <f>H41*IEA_scenarios!S28</f>
        <v>2.824813000499022</v>
      </c>
    </row>
    <row r="42" spans="1:9" s="9" customFormat="1" x14ac:dyDescent="0.3">
      <c r="A42" s="34" t="s">
        <v>7</v>
      </c>
      <c r="B42" s="35" t="s">
        <v>30</v>
      </c>
      <c r="C42" s="40" t="s">
        <v>11</v>
      </c>
      <c r="D42" s="35" t="s">
        <v>9</v>
      </c>
      <c r="E42" s="35" t="s">
        <v>5</v>
      </c>
      <c r="F42" s="58">
        <v>2.3512463727516519</v>
      </c>
      <c r="G42" s="58">
        <f>F42*IEA_scenarios!Q25</f>
        <v>2.2188578598080104</v>
      </c>
      <c r="H42" s="58">
        <f>G42*IEA_scenarios!R25</f>
        <v>1.4684222170153785</v>
      </c>
      <c r="I42" s="41">
        <f>H42*IEA_scenarios!S25</f>
        <v>0.57019257014198876</v>
      </c>
    </row>
    <row r="43" spans="1:9" s="9" customFormat="1" x14ac:dyDescent="0.3">
      <c r="A43" s="34" t="s">
        <v>7</v>
      </c>
      <c r="B43" s="35" t="s">
        <v>30</v>
      </c>
      <c r="C43" s="40" t="s">
        <v>12</v>
      </c>
      <c r="D43" s="35" t="s">
        <v>9</v>
      </c>
      <c r="E43" s="35" t="s">
        <v>5</v>
      </c>
      <c r="F43" s="58">
        <v>1.1350277581488808</v>
      </c>
      <c r="G43" s="58">
        <f>F43*IEA_scenarios!$Q$25</f>
        <v>1.0711192546451704</v>
      </c>
      <c r="H43" s="58">
        <f>G43*IEA_scenarios!$R$25</f>
        <v>0.70885807472589257</v>
      </c>
      <c r="I43" s="41">
        <f>H43*IEA_scenarios!$S$25</f>
        <v>0.2752516291365984</v>
      </c>
    </row>
    <row r="44" spans="1:9" s="9" customFormat="1" x14ac:dyDescent="0.3">
      <c r="A44" s="34" t="s">
        <v>7</v>
      </c>
      <c r="B44" s="35" t="s">
        <v>30</v>
      </c>
      <c r="C44" s="40" t="s">
        <v>13</v>
      </c>
      <c r="D44" s="35" t="s">
        <v>9</v>
      </c>
      <c r="E44" s="35" t="s">
        <v>5</v>
      </c>
      <c r="F44" s="58">
        <v>4.8690180472630074</v>
      </c>
      <c r="G44" s="58">
        <f>F44*IEA_scenarios!Q14</f>
        <v>3.1068042100603637</v>
      </c>
      <c r="H44" s="58">
        <f>G44*IEA_scenarios!R14</f>
        <v>0.75271559821993017</v>
      </c>
      <c r="I44" s="41">
        <f>H44*IEA_scenarios!S14</f>
        <v>4.7894091948688849E-2</v>
      </c>
    </row>
    <row r="45" spans="1:9" s="9" customFormat="1" x14ac:dyDescent="0.3">
      <c r="A45" s="34" t="s">
        <v>7</v>
      </c>
      <c r="B45" s="35" t="s">
        <v>30</v>
      </c>
      <c r="C45" s="40" t="s">
        <v>14</v>
      </c>
      <c r="D45" s="35" t="s">
        <v>9</v>
      </c>
      <c r="E45" s="35" t="s">
        <v>5</v>
      </c>
      <c r="F45" s="58">
        <v>1.5815718219183554</v>
      </c>
      <c r="G45" s="58">
        <f>F45*IEA_scenarios!Q37</f>
        <v>1.1492501321012938</v>
      </c>
      <c r="H45" s="58">
        <f>G45*IEA_scenarios!R37</f>
        <v>0.43500912714174222</v>
      </c>
      <c r="I45" s="41">
        <f>H45*IEA_scenarios!S37</f>
        <v>8.5405305099900491E-2</v>
      </c>
    </row>
    <row r="46" spans="1:9" s="9" customFormat="1" x14ac:dyDescent="0.3">
      <c r="A46" s="34" t="s">
        <v>7</v>
      </c>
      <c r="B46" s="35" t="s">
        <v>30</v>
      </c>
      <c r="C46" s="40" t="s">
        <v>15</v>
      </c>
      <c r="D46" s="35" t="s">
        <v>9</v>
      </c>
      <c r="E46" s="35" t="s">
        <v>5</v>
      </c>
      <c r="F46" s="58">
        <v>0.82731628399634649</v>
      </c>
      <c r="G46" s="58">
        <f>F46*IEA_scenarios!Q17</f>
        <v>0.76181216710695177</v>
      </c>
      <c r="H46" s="58">
        <f>G46*IEA_scenarios!R17</f>
        <v>0.412429010561288</v>
      </c>
      <c r="I46" s="41">
        <f>H46*IEA_scenarios!S17</f>
        <v>0.13013760194852975</v>
      </c>
    </row>
    <row r="47" spans="1:9" s="9" customFormat="1" x14ac:dyDescent="0.3">
      <c r="A47" s="34" t="s">
        <v>7</v>
      </c>
      <c r="B47" s="35" t="s">
        <v>30</v>
      </c>
      <c r="C47" s="40" t="s">
        <v>16</v>
      </c>
      <c r="D47" s="35" t="s">
        <v>9</v>
      </c>
      <c r="E47" s="35" t="s">
        <v>5</v>
      </c>
      <c r="F47" s="58">
        <v>3.8391675789486759</v>
      </c>
      <c r="G47" s="58">
        <f>F47*IEA_scenarios!L26</f>
        <v>4.4102620916428386</v>
      </c>
      <c r="H47" s="58">
        <f>G47*IEA_scenarios!M26</f>
        <v>4.1025291751564996</v>
      </c>
      <c r="I47" s="41">
        <f>H47*IEA_scenarios!N26</f>
        <v>3.2232645457539713</v>
      </c>
    </row>
    <row r="48" spans="1:9" s="9" customFormat="1" x14ac:dyDescent="0.3">
      <c r="A48" s="34" t="s">
        <v>7</v>
      </c>
      <c r="B48" s="35" t="s">
        <v>30</v>
      </c>
      <c r="C48" s="40" t="s">
        <v>17</v>
      </c>
      <c r="D48" s="35" t="s">
        <v>9</v>
      </c>
      <c r="E48" s="35" t="s">
        <v>5</v>
      </c>
      <c r="F48" s="58">
        <v>0.44017724050310947</v>
      </c>
      <c r="G48" s="58">
        <f>F48*IEA_scenarios!$Q$25</f>
        <v>0.41539276407512715</v>
      </c>
      <c r="H48" s="58">
        <f>G48*IEA_scenarios!$R$25</f>
        <v>0.27490357746851024</v>
      </c>
      <c r="I48" s="41">
        <f>H48*IEA_scenarios!$S$25</f>
        <v>0.10674584977105095</v>
      </c>
    </row>
    <row r="49" spans="1:9" s="9" customFormat="1" x14ac:dyDescent="0.3">
      <c r="A49" s="34" t="s">
        <v>7</v>
      </c>
      <c r="B49" s="35" t="s">
        <v>30</v>
      </c>
      <c r="C49" s="40" t="s">
        <v>18</v>
      </c>
      <c r="D49" s="35" t="s">
        <v>9</v>
      </c>
      <c r="E49" s="35" t="s">
        <v>5</v>
      </c>
      <c r="F49" s="58">
        <v>2.5362219278922713</v>
      </c>
      <c r="G49" s="58">
        <f>F49*IEA_scenarios!$Q$25</f>
        <v>2.3934182415496243</v>
      </c>
      <c r="H49" s="58">
        <f>G49*IEA_scenarios!$R$25</f>
        <v>1.5839448682870785</v>
      </c>
      <c r="I49" s="41">
        <f>H49*IEA_scenarios!$S$25</f>
        <v>0.61505034788122159</v>
      </c>
    </row>
    <row r="50" spans="1:9" s="9" customFormat="1" x14ac:dyDescent="0.3">
      <c r="A50" s="34" t="s">
        <v>7</v>
      </c>
      <c r="B50" s="35" t="s">
        <v>30</v>
      </c>
      <c r="C50" s="40" t="s">
        <v>19</v>
      </c>
      <c r="D50" s="35" t="s">
        <v>9</v>
      </c>
      <c r="E50" s="35" t="s">
        <v>5</v>
      </c>
      <c r="F50" s="58">
        <v>8.3138746025414392</v>
      </c>
      <c r="G50" s="58">
        <f>F50*IEA_scenarios!$Q$25</f>
        <v>7.8457562853009239</v>
      </c>
      <c r="H50" s="58">
        <f>G50*IEA_scenarios!$R$25</f>
        <v>5.1922581645769696</v>
      </c>
      <c r="I50" s="41">
        <f>H50*IEA_scenarios!$S$25</f>
        <v>2.0161687785672218</v>
      </c>
    </row>
    <row r="51" spans="1:9" s="9" customFormat="1" x14ac:dyDescent="0.3">
      <c r="A51" s="34" t="s">
        <v>7</v>
      </c>
      <c r="B51" s="35" t="s">
        <v>30</v>
      </c>
      <c r="C51" s="40" t="s">
        <v>20</v>
      </c>
      <c r="D51" s="35" t="s">
        <v>9</v>
      </c>
      <c r="E51" s="35" t="s">
        <v>5</v>
      </c>
      <c r="F51" s="58">
        <v>1.9111804704567061</v>
      </c>
      <c r="G51" s="58">
        <f>F51*IEA_scenarios!$Q$25</f>
        <v>1.8035701649681384</v>
      </c>
      <c r="H51" s="58">
        <f>G51*IEA_scenarios!$R$25</f>
        <v>1.1935881735184524</v>
      </c>
      <c r="I51" s="41">
        <f>H51*IEA_scenarios!$S$25</f>
        <v>0.46347372061208802</v>
      </c>
    </row>
    <row r="52" spans="1:9" s="9" customFormat="1" x14ac:dyDescent="0.3">
      <c r="A52" s="34" t="s">
        <v>7</v>
      </c>
      <c r="B52" s="35" t="s">
        <v>30</v>
      </c>
      <c r="C52" s="40" t="s">
        <v>21</v>
      </c>
      <c r="D52" s="35" t="s">
        <v>9</v>
      </c>
      <c r="E52" s="35" t="s">
        <v>5</v>
      </c>
      <c r="F52" s="58">
        <v>0.98280364501946038</v>
      </c>
      <c r="G52" s="58">
        <f>F52*IEA_scenarios!$Q$25</f>
        <v>0.92746622288132541</v>
      </c>
      <c r="H52" s="58">
        <f>G52*IEA_scenarios!$R$25</f>
        <v>0.61378965812984354</v>
      </c>
      <c r="I52" s="41">
        <f>H52*IEA_scenarios!$S$25</f>
        <v>0.23833628954958999</v>
      </c>
    </row>
    <row r="53" spans="1:9" s="9" customFormat="1" x14ac:dyDescent="0.3">
      <c r="A53" s="34" t="s">
        <v>7</v>
      </c>
      <c r="B53" s="35" t="s">
        <v>30</v>
      </c>
      <c r="C53" s="40" t="s">
        <v>22</v>
      </c>
      <c r="D53" s="35" t="s">
        <v>9</v>
      </c>
      <c r="E53" s="35" t="s">
        <v>5</v>
      </c>
      <c r="F53" s="58">
        <v>3.5460087970719374</v>
      </c>
      <c r="G53" s="58">
        <f>F53*IEA_scenarios!Q16</f>
        <v>1.6414683197127653</v>
      </c>
      <c r="H53" s="58">
        <f>G53*IEA_scenarios!R16</f>
        <v>0.43976281475877926</v>
      </c>
      <c r="I53" s="41">
        <f>H53*IEA_scenarios!S16</f>
        <v>8.4671075879910615E-2</v>
      </c>
    </row>
    <row r="54" spans="1:9" s="9" customFormat="1" x14ac:dyDescent="0.3">
      <c r="A54" s="34" t="s">
        <v>7</v>
      </c>
      <c r="B54" s="35" t="s">
        <v>30</v>
      </c>
      <c r="C54" s="40" t="s">
        <v>76</v>
      </c>
      <c r="D54" s="35" t="s">
        <v>9</v>
      </c>
      <c r="E54" s="35" t="s">
        <v>5</v>
      </c>
      <c r="F54" s="58">
        <v>6.3873044697027481E-2</v>
      </c>
      <c r="G54" s="58">
        <f>F54*IEA_scenarios!Q37</f>
        <v>4.6413387010609035E-2</v>
      </c>
      <c r="H54" s="58">
        <f>G54*IEA_scenarios!R37</f>
        <v>1.7568191995123793E-2</v>
      </c>
      <c r="I54" s="41">
        <f>H54*IEA_scenarios!S37</f>
        <v>3.4491616469193879E-3</v>
      </c>
    </row>
    <row r="55" spans="1:9" s="9" customFormat="1" x14ac:dyDescent="0.3">
      <c r="A55" s="34" t="s">
        <v>7</v>
      </c>
      <c r="B55" s="35" t="s">
        <v>30</v>
      </c>
      <c r="C55" s="40" t="s">
        <v>23</v>
      </c>
      <c r="D55" s="35" t="s">
        <v>9</v>
      </c>
      <c r="E55" s="35" t="s">
        <v>5</v>
      </c>
      <c r="F55" s="58">
        <v>4.5059518133179397</v>
      </c>
      <c r="G55" s="58">
        <f>F55*IEA_scenarios!Q29</f>
        <v>4.0323897095438443</v>
      </c>
      <c r="H55" s="58">
        <f>G55*IEA_scenarios!R29</f>
        <v>2.5102433400047834</v>
      </c>
      <c r="I55" s="41">
        <f>H55*IEA_scenarios!S29</f>
        <v>0.99010573455836814</v>
      </c>
    </row>
    <row r="56" spans="1:9" s="9" customFormat="1" x14ac:dyDescent="0.3">
      <c r="A56" s="34" t="s">
        <v>7</v>
      </c>
      <c r="B56" s="35" t="s">
        <v>30</v>
      </c>
      <c r="C56" s="40" t="s">
        <v>24</v>
      </c>
      <c r="D56" s="35" t="s">
        <v>9</v>
      </c>
      <c r="E56" s="35" t="s">
        <v>5</v>
      </c>
      <c r="F56" s="58">
        <v>3.4464794224958428</v>
      </c>
      <c r="G56" s="58">
        <f>F56*IEA_scenarios!$Q$25</f>
        <v>3.2524230739469204</v>
      </c>
      <c r="H56" s="58">
        <f>G56*IEA_scenarios!$R$25</f>
        <v>2.1524273309378872</v>
      </c>
      <c r="I56" s="41">
        <f>H56*IEA_scenarios!$S$25</f>
        <v>0.83579372311995037</v>
      </c>
    </row>
    <row r="57" spans="1:9" s="9" customFormat="1" x14ac:dyDescent="0.3">
      <c r="A57" s="34" t="s">
        <v>7</v>
      </c>
      <c r="B57" s="35" t="s">
        <v>30</v>
      </c>
      <c r="C57" s="40" t="s">
        <v>25</v>
      </c>
      <c r="D57" s="35" t="s">
        <v>9</v>
      </c>
      <c r="E57" s="35" t="s">
        <v>5</v>
      </c>
      <c r="F57" s="58">
        <v>0.94720835221915634</v>
      </c>
      <c r="G57" s="58">
        <f>F57*IEA_scenarios!Q14</f>
        <v>0.60439104310427205</v>
      </c>
      <c r="H57" s="58">
        <f>G57*IEA_scenarios!R14</f>
        <v>0.14643168182141758</v>
      </c>
      <c r="I57" s="41">
        <f>H57*IEA_scenarios!S14</f>
        <v>9.3172141642094506E-3</v>
      </c>
    </row>
    <row r="58" spans="1:9" s="9" customFormat="1" x14ac:dyDescent="0.3">
      <c r="A58" s="36" t="s">
        <v>7</v>
      </c>
      <c r="B58" s="37" t="s">
        <v>30</v>
      </c>
      <c r="C58" s="42" t="s">
        <v>26</v>
      </c>
      <c r="D58" s="37" t="s">
        <v>9</v>
      </c>
      <c r="E58" s="37" t="s">
        <v>5</v>
      </c>
      <c r="F58" s="59">
        <v>0.7386849323681165</v>
      </c>
      <c r="G58" s="58">
        <f>F58*IEA_scenarios!$Q$25</f>
        <v>0.69709277900494426</v>
      </c>
      <c r="H58" s="58">
        <f>G58*IEA_scenarios!$R$25</f>
        <v>0.46133037296062851</v>
      </c>
      <c r="I58" s="41">
        <f>H58*IEA_scenarios!$S$25</f>
        <v>0.17913591063586323</v>
      </c>
    </row>
    <row r="59" spans="1:9" s="9" customFormat="1" x14ac:dyDescent="0.3">
      <c r="A59" s="43" t="s">
        <v>7</v>
      </c>
      <c r="B59" s="44" t="s">
        <v>31</v>
      </c>
      <c r="C59" s="47" t="s">
        <v>8</v>
      </c>
      <c r="D59" s="44" t="s">
        <v>9</v>
      </c>
      <c r="E59" s="44" t="s">
        <v>5</v>
      </c>
      <c r="F59" s="60">
        <v>2.6128001912686862</v>
      </c>
      <c r="G59" s="60">
        <f>F59*IEA_scenarios!V20</f>
        <v>1.8795241596346217</v>
      </c>
      <c r="H59" s="60">
        <f>G59*IEA_scenarios!W20</f>
        <v>0.64381177513735122</v>
      </c>
      <c r="I59" s="48">
        <f>H59*IEA_scenarios!X20</f>
        <v>4.3098195617924662E-2</v>
      </c>
    </row>
    <row r="60" spans="1:9" s="9" customFormat="1" x14ac:dyDescent="0.3">
      <c r="A60" s="45" t="s">
        <v>7</v>
      </c>
      <c r="B60" s="46" t="s">
        <v>31</v>
      </c>
      <c r="C60" s="49" t="s">
        <v>10</v>
      </c>
      <c r="D60" s="46" t="s">
        <v>9</v>
      </c>
      <c r="E60" s="46" t="s">
        <v>5</v>
      </c>
      <c r="F60" s="61">
        <v>13.266767875354581</v>
      </c>
      <c r="G60" s="61">
        <f>F60*IEA_scenarios!V28</f>
        <v>10.260839300599811</v>
      </c>
      <c r="H60" s="61">
        <f>G60*IEA_scenarios!W28</f>
        <v>3.7871990721864845</v>
      </c>
      <c r="I60" s="50">
        <f>H60*IEA_scenarios!X28</f>
        <v>0.20469887039537613</v>
      </c>
    </row>
    <row r="61" spans="1:9" s="9" customFormat="1" x14ac:dyDescent="0.3">
      <c r="A61" s="45" t="s">
        <v>7</v>
      </c>
      <c r="B61" s="46" t="s">
        <v>31</v>
      </c>
      <c r="C61" s="49" t="s">
        <v>11</v>
      </c>
      <c r="D61" s="46" t="s">
        <v>9</v>
      </c>
      <c r="E61" s="46" t="s">
        <v>5</v>
      </c>
      <c r="F61" s="61">
        <v>2.3512463727516519</v>
      </c>
      <c r="G61" s="61">
        <f>F61*IEA_scenarios!V25</f>
        <v>1.825702729520609</v>
      </c>
      <c r="H61" s="61">
        <f>G61*IEA_scenarios!W25</f>
        <v>0.71678881426110508</v>
      </c>
      <c r="I61" s="50">
        <f>H61*IEA_scenarios!X25</f>
        <v>4.1938796004054008E-2</v>
      </c>
    </row>
    <row r="62" spans="1:9" s="9" customFormat="1" x14ac:dyDescent="0.3">
      <c r="A62" s="45" t="s">
        <v>7</v>
      </c>
      <c r="B62" s="46" t="s">
        <v>31</v>
      </c>
      <c r="C62" s="49" t="s">
        <v>12</v>
      </c>
      <c r="D62" s="46" t="s">
        <v>9</v>
      </c>
      <c r="E62" s="46" t="s">
        <v>5</v>
      </c>
      <c r="F62" s="61">
        <v>1.1350277581488808</v>
      </c>
      <c r="G62" s="61">
        <f>F62*IEA_scenarios!$V$25</f>
        <v>0.88132970672441979</v>
      </c>
      <c r="H62" s="61">
        <f>G62*IEA_scenarios!$W$25</f>
        <v>0.34601869474225005</v>
      </c>
      <c r="I62" s="50">
        <f>H62*IEA_scenarios!$X$25</f>
        <v>2.0245304005397202E-2</v>
      </c>
    </row>
    <row r="63" spans="1:9" s="9" customFormat="1" x14ac:dyDescent="0.3">
      <c r="A63" s="45" t="s">
        <v>7</v>
      </c>
      <c r="B63" s="46" t="s">
        <v>31</v>
      </c>
      <c r="C63" s="49" t="s">
        <v>13</v>
      </c>
      <c r="D63" s="46" t="s">
        <v>9</v>
      </c>
      <c r="E63" s="46" t="s">
        <v>5</v>
      </c>
      <c r="F63" s="61">
        <v>4.8690180472630074</v>
      </c>
      <c r="G63" s="61">
        <f>F63*IEA_scenarios!V14</f>
        <v>2.0325618586535854</v>
      </c>
      <c r="H63" s="61">
        <f>G63*IEA_scenarios!W14</f>
        <v>-1.1858337052689938E-2</v>
      </c>
      <c r="I63" s="50">
        <f>H63*IEA_scenarios!X14</f>
        <v>3.1363732977286919E-4</v>
      </c>
    </row>
    <row r="64" spans="1:9" s="9" customFormat="1" x14ac:dyDescent="0.3">
      <c r="A64" s="45" t="s">
        <v>7</v>
      </c>
      <c r="B64" s="46" t="s">
        <v>31</v>
      </c>
      <c r="C64" s="49" t="s">
        <v>14</v>
      </c>
      <c r="D64" s="46" t="s">
        <v>9</v>
      </c>
      <c r="E64" s="46" t="s">
        <v>5</v>
      </c>
      <c r="F64" s="61">
        <v>1.5815718219183554</v>
      </c>
      <c r="G64" s="61">
        <f>F64*IEA_scenarios!V37</f>
        <v>0.74455497881111032</v>
      </c>
      <c r="H64" s="61">
        <f>G64*IEA_scenarios!W37</f>
        <v>0.11663767040491366</v>
      </c>
      <c r="I64" s="50">
        <f>H64*IEA_scenarios!X37</f>
        <v>1.7196522579285833E-3</v>
      </c>
    </row>
    <row r="65" spans="1:9" s="9" customFormat="1" x14ac:dyDescent="0.3">
      <c r="A65" s="45" t="s">
        <v>7</v>
      </c>
      <c r="B65" s="46" t="s">
        <v>31</v>
      </c>
      <c r="C65" s="49" t="s">
        <v>15</v>
      </c>
      <c r="D65" s="46" t="s">
        <v>9</v>
      </c>
      <c r="E65" s="46" t="s">
        <v>5</v>
      </c>
      <c r="F65" s="61">
        <v>0.82731628399634649</v>
      </c>
      <c r="G65" s="61">
        <f>F65*IEA_scenarios!V17</f>
        <v>0.73355693766213259</v>
      </c>
      <c r="H65" s="61">
        <f>G65*IEA_scenarios!W17</f>
        <v>6.2707550712423191E-2</v>
      </c>
      <c r="I65" s="50">
        <f>H65*IEA_scenarios!X17</f>
        <v>2.5575738180805912E-3</v>
      </c>
    </row>
    <row r="66" spans="1:9" s="9" customFormat="1" x14ac:dyDescent="0.3">
      <c r="A66" s="45" t="s">
        <v>7</v>
      </c>
      <c r="B66" s="46" t="s">
        <v>31</v>
      </c>
      <c r="C66" s="49" t="s">
        <v>16</v>
      </c>
      <c r="D66" s="46" t="s">
        <v>9</v>
      </c>
      <c r="E66" s="46" t="s">
        <v>5</v>
      </c>
      <c r="F66" s="61">
        <v>3.8391675789486759</v>
      </c>
      <c r="G66" s="61">
        <f>F66*IEA_scenarios!V26</f>
        <v>2.7316140795171377</v>
      </c>
      <c r="H66" s="61">
        <f>G66*IEA_scenarios!W26</f>
        <v>0.93824886552725217</v>
      </c>
      <c r="I66" s="50">
        <f>H66*IEA_scenarios!X26</f>
        <v>8.2730911548961353E-2</v>
      </c>
    </row>
    <row r="67" spans="1:9" s="9" customFormat="1" x14ac:dyDescent="0.3">
      <c r="A67" s="45" t="s">
        <v>7</v>
      </c>
      <c r="B67" s="46" t="s">
        <v>31</v>
      </c>
      <c r="C67" s="49" t="s">
        <v>17</v>
      </c>
      <c r="D67" s="46" t="s">
        <v>9</v>
      </c>
      <c r="E67" s="46" t="s">
        <v>5</v>
      </c>
      <c r="F67" s="61">
        <v>0.44017724050310947</v>
      </c>
      <c r="G67" s="61">
        <f>F67*IEA_scenarios!$V$25</f>
        <v>0.34179012406891629</v>
      </c>
      <c r="H67" s="61">
        <f>G67*IEA_scenarios!$W$25</f>
        <v>0.1341901580121119</v>
      </c>
      <c r="I67" s="50">
        <f>H67*IEA_scenarios!$X$25</f>
        <v>7.8513692605862873E-3</v>
      </c>
    </row>
    <row r="68" spans="1:9" s="9" customFormat="1" x14ac:dyDescent="0.3">
      <c r="A68" s="45" t="s">
        <v>7</v>
      </c>
      <c r="B68" s="46" t="s">
        <v>31</v>
      </c>
      <c r="C68" s="49" t="s">
        <v>18</v>
      </c>
      <c r="D68" s="46" t="s">
        <v>9</v>
      </c>
      <c r="E68" s="46" t="s">
        <v>5</v>
      </c>
      <c r="F68" s="61">
        <v>2.5362219278922713</v>
      </c>
      <c r="G68" s="61">
        <f>F68*IEA_scenarios!$V$25</f>
        <v>1.9693330950273926</v>
      </c>
      <c r="H68" s="61">
        <f>G68*IEA_scenarios!$W$25</f>
        <v>0.77317950575693795</v>
      </c>
      <c r="I68" s="50">
        <f>H68*IEA_scenarios!$X$25</f>
        <v>4.5238174649644587E-2</v>
      </c>
    </row>
    <row r="69" spans="1:9" s="9" customFormat="1" x14ac:dyDescent="0.3">
      <c r="A69" s="45" t="s">
        <v>7</v>
      </c>
      <c r="B69" s="46" t="s">
        <v>31</v>
      </c>
      <c r="C69" s="49" t="s">
        <v>19</v>
      </c>
      <c r="D69" s="46" t="s">
        <v>9</v>
      </c>
      <c r="E69" s="46" t="s">
        <v>5</v>
      </c>
      <c r="F69" s="61">
        <v>8.3138746025414392</v>
      </c>
      <c r="G69" s="61">
        <f>F69*IEA_scenarios!$V$25</f>
        <v>6.4555819120683893</v>
      </c>
      <c r="H69" s="61">
        <f>G69*IEA_scenarios!$W$25</f>
        <v>2.5345248321625542</v>
      </c>
      <c r="I69" s="50">
        <f>H69*IEA_scenarios!$X$25</f>
        <v>0.1482932180140781</v>
      </c>
    </row>
    <row r="70" spans="1:9" s="9" customFormat="1" x14ac:dyDescent="0.3">
      <c r="A70" s="45" t="s">
        <v>7</v>
      </c>
      <c r="B70" s="46" t="s">
        <v>31</v>
      </c>
      <c r="C70" s="49" t="s">
        <v>20</v>
      </c>
      <c r="D70" s="46" t="s">
        <v>9</v>
      </c>
      <c r="E70" s="46" t="s">
        <v>5</v>
      </c>
      <c r="F70" s="61">
        <v>1.9111804704567061</v>
      </c>
      <c r="G70" s="61">
        <f>F70*IEA_scenarios!$V$25</f>
        <v>1.4839990576724809</v>
      </c>
      <c r="H70" s="61">
        <f>G70*IEA_scenarios!$W$25</f>
        <v>0.58263259823956315</v>
      </c>
      <c r="I70" s="50">
        <f>H70*IEA_scenarios!$X$25</f>
        <v>3.4089412664830003E-2</v>
      </c>
    </row>
    <row r="71" spans="1:9" s="9" customFormat="1" x14ac:dyDescent="0.3">
      <c r="A71" s="45" t="s">
        <v>7</v>
      </c>
      <c r="B71" s="46" t="s">
        <v>31</v>
      </c>
      <c r="C71" s="49" t="s">
        <v>21</v>
      </c>
      <c r="D71" s="46" t="s">
        <v>9</v>
      </c>
      <c r="E71" s="46" t="s">
        <v>5</v>
      </c>
      <c r="F71" s="61">
        <v>0.98280364501946038</v>
      </c>
      <c r="G71" s="61">
        <f>F71*IEA_scenarios!$V$25</f>
        <v>0.76313027766416652</v>
      </c>
      <c r="H71" s="61">
        <f>G71*IEA_scenarios!$W$25</f>
        <v>0.29961243854703407</v>
      </c>
      <c r="I71" s="50">
        <f>H71*IEA_scenarios!$X$25</f>
        <v>1.753010746052746E-2</v>
      </c>
    </row>
    <row r="72" spans="1:9" s="9" customFormat="1" x14ac:dyDescent="0.3">
      <c r="A72" s="45" t="s">
        <v>7</v>
      </c>
      <c r="B72" s="46" t="s">
        <v>31</v>
      </c>
      <c r="C72" s="49" t="s">
        <v>22</v>
      </c>
      <c r="D72" s="46" t="s">
        <v>9</v>
      </c>
      <c r="E72" s="46" t="s">
        <v>5</v>
      </c>
      <c r="F72" s="61">
        <v>3.5460087970719374</v>
      </c>
      <c r="G72" s="61">
        <f>F72*IEA_scenarios!V16</f>
        <v>0.97922876333829201</v>
      </c>
      <c r="H72" s="61">
        <f>G72*IEA_scenarios!W16</f>
        <v>8.9929331733963353E-3</v>
      </c>
      <c r="I72" s="50">
        <f>H72*IEA_scenarios!X16</f>
        <v>9.0057164072119953E-5</v>
      </c>
    </row>
    <row r="73" spans="1:9" s="9" customFormat="1" x14ac:dyDescent="0.3">
      <c r="A73" s="45" t="s">
        <v>7</v>
      </c>
      <c r="B73" s="46" t="s">
        <v>31</v>
      </c>
      <c r="C73" s="49" t="s">
        <v>76</v>
      </c>
      <c r="D73" s="46" t="s">
        <v>9</v>
      </c>
      <c r="E73" s="46" t="s">
        <v>5</v>
      </c>
      <c r="F73" s="61">
        <v>6.3873044697027481E-2</v>
      </c>
      <c r="G73" s="61">
        <f>F73*IEA_scenarios!V37</f>
        <v>3.0069449127711766E-2</v>
      </c>
      <c r="H73" s="61">
        <f>G73*IEA_scenarios!W37</f>
        <v>4.7105057335264013E-3</v>
      </c>
      <c r="I73" s="50">
        <f>H73*IEA_scenarios!X37</f>
        <v>6.9449533692872548E-5</v>
      </c>
    </row>
    <row r="74" spans="1:9" s="9" customFormat="1" x14ac:dyDescent="0.3">
      <c r="A74" s="45" t="s">
        <v>7</v>
      </c>
      <c r="B74" s="46" t="s">
        <v>31</v>
      </c>
      <c r="C74" s="49" t="s">
        <v>23</v>
      </c>
      <c r="D74" s="46" t="s">
        <v>9</v>
      </c>
      <c r="E74" s="46" t="s">
        <v>5</v>
      </c>
      <c r="F74" s="61">
        <v>4.5059518133179397</v>
      </c>
      <c r="G74" s="61">
        <f>F74*IEA_scenarios!V29</f>
        <v>3.1382914192680014</v>
      </c>
      <c r="H74" s="61">
        <f>G74*IEA_scenarios!W29</f>
        <v>1.0266396848001975</v>
      </c>
      <c r="I74" s="50">
        <f>H74*IEA_scenarios!X29</f>
        <v>8.6178135117007726E-2</v>
      </c>
    </row>
    <row r="75" spans="1:9" s="9" customFormat="1" x14ac:dyDescent="0.3">
      <c r="A75" s="45" t="s">
        <v>7</v>
      </c>
      <c r="B75" s="46" t="s">
        <v>31</v>
      </c>
      <c r="C75" s="49" t="s">
        <v>24</v>
      </c>
      <c r="D75" s="46" t="s">
        <v>9</v>
      </c>
      <c r="E75" s="46" t="s">
        <v>5</v>
      </c>
      <c r="F75" s="61">
        <v>3.4464794224958428</v>
      </c>
      <c r="G75" s="61">
        <f>F75*IEA_scenarios!$V$25</f>
        <v>2.6761325235021998</v>
      </c>
      <c r="H75" s="61">
        <f>G75*IEA_scenarios!$W$25</f>
        <v>1.0506758999206871</v>
      </c>
      <c r="I75" s="50">
        <f>H75*IEA_scenarios!$X$25</f>
        <v>6.1474288320992568E-2</v>
      </c>
    </row>
    <row r="76" spans="1:9" s="9" customFormat="1" x14ac:dyDescent="0.3">
      <c r="A76" s="45" t="s">
        <v>7</v>
      </c>
      <c r="B76" s="46" t="s">
        <v>31</v>
      </c>
      <c r="C76" s="49" t="s">
        <v>25</v>
      </c>
      <c r="D76" s="46" t="s">
        <v>9</v>
      </c>
      <c r="E76" s="46" t="s">
        <v>5</v>
      </c>
      <c r="F76" s="61">
        <v>0.94720835221915634</v>
      </c>
      <c r="G76" s="61">
        <f>F76*IEA_scenarios!V14</f>
        <v>0.3954102347188882</v>
      </c>
      <c r="H76" s="61">
        <f>G76*IEA_scenarios!W14</f>
        <v>-2.3068955158323471E-3</v>
      </c>
      <c r="I76" s="50">
        <f>H76*IEA_scenarios!X14</f>
        <v>6.1014335014751355E-5</v>
      </c>
    </row>
    <row r="77" spans="1:9" s="9" customFormat="1" x14ac:dyDescent="0.3">
      <c r="A77" s="45" t="s">
        <v>7</v>
      </c>
      <c r="B77" s="46" t="s">
        <v>31</v>
      </c>
      <c r="C77" s="49" t="s">
        <v>26</v>
      </c>
      <c r="D77" s="46" t="s">
        <v>9</v>
      </c>
      <c r="E77" s="46" t="s">
        <v>5</v>
      </c>
      <c r="F77" s="61">
        <v>0.7386849323681165</v>
      </c>
      <c r="G77" s="61">
        <f>F77*IEA_scenarios!$V$25</f>
        <v>0.57357625849388749</v>
      </c>
      <c r="H77" s="61">
        <f>G77*IEA_scenarios!$W$25</f>
        <v>0.22519166979725641</v>
      </c>
      <c r="I77" s="50">
        <f>H77*IEA_scenarios!$X$25</f>
        <v>1.3175802012444851E-2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DE42-E27D-4275-BF9D-C53CFE46FDC6}">
  <dimension ref="A1:L5"/>
  <sheetViews>
    <sheetView workbookViewId="0">
      <selection activeCell="E33" sqref="E33"/>
    </sheetView>
  </sheetViews>
  <sheetFormatPr baseColWidth="10" defaultRowHeight="14.4" x14ac:dyDescent="0.3"/>
  <cols>
    <col min="1" max="1" width="6.44140625" bestFit="1" customWidth="1"/>
    <col min="2" max="2" width="8.33203125" bestFit="1" customWidth="1"/>
    <col min="3" max="3" width="6.6640625" bestFit="1" customWidth="1"/>
    <col min="4" max="4" width="25.6640625" bestFit="1" customWidth="1"/>
    <col min="5" max="5" width="12.33203125" bestFit="1" customWidth="1"/>
    <col min="6" max="7" width="5" bestFit="1" customWidth="1"/>
    <col min="8" max="9" width="5.44140625" bestFit="1" customWidth="1"/>
    <col min="10" max="10" width="5" bestFit="1" customWidth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>
        <v>2019</v>
      </c>
      <c r="G1" s="4">
        <v>2020</v>
      </c>
      <c r="H1" s="4">
        <v>2030</v>
      </c>
      <c r="I1" s="4">
        <v>2040</v>
      </c>
      <c r="J1" s="4">
        <v>2050</v>
      </c>
    </row>
    <row r="2" spans="1:12" x14ac:dyDescent="0.3">
      <c r="A2" t="s">
        <v>73</v>
      </c>
      <c r="B2" t="s">
        <v>61</v>
      </c>
      <c r="C2" t="s">
        <v>6</v>
      </c>
      <c r="D2" t="s">
        <v>74</v>
      </c>
      <c r="E2" t="s">
        <v>5</v>
      </c>
      <c r="F2" s="65">
        <v>83.3</v>
      </c>
      <c r="G2" s="65">
        <v>81.446724596539724</v>
      </c>
      <c r="H2" s="66">
        <f>F2*'[1]%from2019'!AT7</f>
        <v>49.214139211689321</v>
      </c>
      <c r="I2" s="66">
        <f>F2*'[1]%from2019'!BD7</f>
        <v>27.131296499193937</v>
      </c>
      <c r="J2" s="66">
        <f>F2*'[1]%from2019'!BN7</f>
        <v>5.0595007315272085</v>
      </c>
      <c r="L2" s="67"/>
    </row>
    <row r="3" spans="1:12" x14ac:dyDescent="0.3">
      <c r="A3" t="s">
        <v>73</v>
      </c>
      <c r="B3" t="s">
        <v>61</v>
      </c>
      <c r="C3" t="s">
        <v>6</v>
      </c>
      <c r="D3" t="s">
        <v>75</v>
      </c>
      <c r="E3" t="s">
        <v>5</v>
      </c>
      <c r="F3" s="65">
        <v>21.263654218133333</v>
      </c>
      <c r="G3" s="65">
        <v>20.415463893333335</v>
      </c>
      <c r="H3" s="66">
        <f>F3*'[1]%from2019'!AT4</f>
        <v>14.470138751731328</v>
      </c>
      <c r="I3" s="66">
        <f>F3*'[1]%from2019'!BD4</f>
        <v>7.7417787437308974</v>
      </c>
      <c r="J3" s="66">
        <f>F3*'[1]%from2019'!BN4</f>
        <v>1.013418735730464</v>
      </c>
      <c r="L3" s="67"/>
    </row>
    <row r="5" spans="1:12" x14ac:dyDescent="0.3">
      <c r="F5" s="68"/>
      <c r="J5" s="70"/>
      <c r="L5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F0D7-9F0C-48AC-9554-4117593E9F70}">
  <dimension ref="A1:AM17"/>
  <sheetViews>
    <sheetView tabSelected="1" workbookViewId="0">
      <selection activeCell="H1" sqref="H1"/>
    </sheetView>
  </sheetViews>
  <sheetFormatPr baseColWidth="10" defaultRowHeight="14.4" x14ac:dyDescent="0.3"/>
  <cols>
    <col min="1" max="1" width="6.88671875" bestFit="1" customWidth="1"/>
    <col min="2" max="2" width="9.88671875" bestFit="1" customWidth="1"/>
    <col min="3" max="3" width="6.77734375" bestFit="1" customWidth="1"/>
    <col min="4" max="4" width="22.44140625" bestFit="1" customWidth="1"/>
    <col min="5" max="5" width="11.5546875" bestFit="1" customWidth="1"/>
    <col min="6" max="6" width="7.33203125" bestFit="1" customWidth="1"/>
    <col min="7" max="16" width="5" customWidth="1"/>
    <col min="17" max="17" width="5" bestFit="1" customWidth="1"/>
    <col min="18" max="26" width="5" customWidth="1"/>
    <col min="27" max="27" width="5.44140625" bestFit="1" customWidth="1"/>
    <col min="28" max="36" width="5.44140625" customWidth="1"/>
    <col min="37" max="37" width="5.44140625" bestFit="1" customWidth="1"/>
  </cols>
  <sheetData>
    <row r="1" spans="1:39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9" x14ac:dyDescent="0.3">
      <c r="A2" s="10" t="s">
        <v>7</v>
      </c>
      <c r="B2" s="11" t="s">
        <v>77</v>
      </c>
      <c r="C2" s="16" t="s">
        <v>6</v>
      </c>
      <c r="D2" s="16" t="s">
        <v>74</v>
      </c>
      <c r="E2" s="11" t="s">
        <v>5</v>
      </c>
      <c r="F2" s="51">
        <v>83.3</v>
      </c>
      <c r="G2" s="51">
        <v>81.446724596539724</v>
      </c>
      <c r="H2" s="51"/>
      <c r="I2" s="51"/>
      <c r="J2" s="51"/>
      <c r="K2" s="51"/>
      <c r="L2" s="51"/>
      <c r="M2" s="51"/>
      <c r="N2" s="51"/>
      <c r="O2" s="51"/>
      <c r="P2" s="51"/>
      <c r="Q2" s="51">
        <v>49.214139211689321</v>
      </c>
      <c r="R2" s="51"/>
      <c r="S2" s="51"/>
      <c r="T2" s="51"/>
      <c r="U2" s="51"/>
      <c r="V2" s="51"/>
      <c r="W2" s="51"/>
      <c r="X2" s="51"/>
      <c r="Y2" s="51"/>
      <c r="Z2" s="51"/>
      <c r="AA2" s="51">
        <v>27.131296499193937</v>
      </c>
      <c r="AB2" s="51"/>
      <c r="AC2" s="51"/>
      <c r="AD2" s="51"/>
      <c r="AE2" s="51"/>
      <c r="AF2" s="51"/>
      <c r="AG2" s="51"/>
      <c r="AH2" s="51"/>
      <c r="AI2" s="51"/>
      <c r="AJ2" s="51"/>
      <c r="AK2" s="17">
        <v>5.0595007315272085</v>
      </c>
    </row>
    <row r="3" spans="1:39" x14ac:dyDescent="0.3">
      <c r="A3" s="12" t="s">
        <v>7</v>
      </c>
      <c r="B3" s="11" t="s">
        <v>77</v>
      </c>
      <c r="C3" s="16" t="s">
        <v>6</v>
      </c>
      <c r="D3" s="18" t="s">
        <v>75</v>
      </c>
      <c r="E3" s="13" t="s">
        <v>5</v>
      </c>
      <c r="F3" s="52">
        <v>21.263654218133333</v>
      </c>
      <c r="G3" s="52">
        <v>20.415463893333335</v>
      </c>
      <c r="H3" s="52"/>
      <c r="I3" s="52"/>
      <c r="J3" s="52"/>
      <c r="K3" s="52"/>
      <c r="L3" s="52"/>
      <c r="M3" s="52"/>
      <c r="N3" s="52"/>
      <c r="O3" s="52"/>
      <c r="P3" s="52"/>
      <c r="Q3" s="52">
        <v>14.470138751731328</v>
      </c>
      <c r="R3" s="52"/>
      <c r="S3" s="52"/>
      <c r="T3" s="52"/>
      <c r="U3" s="52"/>
      <c r="V3" s="52"/>
      <c r="W3" s="52"/>
      <c r="X3" s="52"/>
      <c r="Y3" s="52"/>
      <c r="Z3" s="52"/>
      <c r="AA3" s="52">
        <v>7.7417787437308974</v>
      </c>
      <c r="AB3" s="52"/>
      <c r="AC3" s="52"/>
      <c r="AD3" s="52"/>
      <c r="AE3" s="52"/>
      <c r="AF3" s="52"/>
      <c r="AG3" s="52"/>
      <c r="AH3" s="52"/>
      <c r="AI3" s="52"/>
      <c r="AJ3" s="52"/>
      <c r="AK3" s="19">
        <v>1.013418735730464</v>
      </c>
    </row>
    <row r="4" spans="1:39" x14ac:dyDescent="0.3">
      <c r="A4" s="12" t="s">
        <v>7</v>
      </c>
      <c r="B4" s="11" t="s">
        <v>77</v>
      </c>
      <c r="C4" s="16" t="s">
        <v>6</v>
      </c>
      <c r="D4" s="18" t="s">
        <v>78</v>
      </c>
      <c r="E4" s="13" t="s">
        <v>5</v>
      </c>
      <c r="F4" s="52">
        <f>SUM(Embodied_results!F21:F39)</f>
        <v>57.915380178233193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>
        <f>SUM(Embodied_results!G21:G39)</f>
        <v>59.037045163511472</v>
      </c>
      <c r="R4" s="52"/>
      <c r="S4" s="52"/>
      <c r="T4" s="52"/>
      <c r="U4" s="52"/>
      <c r="V4" s="52"/>
      <c r="W4" s="52"/>
      <c r="X4" s="52"/>
      <c r="Y4" s="52"/>
      <c r="Z4" s="52"/>
      <c r="AA4" s="52">
        <f>SUM(Embodied_results!H21:H39)</f>
        <v>49.985373075538099</v>
      </c>
      <c r="AB4" s="52"/>
      <c r="AC4" s="52"/>
      <c r="AD4" s="52"/>
      <c r="AE4" s="52"/>
      <c r="AF4" s="52"/>
      <c r="AG4" s="52"/>
      <c r="AH4" s="52"/>
      <c r="AI4" s="52"/>
      <c r="AJ4" s="52"/>
      <c r="AK4" s="52">
        <f>SUM(Embodied_results!I21:I39)</f>
        <v>34.672136478938981</v>
      </c>
    </row>
    <row r="5" spans="1:39" x14ac:dyDescent="0.3">
      <c r="A5" s="10" t="s">
        <v>7</v>
      </c>
      <c r="B5" s="11" t="s">
        <v>79</v>
      </c>
      <c r="C5" s="16" t="s">
        <v>6</v>
      </c>
      <c r="D5" s="16" t="s">
        <v>74</v>
      </c>
      <c r="E5" s="11" t="s">
        <v>5</v>
      </c>
      <c r="F5" s="51">
        <v>83.3</v>
      </c>
      <c r="G5" s="51">
        <v>81.446724596539724</v>
      </c>
      <c r="H5" s="51"/>
      <c r="I5" s="51"/>
      <c r="J5" s="51"/>
      <c r="K5" s="51"/>
      <c r="L5" s="51"/>
      <c r="M5" s="51"/>
      <c r="N5" s="51"/>
      <c r="O5" s="51"/>
      <c r="P5" s="51"/>
      <c r="Q5" s="51">
        <v>49.214139211689321</v>
      </c>
      <c r="R5" s="51"/>
      <c r="S5" s="51"/>
      <c r="T5" s="51"/>
      <c r="U5" s="51"/>
      <c r="V5" s="51"/>
      <c r="W5" s="51"/>
      <c r="X5" s="51"/>
      <c r="Y5" s="51"/>
      <c r="Z5" s="51"/>
      <c r="AA5" s="51">
        <v>27.131296499193937</v>
      </c>
      <c r="AB5" s="51"/>
      <c r="AC5" s="51"/>
      <c r="AD5" s="51"/>
      <c r="AE5" s="51"/>
      <c r="AF5" s="51"/>
      <c r="AG5" s="51"/>
      <c r="AH5" s="51"/>
      <c r="AI5" s="51"/>
      <c r="AJ5" s="51"/>
      <c r="AK5" s="17">
        <v>5.0595007315272085</v>
      </c>
    </row>
    <row r="6" spans="1:39" x14ac:dyDescent="0.3">
      <c r="A6" s="12" t="s">
        <v>7</v>
      </c>
      <c r="B6" s="11" t="s">
        <v>79</v>
      </c>
      <c r="C6" s="16" t="s">
        <v>6</v>
      </c>
      <c r="D6" s="18" t="s">
        <v>75</v>
      </c>
      <c r="E6" s="13" t="s">
        <v>5</v>
      </c>
      <c r="F6" s="52">
        <v>21.263654218133333</v>
      </c>
      <c r="G6" s="52">
        <v>20.415463893333335</v>
      </c>
      <c r="H6" s="52"/>
      <c r="I6" s="52"/>
      <c r="J6" s="52"/>
      <c r="K6" s="52"/>
      <c r="L6" s="52"/>
      <c r="M6" s="52"/>
      <c r="N6" s="52"/>
      <c r="O6" s="52"/>
      <c r="P6" s="52"/>
      <c r="Q6" s="52">
        <v>14.470138751731328</v>
      </c>
      <c r="R6" s="52"/>
      <c r="S6" s="52"/>
      <c r="T6" s="52"/>
      <c r="U6" s="52"/>
      <c r="V6" s="52"/>
      <c r="W6" s="52"/>
      <c r="X6" s="52"/>
      <c r="Y6" s="52"/>
      <c r="Z6" s="52"/>
      <c r="AA6" s="52">
        <v>7.7417787437308974</v>
      </c>
      <c r="AB6" s="52"/>
      <c r="AC6" s="52"/>
      <c r="AD6" s="52"/>
      <c r="AE6" s="52"/>
      <c r="AF6" s="52"/>
      <c r="AG6" s="52"/>
      <c r="AH6" s="52"/>
      <c r="AI6" s="52"/>
      <c r="AJ6" s="52"/>
      <c r="AK6" s="19">
        <v>1.013418735730464</v>
      </c>
    </row>
    <row r="7" spans="1:39" x14ac:dyDescent="0.3">
      <c r="A7" s="12" t="s">
        <v>7</v>
      </c>
      <c r="B7" s="11" t="s">
        <v>79</v>
      </c>
      <c r="C7" s="16" t="s">
        <v>6</v>
      </c>
      <c r="D7" s="18" t="s">
        <v>78</v>
      </c>
      <c r="E7" s="13" t="s">
        <v>5</v>
      </c>
      <c r="F7" s="52">
        <f>SUM(Embodied_results!F40:F58)</f>
        <v>57.915380178233193</v>
      </c>
      <c r="G7" s="52"/>
      <c r="H7" s="52"/>
      <c r="I7" s="52"/>
      <c r="J7" s="52"/>
      <c r="K7" s="52"/>
      <c r="L7" s="52"/>
      <c r="M7" s="52"/>
      <c r="N7" s="52"/>
      <c r="O7" s="52"/>
      <c r="P7" s="52"/>
      <c r="Q7" s="52">
        <f>SUM(Embodied_results!G40:G58)</f>
        <v>52.506303200261442</v>
      </c>
      <c r="R7" s="52"/>
      <c r="S7" s="52"/>
      <c r="T7" s="52"/>
      <c r="U7" s="52"/>
      <c r="V7" s="52"/>
      <c r="W7" s="52"/>
      <c r="X7" s="52"/>
      <c r="Y7" s="52"/>
      <c r="Z7" s="52"/>
      <c r="AA7" s="52">
        <f>SUM(Embodied_results!H40:H58)</f>
        <v>33.070396529455657</v>
      </c>
      <c r="AB7" s="52"/>
      <c r="AC7" s="52"/>
      <c r="AD7" s="52"/>
      <c r="AE7" s="52"/>
      <c r="AF7" s="52"/>
      <c r="AG7" s="52"/>
      <c r="AH7" s="52"/>
      <c r="AI7" s="52"/>
      <c r="AJ7" s="52"/>
      <c r="AK7" s="52">
        <f>SUM(Embodied_results!I40:I58)</f>
        <v>13.213217341010608</v>
      </c>
    </row>
    <row r="8" spans="1:39" x14ac:dyDescent="0.3">
      <c r="A8" s="10" t="s">
        <v>7</v>
      </c>
      <c r="B8" s="11" t="s">
        <v>80</v>
      </c>
      <c r="C8" s="16" t="s">
        <v>6</v>
      </c>
      <c r="D8" s="16" t="s">
        <v>74</v>
      </c>
      <c r="E8" s="11" t="s">
        <v>5</v>
      </c>
      <c r="F8" s="51">
        <v>83.3</v>
      </c>
      <c r="G8" s="51">
        <v>81.446724596539724</v>
      </c>
      <c r="H8" s="51"/>
      <c r="I8" s="51"/>
      <c r="J8" s="51"/>
      <c r="K8" s="51"/>
      <c r="L8" s="51"/>
      <c r="M8" s="51"/>
      <c r="N8" s="51"/>
      <c r="O8" s="51"/>
      <c r="P8" s="51"/>
      <c r="Q8" s="51">
        <v>49.214139211689321</v>
      </c>
      <c r="R8" s="51"/>
      <c r="S8" s="51"/>
      <c r="T8" s="51"/>
      <c r="U8" s="51"/>
      <c r="V8" s="51"/>
      <c r="W8" s="51"/>
      <c r="X8" s="51"/>
      <c r="Y8" s="51"/>
      <c r="Z8" s="51"/>
      <c r="AA8" s="51">
        <v>27.131296499193937</v>
      </c>
      <c r="AB8" s="51"/>
      <c r="AC8" s="51"/>
      <c r="AD8" s="51"/>
      <c r="AE8" s="51"/>
      <c r="AF8" s="51"/>
      <c r="AG8" s="51"/>
      <c r="AH8" s="51"/>
      <c r="AI8" s="51"/>
      <c r="AJ8" s="51"/>
      <c r="AK8" s="17">
        <v>5.0595007315272085</v>
      </c>
    </row>
    <row r="9" spans="1:39" x14ac:dyDescent="0.3">
      <c r="A9" s="12" t="s">
        <v>7</v>
      </c>
      <c r="B9" s="11" t="s">
        <v>80</v>
      </c>
      <c r="C9" s="16" t="s">
        <v>6</v>
      </c>
      <c r="D9" s="18" t="s">
        <v>75</v>
      </c>
      <c r="E9" s="13" t="s">
        <v>5</v>
      </c>
      <c r="F9" s="52">
        <v>21.263654218133333</v>
      </c>
      <c r="G9" s="52">
        <v>20.415463893333335</v>
      </c>
      <c r="H9" s="52"/>
      <c r="I9" s="52"/>
      <c r="J9" s="52"/>
      <c r="K9" s="52"/>
      <c r="L9" s="52"/>
      <c r="M9" s="52"/>
      <c r="N9" s="52"/>
      <c r="O9" s="52"/>
      <c r="P9" s="52"/>
      <c r="Q9" s="52">
        <v>14.470138751731328</v>
      </c>
      <c r="R9" s="52"/>
      <c r="S9" s="52"/>
      <c r="T9" s="52"/>
      <c r="U9" s="52"/>
      <c r="V9" s="52"/>
      <c r="W9" s="52"/>
      <c r="X9" s="52"/>
      <c r="Y9" s="52"/>
      <c r="Z9" s="52"/>
      <c r="AA9" s="52">
        <v>7.7417787437308974</v>
      </c>
      <c r="AB9" s="52"/>
      <c r="AC9" s="52"/>
      <c r="AD9" s="52"/>
      <c r="AE9" s="52"/>
      <c r="AF9" s="52"/>
      <c r="AG9" s="52"/>
      <c r="AH9" s="52"/>
      <c r="AI9" s="52"/>
      <c r="AJ9" s="52"/>
      <c r="AK9" s="19">
        <v>1.013418735730464</v>
      </c>
    </row>
    <row r="10" spans="1:39" x14ac:dyDescent="0.3">
      <c r="A10" s="12" t="s">
        <v>7</v>
      </c>
      <c r="B10" s="11" t="s">
        <v>80</v>
      </c>
      <c r="C10" s="16" t="s">
        <v>6</v>
      </c>
      <c r="D10" s="18" t="s">
        <v>78</v>
      </c>
      <c r="E10" s="13" t="s">
        <v>5</v>
      </c>
      <c r="F10" s="52">
        <f>SUM(Embodied_results!F59:F77)</f>
        <v>57.915380178233193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>
        <f>SUM(Embodied_results!G59:G77)</f>
        <v>39.896226866073739</v>
      </c>
      <c r="R10" s="52"/>
      <c r="S10" s="52"/>
      <c r="T10" s="52"/>
      <c r="U10" s="52"/>
      <c r="V10" s="52"/>
      <c r="W10" s="52"/>
      <c r="X10" s="52"/>
      <c r="Y10" s="52"/>
      <c r="Z10" s="52"/>
      <c r="AA10" s="52">
        <f>SUM(Embodied_results!H59:H77)</f>
        <v>13.237597436546523</v>
      </c>
      <c r="AB10" s="52"/>
      <c r="AC10" s="52"/>
      <c r="AD10" s="52"/>
      <c r="AE10" s="52"/>
      <c r="AF10" s="52"/>
      <c r="AG10" s="52"/>
      <c r="AH10" s="52"/>
      <c r="AI10" s="52"/>
      <c r="AJ10" s="52"/>
      <c r="AK10" s="52">
        <f>SUM(Embodied_results!I59:I77)</f>
        <v>0.81135396951038663</v>
      </c>
    </row>
    <row r="16" spans="1:39" x14ac:dyDescent="0.3">
      <c r="AL16" s="66"/>
      <c r="AM16" s="66"/>
    </row>
    <row r="17" spans="38:39" x14ac:dyDescent="0.3">
      <c r="AL17" s="66"/>
      <c r="AM17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249D-9497-4E66-811D-B9115C87BDC3}">
  <sheetPr>
    <tabColor rgb="FFFFC000"/>
  </sheetPr>
  <dimension ref="A1:X4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G17" sqref="G17"/>
    </sheetView>
  </sheetViews>
  <sheetFormatPr baseColWidth="10" defaultRowHeight="14.4" x14ac:dyDescent="0.3"/>
  <cols>
    <col min="1" max="1" width="32.5546875" bestFit="1" customWidth="1"/>
  </cols>
  <sheetData>
    <row r="1" spans="1:24" s="5" customFormat="1" ht="15" thickBot="1" x14ac:dyDescent="0.35">
      <c r="A1" s="4"/>
      <c r="B1" s="71" t="s">
        <v>56</v>
      </c>
      <c r="C1" s="72"/>
      <c r="D1" s="73"/>
      <c r="E1" s="4"/>
      <c r="F1" s="4"/>
      <c r="G1" s="71" t="s">
        <v>57</v>
      </c>
      <c r="H1" s="72"/>
      <c r="I1" s="73"/>
      <c r="J1" s="4"/>
      <c r="K1" s="4"/>
      <c r="L1" s="71" t="s">
        <v>58</v>
      </c>
      <c r="M1" s="72"/>
      <c r="N1" s="73"/>
      <c r="O1" s="4"/>
      <c r="P1" s="4"/>
      <c r="Q1" s="71" t="s">
        <v>59</v>
      </c>
      <c r="R1" s="72"/>
      <c r="S1" s="73"/>
      <c r="T1" s="4"/>
      <c r="U1" s="4"/>
      <c r="V1" s="71" t="s">
        <v>60</v>
      </c>
      <c r="W1" s="72"/>
      <c r="X1" s="73"/>
    </row>
    <row r="3" spans="1:24" s="6" customFormat="1" x14ac:dyDescent="0.3">
      <c r="B3" s="6">
        <v>2010</v>
      </c>
      <c r="C3" s="6">
        <v>2019</v>
      </c>
      <c r="D3" s="6">
        <v>2020</v>
      </c>
      <c r="G3" s="6">
        <v>2030</v>
      </c>
      <c r="H3" s="6">
        <v>2040</v>
      </c>
      <c r="I3" s="6">
        <v>2050</v>
      </c>
      <c r="L3" s="6">
        <v>2030</v>
      </c>
      <c r="M3" s="6">
        <v>2040</v>
      </c>
      <c r="N3" s="6">
        <v>2050</v>
      </c>
      <c r="Q3" s="6">
        <v>2030</v>
      </c>
      <c r="R3" s="6">
        <v>2040</v>
      </c>
      <c r="S3" s="6">
        <v>2050</v>
      </c>
      <c r="V3" s="6">
        <v>2030</v>
      </c>
      <c r="W3" s="6">
        <v>2040</v>
      </c>
      <c r="X3" s="6">
        <v>2050</v>
      </c>
    </row>
    <row r="4" spans="1:24" x14ac:dyDescent="0.3">
      <c r="A4" s="6" t="s">
        <v>53</v>
      </c>
      <c r="B4">
        <v>32344.5</v>
      </c>
      <c r="C4">
        <v>35965.9</v>
      </c>
      <c r="D4">
        <v>34156.1</v>
      </c>
      <c r="G4" s="7">
        <v>1.0083801600960911</v>
      </c>
      <c r="H4" s="7">
        <v>0.98180498750205047</v>
      </c>
      <c r="I4" s="7">
        <v>0.94264845311809231</v>
      </c>
      <c r="J4" s="8"/>
      <c r="K4" s="8"/>
      <c r="L4" s="7">
        <v>0.93531650813687406</v>
      </c>
      <c r="M4" s="7">
        <v>0.74296764435201113</v>
      </c>
      <c r="N4" s="7">
        <v>0.5762541740926822</v>
      </c>
      <c r="O4" s="8"/>
      <c r="P4" s="8"/>
      <c r="Q4" s="7">
        <v>0.79206693006431095</v>
      </c>
      <c r="R4" s="7">
        <v>0.45712188489652694</v>
      </c>
      <c r="S4" s="7">
        <v>0.22715794683297233</v>
      </c>
      <c r="T4" s="8"/>
      <c r="U4" s="8"/>
      <c r="V4" s="7">
        <v>0.58797638874600655</v>
      </c>
      <c r="W4" s="7">
        <v>0.17560856255508689</v>
      </c>
      <c r="X4" s="7">
        <v>2.7804114452856731E-112</v>
      </c>
    </row>
    <row r="5" spans="1:24" x14ac:dyDescent="0.3">
      <c r="A5" s="6" t="s">
        <v>32</v>
      </c>
      <c r="B5">
        <v>30446.5</v>
      </c>
      <c r="C5">
        <v>33464.400000000001</v>
      </c>
      <c r="D5">
        <v>31617.200000000001</v>
      </c>
      <c r="G5" s="7">
        <v>0.99668304227776383</v>
      </c>
      <c r="H5" s="7">
        <v>0.96535721542893338</v>
      </c>
      <c r="I5" s="7">
        <v>0.92455564719522831</v>
      </c>
      <c r="J5" s="8"/>
      <c r="K5" s="8"/>
      <c r="L5" s="7">
        <v>0.9210444532099783</v>
      </c>
      <c r="M5" s="7">
        <v>0.73612555432041216</v>
      </c>
      <c r="N5" s="7">
        <v>0.5818511612340278</v>
      </c>
      <c r="O5" s="8"/>
      <c r="P5" s="8"/>
      <c r="Q5" s="7">
        <v>0.77839435340242169</v>
      </c>
      <c r="R5" s="7">
        <v>0.44596048337935235</v>
      </c>
      <c r="S5" s="7">
        <v>0.23329866963101084</v>
      </c>
      <c r="T5" s="8"/>
      <c r="U5" s="8"/>
      <c r="V5" s="7">
        <v>0.57534275229796439</v>
      </c>
      <c r="W5" s="7">
        <v>0.18018162584716893</v>
      </c>
      <c r="X5" s="7">
        <v>2.8098217807580591E-2</v>
      </c>
    </row>
    <row r="6" spans="1:24" x14ac:dyDescent="0.3">
      <c r="A6" t="s">
        <v>33</v>
      </c>
      <c r="B6">
        <v>13827.5</v>
      </c>
      <c r="C6">
        <v>14767.6</v>
      </c>
      <c r="D6">
        <v>14239.8</v>
      </c>
      <c r="G6" s="7">
        <v>0.9132560470218587</v>
      </c>
      <c r="H6" s="7">
        <v>0.80292667732062073</v>
      </c>
      <c r="I6" s="7">
        <v>0.69592215390449363</v>
      </c>
      <c r="J6" s="8"/>
      <c r="K6" s="8"/>
      <c r="L6" s="7">
        <v>0.85418077412714322</v>
      </c>
      <c r="M6" s="7">
        <v>0.62537785422140357</v>
      </c>
      <c r="N6" s="7">
        <v>0.38687464449199599</v>
      </c>
      <c r="O6" s="8"/>
      <c r="P6" s="8"/>
      <c r="Q6" s="7">
        <v>0.64285462769847501</v>
      </c>
      <c r="R6" s="7">
        <v>0.27314390964002272</v>
      </c>
      <c r="S6" s="7">
        <v>9.4494027465532648E-2</v>
      </c>
      <c r="T6" s="8"/>
      <c r="U6" s="8"/>
      <c r="V6" s="7">
        <v>0.40051734879059564</v>
      </c>
      <c r="W6" s="7">
        <v>8.7994663994149347E-2</v>
      </c>
      <c r="X6" s="7">
        <v>1.3172756575205179E-2</v>
      </c>
    </row>
    <row r="7" spans="1:24" x14ac:dyDescent="0.3">
      <c r="A7" t="s">
        <v>34</v>
      </c>
      <c r="B7">
        <v>10530</v>
      </c>
      <c r="C7">
        <v>11343.9</v>
      </c>
      <c r="D7">
        <v>10122.9</v>
      </c>
      <c r="G7" s="7">
        <v>1.030809509956893</v>
      </c>
      <c r="H7" s="7">
        <v>1.0216504024189212</v>
      </c>
      <c r="I7" s="7">
        <v>1.0109221696242032</v>
      </c>
      <c r="J7" s="8"/>
      <c r="K7" s="8"/>
      <c r="L7" s="7">
        <v>0.94795440721445012</v>
      </c>
      <c r="M7" s="7">
        <v>0.79702395119844149</v>
      </c>
      <c r="N7" s="7">
        <v>0.70420490307566186</v>
      </c>
      <c r="O7" s="8"/>
      <c r="P7" s="8"/>
      <c r="Q7" s="7">
        <v>0.84367457400012336</v>
      </c>
      <c r="R7" s="7">
        <v>0.5653055827360961</v>
      </c>
      <c r="S7" s="7">
        <v>0.35133419723375559</v>
      </c>
      <c r="T7" s="8"/>
      <c r="U7" s="8"/>
      <c r="V7" s="7">
        <v>0.65466550304568982</v>
      </c>
      <c r="W7" s="7">
        <v>0.29343964597713307</v>
      </c>
      <c r="X7" s="7">
        <v>8.1819303766782148E-2</v>
      </c>
    </row>
    <row r="8" spans="1:24" x14ac:dyDescent="0.3">
      <c r="A8" t="s">
        <v>35</v>
      </c>
      <c r="B8">
        <v>6040.08</v>
      </c>
      <c r="C8">
        <v>7270.4</v>
      </c>
      <c r="D8">
        <v>7165.36</v>
      </c>
      <c r="G8" s="7">
        <v>1.1128012213908451</v>
      </c>
      <c r="H8" s="7">
        <v>1.2074920224471832</v>
      </c>
      <c r="I8" s="7">
        <v>1.2547645246478873</v>
      </c>
      <c r="J8" s="8"/>
      <c r="K8" s="8"/>
      <c r="L8" s="7">
        <v>1.0198696082746479</v>
      </c>
      <c r="M8" s="7">
        <v>0.89691351232394367</v>
      </c>
      <c r="N8" s="7">
        <v>0.83717126980633805</v>
      </c>
      <c r="O8" s="8"/>
      <c r="P8" s="8"/>
      <c r="Q8" s="7">
        <v>0.95331481073943658</v>
      </c>
      <c r="R8" s="7">
        <v>0.63890845070422542</v>
      </c>
      <c r="S8" s="7">
        <v>0.38495818661971837</v>
      </c>
      <c r="T8" s="8"/>
      <c r="U8" s="8"/>
      <c r="V8" s="7">
        <v>0.81978433098591552</v>
      </c>
      <c r="W8" s="7">
        <v>0.2653251540492958</v>
      </c>
      <c r="X8" s="7">
        <v>7.7829280369718312E-2</v>
      </c>
    </row>
    <row r="9" spans="1:24" x14ac:dyDescent="0.3">
      <c r="A9" t="s">
        <v>36</v>
      </c>
      <c r="B9">
        <v>48.86</v>
      </c>
      <c r="C9">
        <v>82.43</v>
      </c>
      <c r="D9">
        <v>89.07</v>
      </c>
      <c r="G9" s="7">
        <v>1.0052165473735291</v>
      </c>
      <c r="H9" s="7">
        <v>0.96384811355089162</v>
      </c>
      <c r="I9" s="7">
        <v>0.8740749727041125</v>
      </c>
      <c r="J9" s="8"/>
      <c r="K9" s="8"/>
      <c r="L9" s="7">
        <v>0.48210602935824332</v>
      </c>
      <c r="M9" s="7">
        <v>-1.9849569331554044</v>
      </c>
      <c r="N9" s="7">
        <v>-3.8449593594565084</v>
      </c>
      <c r="O9" s="8"/>
      <c r="P9" s="8"/>
      <c r="Q9" s="7">
        <v>0.64952080553196645</v>
      </c>
      <c r="R9" s="7">
        <v>-2.0348174208419261</v>
      </c>
      <c r="S9" s="7">
        <v>-4.5194710663593352</v>
      </c>
      <c r="T9" s="8"/>
      <c r="U9" s="8"/>
      <c r="V9" s="7">
        <v>-0.58012859395851024</v>
      </c>
      <c r="W9" s="7">
        <v>-6.4003396821545557</v>
      </c>
      <c r="X9" s="7">
        <v>-9.0775203202717449</v>
      </c>
    </row>
    <row r="10" spans="1:24" x14ac:dyDescent="0.3">
      <c r="A10" t="s">
        <v>37</v>
      </c>
      <c r="B10">
        <v>0</v>
      </c>
      <c r="C10">
        <v>0</v>
      </c>
      <c r="D10">
        <v>0.81</v>
      </c>
      <c r="G10" s="7"/>
      <c r="H10" s="7"/>
      <c r="I10" s="7"/>
      <c r="J10" s="8"/>
      <c r="K10" s="8"/>
      <c r="L10" s="7"/>
      <c r="M10" s="7"/>
      <c r="N10" s="7"/>
      <c r="O10" s="8"/>
      <c r="P10" s="8"/>
      <c r="Q10" s="7"/>
      <c r="R10" s="7"/>
      <c r="S10" s="7"/>
      <c r="T10" s="8"/>
      <c r="U10" s="8"/>
      <c r="V10" s="7"/>
      <c r="W10" s="7"/>
      <c r="X10" s="7"/>
    </row>
    <row r="11" spans="1:24" x14ac:dyDescent="0.3">
      <c r="A11" t="s">
        <v>38</v>
      </c>
      <c r="B11">
        <v>0</v>
      </c>
      <c r="C11">
        <v>0</v>
      </c>
      <c r="D11">
        <v>0.81</v>
      </c>
      <c r="G11" s="7"/>
      <c r="H11" s="7"/>
      <c r="I11" s="7"/>
      <c r="J11" s="8"/>
      <c r="K11" s="8"/>
      <c r="L11" s="7"/>
      <c r="M11" s="7"/>
      <c r="N11" s="7"/>
      <c r="O11" s="8"/>
      <c r="P11" s="8"/>
      <c r="Q11" s="7"/>
      <c r="R11" s="7"/>
      <c r="S11" s="7"/>
      <c r="T11" s="8"/>
      <c r="U11" s="8"/>
      <c r="V11" s="7"/>
      <c r="W11" s="7"/>
      <c r="X11" s="7"/>
    </row>
    <row r="12" spans="1:24" x14ac:dyDescent="0.3">
      <c r="A12" t="s">
        <v>39</v>
      </c>
      <c r="B12">
        <v>0</v>
      </c>
      <c r="C12">
        <v>0</v>
      </c>
      <c r="D12">
        <v>0</v>
      </c>
      <c r="G12" s="7"/>
      <c r="H12" s="7"/>
      <c r="I12" s="7"/>
      <c r="J12" s="8"/>
      <c r="K12" s="8"/>
      <c r="L12" s="7"/>
      <c r="M12" s="7"/>
      <c r="N12" s="7"/>
      <c r="O12" s="8"/>
      <c r="P12" s="8"/>
      <c r="Q12" s="7"/>
      <c r="R12" s="7"/>
      <c r="S12" s="7"/>
      <c r="T12" s="8"/>
      <c r="U12" s="8"/>
      <c r="V12" s="7"/>
      <c r="W12" s="7"/>
      <c r="X12" s="7"/>
    </row>
    <row r="13" spans="1:24" x14ac:dyDescent="0.3">
      <c r="G13" s="7"/>
      <c r="H13" s="7"/>
      <c r="I13" s="7"/>
      <c r="J13" s="8"/>
      <c r="K13" s="8"/>
      <c r="L13" s="7"/>
      <c r="M13" s="7"/>
      <c r="N13" s="7"/>
      <c r="O13" s="8"/>
      <c r="P13" s="8"/>
      <c r="Q13" s="7"/>
      <c r="R13" s="7"/>
      <c r="S13" s="7"/>
      <c r="T13" s="8"/>
      <c r="U13" s="8"/>
      <c r="V13" s="7"/>
      <c r="W13" s="7"/>
      <c r="X13" s="7"/>
    </row>
    <row r="14" spans="1:24" x14ac:dyDescent="0.3">
      <c r="A14" s="6" t="s">
        <v>40</v>
      </c>
      <c r="B14">
        <v>12380</v>
      </c>
      <c r="C14">
        <v>13933.4</v>
      </c>
      <c r="D14">
        <v>13530.1</v>
      </c>
      <c r="G14" s="7">
        <v>0.89172061377696765</v>
      </c>
      <c r="H14" s="7">
        <v>0.79782393385677575</v>
      </c>
      <c r="I14" s="7">
        <v>0.71160161913100906</v>
      </c>
      <c r="J14" s="8"/>
      <c r="K14" s="8"/>
      <c r="L14" s="7">
        <v>0.81639083066588203</v>
      </c>
      <c r="M14" s="7">
        <v>0.60456672456112648</v>
      </c>
      <c r="N14" s="7">
        <v>0.39519212826732886</v>
      </c>
      <c r="O14" s="8"/>
      <c r="P14" s="8"/>
      <c r="Q14" s="7">
        <v>0.6380761336070162</v>
      </c>
      <c r="R14" s="7">
        <v>0.24227970201099519</v>
      </c>
      <c r="S14" s="7">
        <v>6.3628403691848356E-2</v>
      </c>
      <c r="T14" s="8"/>
      <c r="U14" s="8"/>
      <c r="V14" s="7">
        <v>0.41744800264113574</v>
      </c>
      <c r="W14" s="7">
        <v>-5.8341826115664523E-3</v>
      </c>
      <c r="X14" s="7">
        <v>-2.6448677279056081E-2</v>
      </c>
    </row>
    <row r="15" spans="1:24" x14ac:dyDescent="0.3">
      <c r="A15" t="s">
        <v>33</v>
      </c>
      <c r="B15">
        <v>8933.2900000000009</v>
      </c>
      <c r="C15">
        <v>10171.4</v>
      </c>
      <c r="D15">
        <v>9831.93</v>
      </c>
      <c r="G15" s="7">
        <v>0.86425270857502412</v>
      </c>
      <c r="H15" s="7">
        <v>0.72489431150087502</v>
      </c>
      <c r="I15" s="7">
        <v>0.59967851033289421</v>
      </c>
      <c r="J15" s="8"/>
      <c r="K15" s="8"/>
      <c r="L15" s="7">
        <v>0.7920679552470653</v>
      </c>
      <c r="M15" s="7">
        <v>0.56897083980572982</v>
      </c>
      <c r="N15" s="7">
        <v>0.2994061781072419</v>
      </c>
      <c r="O15" s="8"/>
      <c r="P15" s="8"/>
      <c r="Q15" s="7">
        <v>0.56446211927561596</v>
      </c>
      <c r="R15" s="7">
        <v>0.17041705173329141</v>
      </c>
      <c r="S15" s="7">
        <v>1.7634740547024009E-2</v>
      </c>
      <c r="T15" s="8"/>
      <c r="U15" s="8"/>
      <c r="V15" s="7">
        <v>0.2900692136775665</v>
      </c>
      <c r="W15" s="7">
        <v>1.0029101205340465E-2</v>
      </c>
      <c r="X15" s="7">
        <v>6.8289517667184454E-3</v>
      </c>
    </row>
    <row r="16" spans="1:24" x14ac:dyDescent="0.3">
      <c r="A16" t="s">
        <v>34</v>
      </c>
      <c r="B16">
        <v>826.19</v>
      </c>
      <c r="C16">
        <v>626.11</v>
      </c>
      <c r="D16">
        <v>601.14</v>
      </c>
      <c r="G16" s="7">
        <v>0.65756815894970533</v>
      </c>
      <c r="H16" s="7">
        <v>0.51960518119819199</v>
      </c>
      <c r="I16" s="7">
        <v>0.40949673380076979</v>
      </c>
      <c r="J16" s="8"/>
      <c r="K16" s="8"/>
      <c r="L16" s="7">
        <v>0.5980897925284695</v>
      </c>
      <c r="M16" s="7">
        <v>0.47574707319800036</v>
      </c>
      <c r="N16" s="7">
        <v>0.38042835923400042</v>
      </c>
      <c r="O16" s="8"/>
      <c r="P16" s="8"/>
      <c r="Q16" s="7">
        <v>0.46290587915861425</v>
      </c>
      <c r="R16" s="7">
        <v>0.26790819504559904</v>
      </c>
      <c r="S16" s="7">
        <v>0.19253805241890401</v>
      </c>
      <c r="T16" s="8"/>
      <c r="U16" s="8"/>
      <c r="V16" s="7">
        <v>0.27614955838430949</v>
      </c>
      <c r="W16" s="7">
        <v>9.1836897669738543E-3</v>
      </c>
      <c r="X16" s="7">
        <v>1.0014214754595838E-2</v>
      </c>
    </row>
    <row r="17" spans="1:24" x14ac:dyDescent="0.3">
      <c r="A17" t="s">
        <v>35</v>
      </c>
      <c r="B17">
        <v>2620.56</v>
      </c>
      <c r="C17">
        <v>3135.9</v>
      </c>
      <c r="D17">
        <v>3097.04</v>
      </c>
      <c r="G17" s="7">
        <v>1.0275582767307632</v>
      </c>
      <c r="H17" s="7">
        <v>1.0899327146911573</v>
      </c>
      <c r="I17" s="7">
        <v>1.134946905194681</v>
      </c>
      <c r="J17" s="8"/>
      <c r="K17" s="8"/>
      <c r="L17" s="7">
        <v>0.94898753149016224</v>
      </c>
      <c r="M17" s="7">
        <v>0.80723556235849347</v>
      </c>
      <c r="N17" s="7">
        <v>0.80480563793488313</v>
      </c>
      <c r="O17" s="8"/>
      <c r="P17" s="8"/>
      <c r="Q17" s="7">
        <v>0.92082336809209475</v>
      </c>
      <c r="R17" s="7">
        <v>0.54137887049969702</v>
      </c>
      <c r="S17" s="7">
        <v>0.31553939857776075</v>
      </c>
      <c r="T17" s="8"/>
      <c r="U17" s="8"/>
      <c r="V17" s="7">
        <v>0.88667049331930237</v>
      </c>
      <c r="W17" s="7">
        <v>8.5484231002264099E-2</v>
      </c>
      <c r="X17" s="7">
        <v>4.0785739341177969E-2</v>
      </c>
    </row>
    <row r="18" spans="1:24" x14ac:dyDescent="0.3">
      <c r="A18" t="s">
        <v>36</v>
      </c>
      <c r="B18">
        <v>0</v>
      </c>
      <c r="C18">
        <v>0</v>
      </c>
      <c r="D18">
        <v>0</v>
      </c>
      <c r="G18" s="7"/>
      <c r="H18" s="7"/>
      <c r="I18" s="7"/>
      <c r="J18" s="8"/>
      <c r="K18" s="8"/>
      <c r="L18" s="7"/>
      <c r="M18" s="7"/>
      <c r="N18" s="7"/>
      <c r="O18" s="8"/>
      <c r="P18" s="8"/>
      <c r="Q18" s="7"/>
      <c r="R18" s="7"/>
      <c r="S18" s="7"/>
      <c r="T18" s="8"/>
      <c r="U18" s="8"/>
      <c r="V18" s="7"/>
      <c r="W18" s="7"/>
      <c r="X18" s="7"/>
    </row>
    <row r="19" spans="1:24" x14ac:dyDescent="0.3">
      <c r="A19" s="6" t="s">
        <v>41</v>
      </c>
      <c r="B19">
        <v>1434.34</v>
      </c>
      <c r="C19">
        <v>1565.31</v>
      </c>
      <c r="D19">
        <v>1435.01</v>
      </c>
      <c r="G19" s="7">
        <v>1.101909525908606</v>
      </c>
      <c r="H19" s="7">
        <v>1.1307472641202063</v>
      </c>
      <c r="I19" s="7">
        <v>1.1412116449776721</v>
      </c>
      <c r="J19" s="8"/>
      <c r="K19" s="8"/>
      <c r="L19" s="7">
        <v>1.003245363538213</v>
      </c>
      <c r="M19" s="7">
        <v>0.74129725102375887</v>
      </c>
      <c r="N19" s="7">
        <v>0.46407420894263757</v>
      </c>
      <c r="O19" s="8"/>
      <c r="P19" s="8"/>
      <c r="Q19" s="7">
        <v>0.82766352990781378</v>
      </c>
      <c r="R19" s="7">
        <v>0.43493621071864358</v>
      </c>
      <c r="S19" s="7">
        <v>6.4504794577431954E-2</v>
      </c>
      <c r="T19" s="8"/>
      <c r="U19" s="8"/>
      <c r="V19" s="7">
        <v>0.43376072471267674</v>
      </c>
      <c r="W19" s="7">
        <v>-5.4557883103027519E-2</v>
      </c>
      <c r="X19" s="7">
        <v>-0.2353655186512576</v>
      </c>
    </row>
    <row r="20" spans="1:24" x14ac:dyDescent="0.3">
      <c r="A20" s="6" t="s">
        <v>42</v>
      </c>
      <c r="B20">
        <v>18530.099999999999</v>
      </c>
      <c r="C20">
        <v>20467.2</v>
      </c>
      <c r="D20">
        <v>19191</v>
      </c>
      <c r="G20" s="7">
        <v>1.0806461069418385</v>
      </c>
      <c r="H20" s="7">
        <v>1.0956603736710442</v>
      </c>
      <c r="I20" s="7">
        <v>1.0847502345215758</v>
      </c>
      <c r="J20" s="8"/>
      <c r="K20" s="8"/>
      <c r="L20" s="7">
        <v>1.0111739759224516</v>
      </c>
      <c r="M20" s="7">
        <v>0.8397826766729205</v>
      </c>
      <c r="N20" s="7">
        <v>0.71576962163852398</v>
      </c>
      <c r="O20" s="8"/>
      <c r="P20" s="8"/>
      <c r="Q20" s="7">
        <v>0.89465583958724193</v>
      </c>
      <c r="R20" s="7">
        <v>0.60765517510944334</v>
      </c>
      <c r="S20" s="7">
        <v>0.36187021185115698</v>
      </c>
      <c r="T20" s="8"/>
      <c r="U20" s="8"/>
      <c r="V20" s="7">
        <v>0.71935242729831139</v>
      </c>
      <c r="W20" s="7">
        <v>0.34253977095059412</v>
      </c>
      <c r="X20" s="7">
        <v>6.6942229518449026E-2</v>
      </c>
    </row>
    <row r="21" spans="1:24" x14ac:dyDescent="0.3">
      <c r="A21" t="s">
        <v>33</v>
      </c>
      <c r="B21">
        <v>4692.21</v>
      </c>
      <c r="C21">
        <v>4463.66</v>
      </c>
      <c r="D21">
        <v>4287.5200000000004</v>
      </c>
      <c r="G21" s="7">
        <v>1.0223112871500071</v>
      </c>
      <c r="H21" s="7">
        <v>0.97638260978658764</v>
      </c>
      <c r="I21" s="7">
        <v>0.90913734469023177</v>
      </c>
      <c r="J21" s="8"/>
      <c r="K21" s="8"/>
      <c r="L21" s="7">
        <v>0.99370919828123117</v>
      </c>
      <c r="M21" s="7">
        <v>0.75310619536434231</v>
      </c>
      <c r="N21" s="7">
        <v>0.59024656895910532</v>
      </c>
      <c r="O21" s="8"/>
      <c r="P21" s="8"/>
      <c r="Q21" s="7">
        <v>0.81488061366681153</v>
      </c>
      <c r="R21" s="7">
        <v>0.49875886604266456</v>
      </c>
      <c r="S21" s="7">
        <v>0.26661976942688287</v>
      </c>
      <c r="T21" s="8"/>
      <c r="U21" s="8"/>
      <c r="V21" s="7">
        <v>0.6576016094415793</v>
      </c>
      <c r="W21" s="7">
        <v>0.26573708570993315</v>
      </c>
      <c r="X21" s="7">
        <v>2.6189270688179656E-2</v>
      </c>
    </row>
    <row r="22" spans="1:24" x14ac:dyDescent="0.3">
      <c r="A22" t="s">
        <v>34</v>
      </c>
      <c r="B22">
        <v>9074.5499999999993</v>
      </c>
      <c r="C22">
        <v>10105.9</v>
      </c>
      <c r="D22">
        <v>8967.17</v>
      </c>
      <c r="G22" s="7">
        <v>1.058767650580354</v>
      </c>
      <c r="H22" s="7">
        <v>1.0606675308483164</v>
      </c>
      <c r="I22" s="7">
        <v>1.0605586835412977</v>
      </c>
      <c r="J22" s="8"/>
      <c r="K22" s="8"/>
      <c r="L22" s="7">
        <v>0.97614165982248002</v>
      </c>
      <c r="M22" s="7">
        <v>0.82697038363728126</v>
      </c>
      <c r="N22" s="7">
        <v>0.73729504546848867</v>
      </c>
      <c r="O22" s="8"/>
      <c r="P22" s="8"/>
      <c r="Q22" s="7">
        <v>0.87568648017494732</v>
      </c>
      <c r="R22" s="7">
        <v>0.59332271247489099</v>
      </c>
      <c r="S22" s="7">
        <v>0.36799790221553746</v>
      </c>
      <c r="T22" s="8"/>
      <c r="U22" s="8"/>
      <c r="V22" s="7">
        <v>0.6899721944606616</v>
      </c>
      <c r="W22" s="7">
        <v>0.32081358414391598</v>
      </c>
      <c r="X22" s="7">
        <v>8.7112478848989205E-2</v>
      </c>
    </row>
    <row r="23" spans="1:24" x14ac:dyDescent="0.3">
      <c r="A23" t="s">
        <v>35</v>
      </c>
      <c r="B23">
        <v>2835.91</v>
      </c>
      <c r="C23">
        <v>3395.47</v>
      </c>
      <c r="D23">
        <v>3380.26</v>
      </c>
      <c r="G23" s="7">
        <v>1.1759402969250208</v>
      </c>
      <c r="H23" s="7">
        <v>1.3023764014996453</v>
      </c>
      <c r="I23" s="7">
        <v>1.3453837024034965</v>
      </c>
      <c r="J23" s="8"/>
      <c r="K23" s="8"/>
      <c r="L23" s="7">
        <v>1.0596765690758569</v>
      </c>
      <c r="M23" s="7">
        <v>0.94810438613800163</v>
      </c>
      <c r="N23" s="7">
        <v>0.82681042683339867</v>
      </c>
      <c r="O23" s="8"/>
      <c r="P23" s="8"/>
      <c r="Q23" s="7">
        <v>0.98528038828203457</v>
      </c>
      <c r="R23" s="7">
        <v>0.72493351435883691</v>
      </c>
      <c r="S23" s="7">
        <v>0.43043231128533016</v>
      </c>
      <c r="T23" s="8"/>
      <c r="U23" s="8"/>
      <c r="V23" s="7">
        <v>0.78568209997437777</v>
      </c>
      <c r="W23" s="7">
        <v>0.42791130535684313</v>
      </c>
      <c r="X23" s="7">
        <v>8.9265992631358856E-2</v>
      </c>
    </row>
    <row r="24" spans="1:24" x14ac:dyDescent="0.3">
      <c r="A24" t="s">
        <v>36</v>
      </c>
      <c r="B24">
        <v>47.99</v>
      </c>
      <c r="C24">
        <v>81.62</v>
      </c>
      <c r="D24">
        <v>89.17</v>
      </c>
      <c r="G24" s="7">
        <v>1.0167851016907619</v>
      </c>
      <c r="H24" s="7">
        <v>0.97512864493996565</v>
      </c>
      <c r="I24" s="7">
        <v>0.8838519970595442</v>
      </c>
      <c r="J24" s="8"/>
      <c r="K24" s="8"/>
      <c r="L24" s="7">
        <v>0.87784856652781185</v>
      </c>
      <c r="M24" s="7">
        <v>0.35910316098995343</v>
      </c>
      <c r="N24" s="7">
        <v>-0.19443763783386422</v>
      </c>
      <c r="O24" s="8"/>
      <c r="P24" s="8"/>
      <c r="Q24" s="7">
        <v>1.0049007596177406</v>
      </c>
      <c r="R24" s="7">
        <v>0.68059299191374656</v>
      </c>
      <c r="S24" s="7">
        <v>0.37356040186228862</v>
      </c>
      <c r="T24" s="8"/>
      <c r="U24" s="8"/>
      <c r="V24" s="7">
        <v>0.48738054398431757</v>
      </c>
      <c r="W24" s="7">
        <v>-0.85971575594217098</v>
      </c>
      <c r="X24" s="7">
        <v>-2.1554765988728253</v>
      </c>
    </row>
    <row r="25" spans="1:24" x14ac:dyDescent="0.3">
      <c r="A25" s="6" t="s">
        <v>43</v>
      </c>
      <c r="B25">
        <v>8191.1</v>
      </c>
      <c r="C25">
        <v>8876.3700000000008</v>
      </c>
      <c r="D25">
        <v>8736.16</v>
      </c>
      <c r="G25" s="7">
        <v>1.1353177030700612</v>
      </c>
      <c r="H25" s="7">
        <v>1.1614432476338863</v>
      </c>
      <c r="I25" s="7">
        <v>1.1342023822801437</v>
      </c>
      <c r="J25" s="8"/>
      <c r="K25" s="8"/>
      <c r="L25" s="7">
        <v>1.0883503053613133</v>
      </c>
      <c r="M25" s="7">
        <v>0.89650724338890775</v>
      </c>
      <c r="N25" s="7">
        <v>0.73038528137065029</v>
      </c>
      <c r="O25" s="8"/>
      <c r="P25" s="8"/>
      <c r="Q25" s="7">
        <v>0.94369432549566989</v>
      </c>
      <c r="R25" s="7">
        <v>0.66179192620406768</v>
      </c>
      <c r="S25" s="7">
        <v>0.38830287606307529</v>
      </c>
      <c r="T25" s="8"/>
      <c r="U25" s="8"/>
      <c r="V25" s="7">
        <v>0.7764829541805941</v>
      </c>
      <c r="W25" s="7">
        <v>0.3926098168508072</v>
      </c>
      <c r="X25" s="7">
        <v>5.8509278004409457E-2</v>
      </c>
    </row>
    <row r="26" spans="1:24" x14ac:dyDescent="0.3">
      <c r="A26" s="6" t="s">
        <v>44</v>
      </c>
      <c r="B26">
        <v>1989.14</v>
      </c>
      <c r="C26">
        <v>2499.5500000000002</v>
      </c>
      <c r="D26">
        <v>2590.5700000000002</v>
      </c>
      <c r="G26" s="7">
        <v>1.178268088255886</v>
      </c>
      <c r="H26" s="7">
        <v>1.1447540557300313</v>
      </c>
      <c r="I26" s="7">
        <v>1.0974255365965875</v>
      </c>
      <c r="J26" s="8"/>
      <c r="K26" s="8"/>
      <c r="L26" s="7">
        <v>1.1487547758596546</v>
      </c>
      <c r="M26" s="7">
        <v>0.93022344021923931</v>
      </c>
      <c r="N26" s="7">
        <v>0.78567742193594836</v>
      </c>
      <c r="O26" s="8"/>
      <c r="P26" s="8"/>
      <c r="Q26" s="7">
        <v>1.0298413714468604</v>
      </c>
      <c r="R26" s="7">
        <v>0.69800164029525313</v>
      </c>
      <c r="S26" s="7">
        <v>0.41079794362985333</v>
      </c>
      <c r="T26" s="8"/>
      <c r="U26" s="8"/>
      <c r="V26" s="7">
        <v>0.71151207217299106</v>
      </c>
      <c r="W26" s="7">
        <v>0.34347782600868154</v>
      </c>
      <c r="X26" s="7">
        <v>8.8175871656898233E-2</v>
      </c>
    </row>
    <row r="27" spans="1:24" x14ac:dyDescent="0.3">
      <c r="A27" t="s">
        <v>45</v>
      </c>
      <c r="B27">
        <v>1143.21</v>
      </c>
      <c r="C27">
        <v>1181.97</v>
      </c>
      <c r="D27">
        <v>1160.25</v>
      </c>
      <c r="G27" s="7">
        <v>1.1695559108945237</v>
      </c>
      <c r="H27" s="7">
        <v>1.2318163743580632</v>
      </c>
      <c r="I27" s="7">
        <v>1.2084486069866409</v>
      </c>
      <c r="J27" s="8"/>
      <c r="K27" s="8"/>
      <c r="L27" s="7">
        <v>1.1002901934905285</v>
      </c>
      <c r="M27" s="7">
        <v>0.85380339602527977</v>
      </c>
      <c r="N27" s="7">
        <v>0.63840875825951593</v>
      </c>
      <c r="O27" s="8"/>
      <c r="P27" s="8"/>
      <c r="Q27" s="7">
        <v>0.9887306784436154</v>
      </c>
      <c r="R27" s="7">
        <v>0.73868203084680661</v>
      </c>
      <c r="S27" s="7">
        <v>0.37242061981268559</v>
      </c>
      <c r="T27" s="8"/>
      <c r="U27" s="8"/>
      <c r="V27" s="7">
        <v>1.014061270590624</v>
      </c>
      <c r="W27" s="7">
        <v>0.55358427032835011</v>
      </c>
      <c r="X27" s="7">
        <v>5.5686692555648613E-2</v>
      </c>
    </row>
    <row r="28" spans="1:24" x14ac:dyDescent="0.3">
      <c r="A28" s="6" t="s">
        <v>10</v>
      </c>
      <c r="B28">
        <v>1920.96</v>
      </c>
      <c r="C28">
        <v>2454.94</v>
      </c>
      <c r="D28">
        <v>2534.0100000000002</v>
      </c>
      <c r="G28" s="7">
        <v>1.1298972683650108</v>
      </c>
      <c r="H28" s="7">
        <v>1.1286182147017849</v>
      </c>
      <c r="I28" s="7">
        <v>1.0712644708220973</v>
      </c>
      <c r="J28" s="8"/>
      <c r="K28" s="8"/>
      <c r="L28" s="7">
        <v>1.1025890653132051</v>
      </c>
      <c r="M28" s="7">
        <v>0.8858587175246645</v>
      </c>
      <c r="N28" s="7">
        <v>0.66883508354582999</v>
      </c>
      <c r="O28" s="8"/>
      <c r="P28" s="8"/>
      <c r="Q28" s="7">
        <v>1.0395040204648587</v>
      </c>
      <c r="R28" s="7">
        <v>0.66593073557805893</v>
      </c>
      <c r="S28" s="7">
        <v>0.30758796548999162</v>
      </c>
      <c r="T28" s="8"/>
      <c r="U28" s="8"/>
      <c r="V28" s="7">
        <v>0.77342419774006699</v>
      </c>
      <c r="W28" s="7">
        <v>0.3690925236461991</v>
      </c>
      <c r="X28" s="7">
        <v>5.4050200819571965E-2</v>
      </c>
    </row>
    <row r="29" spans="1:24" x14ac:dyDescent="0.3">
      <c r="A29" s="6" t="s">
        <v>23</v>
      </c>
      <c r="B29">
        <v>7010.42</v>
      </c>
      <c r="C29">
        <v>8211.27</v>
      </c>
      <c r="D29">
        <v>7102.04</v>
      </c>
      <c r="G29" s="7">
        <v>1.0821906964452515</v>
      </c>
      <c r="H29" s="7">
        <v>1.1059970016818348</v>
      </c>
      <c r="I29" s="7">
        <v>1.1239942177032298</v>
      </c>
      <c r="J29" s="8"/>
      <c r="K29" s="8"/>
      <c r="L29" s="7">
        <v>0.99237633155407134</v>
      </c>
      <c r="M29" s="7">
        <v>0.85393246111746413</v>
      </c>
      <c r="N29" s="7">
        <v>0.77200481776874952</v>
      </c>
      <c r="O29" s="8"/>
      <c r="P29" s="8"/>
      <c r="Q29" s="7">
        <v>0.89490298090307585</v>
      </c>
      <c r="R29" s="7">
        <v>0.62252002430805464</v>
      </c>
      <c r="S29" s="7">
        <v>0.39442619716560284</v>
      </c>
      <c r="T29" s="8"/>
      <c r="U29" s="8"/>
      <c r="V29" s="7">
        <v>0.69647691526402122</v>
      </c>
      <c r="W29" s="7">
        <v>0.32713331798856932</v>
      </c>
      <c r="X29" s="7">
        <v>8.394194807867722E-2</v>
      </c>
    </row>
    <row r="30" spans="1:24" x14ac:dyDescent="0.3">
      <c r="A30" t="s">
        <v>46</v>
      </c>
      <c r="B30">
        <v>5217.2299999999996</v>
      </c>
      <c r="C30">
        <v>6043.17</v>
      </c>
      <c r="D30">
        <v>5419.21</v>
      </c>
      <c r="G30" s="7">
        <v>1.0576005639424342</v>
      </c>
      <c r="H30" s="7">
        <v>1.0443740619575488</v>
      </c>
      <c r="I30" s="7">
        <v>1.02492400511652</v>
      </c>
      <c r="J30" s="8"/>
      <c r="K30" s="8"/>
      <c r="L30" s="7">
        <v>0.97441574537866726</v>
      </c>
      <c r="M30" s="7">
        <v>0.8033978855468239</v>
      </c>
      <c r="N30" s="7">
        <v>0.7177838783287579</v>
      </c>
      <c r="O30" s="8"/>
      <c r="P30" s="8"/>
      <c r="Q30" s="7">
        <v>0.88414358689230976</v>
      </c>
      <c r="R30" s="7">
        <v>0.57380149822030491</v>
      </c>
      <c r="S30" s="7">
        <v>0.33026044278085837</v>
      </c>
      <c r="T30" s="8"/>
      <c r="U30" s="8"/>
      <c r="V30" s="7">
        <v>0.67464095830499549</v>
      </c>
      <c r="W30" s="7">
        <v>0.29666549178659546</v>
      </c>
      <c r="X30" s="7">
        <v>5.6232076873561389E-2</v>
      </c>
    </row>
    <row r="31" spans="1:24" x14ac:dyDescent="0.3">
      <c r="A31" t="s">
        <v>47</v>
      </c>
      <c r="B31">
        <v>2615.48</v>
      </c>
      <c r="C31">
        <v>3191.56</v>
      </c>
      <c r="D31">
        <v>2787.63</v>
      </c>
      <c r="G31" s="7">
        <v>0.94091917432227501</v>
      </c>
      <c r="H31" s="7">
        <v>0.89683101680682797</v>
      </c>
      <c r="I31" s="7">
        <v>0.84233102307335594</v>
      </c>
      <c r="J31" s="8"/>
      <c r="K31" s="8"/>
      <c r="L31" s="7">
        <v>0.85391156675732238</v>
      </c>
      <c r="M31" s="7">
        <v>0.66906465803556892</v>
      </c>
      <c r="N31" s="7">
        <v>0.59199263056311024</v>
      </c>
      <c r="O31" s="8"/>
      <c r="P31" s="8"/>
      <c r="Q31" s="7">
        <v>0.75991364724460764</v>
      </c>
      <c r="R31" s="7">
        <v>0.424738999110153</v>
      </c>
      <c r="S31" s="7">
        <v>0.19325658925415784</v>
      </c>
      <c r="T31" s="8"/>
      <c r="U31" s="8"/>
      <c r="V31" s="7">
        <v>0.5095689882063944</v>
      </c>
      <c r="W31" s="7">
        <v>0.1712454097682638</v>
      </c>
      <c r="X31" s="7">
        <v>2.6494880246650542E-2</v>
      </c>
    </row>
    <row r="32" spans="1:24" x14ac:dyDescent="0.3">
      <c r="A32" t="s">
        <v>48</v>
      </c>
      <c r="B32">
        <v>1420.14</v>
      </c>
      <c r="C32">
        <v>1673.28</v>
      </c>
      <c r="D32">
        <v>1531.58</v>
      </c>
      <c r="G32" s="7">
        <v>1.3087170109007458</v>
      </c>
      <c r="H32" s="7">
        <v>1.4433926180914132</v>
      </c>
      <c r="I32" s="7">
        <v>1.5767414897685983</v>
      </c>
      <c r="J32" s="8"/>
      <c r="K32" s="8"/>
      <c r="L32" s="7">
        <v>1.2189770988716773</v>
      </c>
      <c r="M32" s="7">
        <v>1.1145056416140755</v>
      </c>
      <c r="N32" s="7">
        <v>1.0361923886020272</v>
      </c>
      <c r="O32" s="8"/>
      <c r="P32" s="8"/>
      <c r="Q32" s="7">
        <v>1.1151690093708166</v>
      </c>
      <c r="R32" s="7">
        <v>0.87098393574297195</v>
      </c>
      <c r="S32" s="7">
        <v>0.64320376745075536</v>
      </c>
      <c r="T32" s="8"/>
      <c r="U32" s="8"/>
      <c r="V32" s="7">
        <v>0.96449488429910113</v>
      </c>
      <c r="W32" s="7">
        <v>0.53217632434499906</v>
      </c>
      <c r="X32" s="7">
        <v>0.11852170587110346</v>
      </c>
    </row>
    <row r="33" spans="1:24" x14ac:dyDescent="0.3">
      <c r="A33" t="s">
        <v>49</v>
      </c>
      <c r="B33">
        <v>751.38</v>
      </c>
      <c r="C33">
        <v>1027.3900000000001</v>
      </c>
      <c r="D33">
        <v>605.88</v>
      </c>
      <c r="G33" s="7">
        <v>1.2085965407488879</v>
      </c>
      <c r="H33" s="7">
        <v>1.4236463271007114</v>
      </c>
      <c r="I33" s="7">
        <v>1.5870604152269341</v>
      </c>
      <c r="J33" s="8"/>
      <c r="K33" s="8"/>
      <c r="L33" s="7">
        <v>1.1161681542549566</v>
      </c>
      <c r="M33" s="7">
        <v>1.1730988232316841</v>
      </c>
      <c r="N33" s="7">
        <v>1.1143772082656052</v>
      </c>
      <c r="O33" s="8"/>
      <c r="P33" s="8"/>
      <c r="Q33" s="7">
        <v>1.0002822686613653</v>
      </c>
      <c r="R33" s="7">
        <v>0.9422614586476411</v>
      </c>
      <c r="S33" s="7">
        <v>0.77585921607179353</v>
      </c>
      <c r="T33" s="8"/>
      <c r="U33" s="8"/>
      <c r="V33" s="7">
        <v>0.76204751846913044</v>
      </c>
      <c r="W33" s="7">
        <v>0.45683722831641344</v>
      </c>
      <c r="X33" s="7">
        <v>0.20480051392363172</v>
      </c>
    </row>
    <row r="34" spans="1:24" x14ac:dyDescent="0.3">
      <c r="A34" t="s">
        <v>50</v>
      </c>
      <c r="B34">
        <v>795.87</v>
      </c>
      <c r="C34">
        <v>865.69</v>
      </c>
      <c r="D34">
        <v>811.06</v>
      </c>
      <c r="G34" s="7">
        <v>1.1543393131490487</v>
      </c>
      <c r="H34" s="7">
        <v>1.2275641395880743</v>
      </c>
      <c r="I34" s="7">
        <v>1.3528399311531842</v>
      </c>
      <c r="J34" s="8"/>
      <c r="K34" s="8"/>
      <c r="L34" s="7">
        <v>1.0502720373343806</v>
      </c>
      <c r="M34" s="7">
        <v>0.90215897145629498</v>
      </c>
      <c r="N34" s="7">
        <v>0.81142210260023795</v>
      </c>
      <c r="O34" s="8"/>
      <c r="P34" s="8"/>
      <c r="Q34" s="7">
        <v>0.93412191431112745</v>
      </c>
      <c r="R34" s="7">
        <v>0.65098360845106207</v>
      </c>
      <c r="S34" s="7">
        <v>0.42999226050895817</v>
      </c>
      <c r="T34" s="8"/>
      <c r="U34" s="8"/>
      <c r="V34" s="7">
        <v>0.81481823747530868</v>
      </c>
      <c r="W34" s="7">
        <v>0.40206078388337624</v>
      </c>
      <c r="X34" s="7">
        <v>0.14085873696126788</v>
      </c>
    </row>
    <row r="35" spans="1:24" x14ac:dyDescent="0.3">
      <c r="A35" s="5" t="s">
        <v>51</v>
      </c>
      <c r="B35">
        <v>2890.81</v>
      </c>
      <c r="C35">
        <v>2940.76</v>
      </c>
      <c r="D35">
        <v>2917.22</v>
      </c>
      <c r="G35" s="7">
        <v>0.92007508263170046</v>
      </c>
      <c r="H35" s="7">
        <v>0.88272079326432618</v>
      </c>
      <c r="I35" s="7">
        <v>0.84798487465825145</v>
      </c>
      <c r="J35" s="8"/>
      <c r="K35" s="8"/>
      <c r="L35" s="7">
        <v>0.84197962431480289</v>
      </c>
      <c r="M35" s="7">
        <v>0.64679198574518149</v>
      </c>
      <c r="N35" s="7">
        <v>0.54033651165004959</v>
      </c>
      <c r="O35" s="8"/>
      <c r="P35" s="8"/>
      <c r="Q35" s="7">
        <v>0.76463227192970518</v>
      </c>
      <c r="R35" s="7">
        <v>0.42099661312041781</v>
      </c>
      <c r="S35" s="7">
        <v>0.20380785919286171</v>
      </c>
      <c r="T35" s="8"/>
      <c r="U35" s="8"/>
      <c r="V35" s="7">
        <v>0.61516410723758475</v>
      </c>
      <c r="W35" s="7">
        <v>0.23302139582964945</v>
      </c>
      <c r="X35" s="7">
        <v>4.1404262843618658E-2</v>
      </c>
    </row>
    <row r="36" spans="1:24" x14ac:dyDescent="0.3">
      <c r="A36" t="s">
        <v>52</v>
      </c>
      <c r="B36">
        <v>1963.22</v>
      </c>
      <c r="C36">
        <v>2023.07</v>
      </c>
      <c r="D36">
        <v>1957.72</v>
      </c>
      <c r="G36" s="7">
        <v>0.87001932706233598</v>
      </c>
      <c r="H36" s="7">
        <v>0.80335331946002864</v>
      </c>
      <c r="I36" s="7">
        <v>0.76969160730968289</v>
      </c>
      <c r="J36" s="8"/>
      <c r="K36" s="8"/>
      <c r="L36" s="7">
        <v>0.82570548720508929</v>
      </c>
      <c r="M36" s="7">
        <v>0.61070056893730817</v>
      </c>
      <c r="N36" s="7">
        <v>0.50775306835650769</v>
      </c>
      <c r="O36" s="8"/>
      <c r="P36" s="8"/>
      <c r="Q36" s="7">
        <v>0.78186123070383129</v>
      </c>
      <c r="R36" s="7">
        <v>0.44027146860958843</v>
      </c>
      <c r="S36" s="7">
        <v>0.20719994859297999</v>
      </c>
      <c r="T36" s="8"/>
      <c r="U36" s="8"/>
      <c r="V36" s="7">
        <v>0.68066354599692547</v>
      </c>
      <c r="W36" s="7">
        <v>0.26766251291354232</v>
      </c>
      <c r="X36" s="7">
        <v>5.3497901703846142E-2</v>
      </c>
    </row>
    <row r="37" spans="1:24" x14ac:dyDescent="0.3">
      <c r="A37" s="6" t="s">
        <v>27</v>
      </c>
      <c r="B37">
        <v>927.59</v>
      </c>
      <c r="C37">
        <v>917.69</v>
      </c>
      <c r="D37">
        <v>959.5</v>
      </c>
      <c r="G37" s="7">
        <v>1.0304242173282916</v>
      </c>
      <c r="H37" s="7">
        <v>1.0576883261232006</v>
      </c>
      <c r="I37" s="7">
        <v>1.0205842931708964</v>
      </c>
      <c r="J37" s="8"/>
      <c r="K37" s="8"/>
      <c r="L37" s="7">
        <v>0.87786725364774598</v>
      </c>
      <c r="M37" s="7">
        <v>0.72635639486100967</v>
      </c>
      <c r="N37" s="7">
        <v>0.61216750754612115</v>
      </c>
      <c r="O37" s="8"/>
      <c r="P37" s="8"/>
      <c r="Q37" s="7">
        <v>0.72665061186239366</v>
      </c>
      <c r="R37" s="7">
        <v>0.37851562074338829</v>
      </c>
      <c r="S37" s="7">
        <v>0.19632991533088512</v>
      </c>
      <c r="T37" s="8"/>
      <c r="U37" s="8"/>
      <c r="V37" s="7">
        <v>0.4707689960662097</v>
      </c>
      <c r="W37" s="7">
        <v>0.15665420784796608</v>
      </c>
      <c r="X37" s="7">
        <v>1.4743540847127024E-2</v>
      </c>
    </row>
    <row r="39" spans="1:24" x14ac:dyDescent="0.3">
      <c r="A39" t="s">
        <v>54</v>
      </c>
      <c r="B39">
        <v>0</v>
      </c>
      <c r="C39">
        <v>0.1</v>
      </c>
      <c r="D39">
        <v>0.91</v>
      </c>
    </row>
    <row r="40" spans="1:24" x14ac:dyDescent="0.3">
      <c r="A40" t="s">
        <v>55</v>
      </c>
      <c r="B40">
        <v>3.96</v>
      </c>
      <c r="C40">
        <v>40</v>
      </c>
      <c r="D40">
        <v>40</v>
      </c>
    </row>
  </sheetData>
  <mergeCells count="5">
    <mergeCell ref="V1:X1"/>
    <mergeCell ref="B1:D1"/>
    <mergeCell ref="G1:I1"/>
    <mergeCell ref="L1:N1"/>
    <mergeCell ref="Q1:S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6CE3-8FCE-4B84-9EDE-424EA780083C}">
  <sheetPr>
    <tabColor rgb="FFFFC000"/>
  </sheetPr>
  <dimension ref="A1:BN11"/>
  <sheetViews>
    <sheetView workbookViewId="0">
      <pane xSplit="5" ySplit="1" topLeftCell="AG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baseColWidth="10" defaultColWidth="8.6640625" defaultRowHeight="14.4" x14ac:dyDescent="0.3"/>
  <cols>
    <col min="1" max="1" width="7.33203125" bestFit="1" customWidth="1"/>
    <col min="2" max="2" width="15" bestFit="1" customWidth="1"/>
    <col min="3" max="3" width="6.5546875" bestFit="1" customWidth="1"/>
    <col min="4" max="4" width="31.88671875" bestFit="1" customWidth="1"/>
    <col min="5" max="5" width="11.5546875" bestFit="1" customWidth="1"/>
  </cols>
  <sheetData>
    <row r="1" spans="1:6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2">
        <v>1990</v>
      </c>
      <c r="G1" s="62">
        <v>1991</v>
      </c>
      <c r="H1" s="62">
        <v>1992</v>
      </c>
      <c r="I1" s="62">
        <v>1993</v>
      </c>
      <c r="J1" s="62">
        <v>1994</v>
      </c>
      <c r="K1" s="62">
        <v>1995</v>
      </c>
      <c r="L1" s="62">
        <v>1996</v>
      </c>
      <c r="M1" s="62">
        <v>1997</v>
      </c>
      <c r="N1" s="62">
        <v>1998</v>
      </c>
      <c r="O1" s="62">
        <v>1999</v>
      </c>
      <c r="P1" s="62">
        <v>2000</v>
      </c>
      <c r="Q1" s="62">
        <v>2001</v>
      </c>
      <c r="R1" s="62">
        <v>2002</v>
      </c>
      <c r="S1" s="62">
        <v>2003</v>
      </c>
      <c r="T1" s="62">
        <v>2004</v>
      </c>
      <c r="U1" s="62">
        <v>2005</v>
      </c>
      <c r="V1" s="62">
        <v>2006</v>
      </c>
      <c r="W1" s="62">
        <v>2007</v>
      </c>
      <c r="X1" s="62">
        <v>2008</v>
      </c>
      <c r="Y1" s="62">
        <v>2009</v>
      </c>
      <c r="Z1" s="62">
        <v>2010</v>
      </c>
      <c r="AA1" s="62">
        <v>2011</v>
      </c>
      <c r="AB1" s="62">
        <v>2012</v>
      </c>
      <c r="AC1" s="62">
        <v>2013</v>
      </c>
      <c r="AD1" s="62">
        <v>2014</v>
      </c>
      <c r="AE1" s="62">
        <v>2015</v>
      </c>
      <c r="AF1" s="62">
        <v>2016</v>
      </c>
      <c r="AG1" s="62">
        <v>2017</v>
      </c>
      <c r="AH1" s="62">
        <v>2018</v>
      </c>
      <c r="AI1" s="62">
        <v>2019</v>
      </c>
      <c r="AJ1" s="62">
        <v>2020</v>
      </c>
      <c r="AK1" s="62">
        <v>2021</v>
      </c>
      <c r="AL1" s="6">
        <v>2022</v>
      </c>
      <c r="AM1" s="6">
        <v>2023</v>
      </c>
      <c r="AN1" s="6">
        <v>2024</v>
      </c>
      <c r="AO1" s="6">
        <v>2025</v>
      </c>
      <c r="AP1" s="6">
        <v>2026</v>
      </c>
      <c r="AQ1" s="6">
        <v>2027</v>
      </c>
      <c r="AR1" s="6">
        <v>2028</v>
      </c>
      <c r="AS1" s="6">
        <v>2029</v>
      </c>
      <c r="AT1" s="6">
        <v>2030</v>
      </c>
      <c r="AU1" s="6">
        <v>2031</v>
      </c>
      <c r="AV1" s="6">
        <v>2032</v>
      </c>
      <c r="AW1" s="6">
        <v>2033</v>
      </c>
      <c r="AX1" s="6">
        <v>2034</v>
      </c>
      <c r="AY1" s="6">
        <v>2035</v>
      </c>
      <c r="AZ1" s="6">
        <v>2036</v>
      </c>
      <c r="BA1" s="6">
        <v>2037</v>
      </c>
      <c r="BB1" s="6">
        <v>2038</v>
      </c>
      <c r="BC1" s="6">
        <v>2039</v>
      </c>
      <c r="BD1" s="6">
        <v>2040</v>
      </c>
      <c r="BE1" s="6">
        <v>2041</v>
      </c>
      <c r="BF1" s="6">
        <v>2042</v>
      </c>
      <c r="BG1" s="6">
        <v>2043</v>
      </c>
      <c r="BH1" s="6">
        <v>2044</v>
      </c>
      <c r="BI1" s="6">
        <v>2045</v>
      </c>
      <c r="BJ1" s="6">
        <v>2046</v>
      </c>
      <c r="BK1" s="6">
        <v>2047</v>
      </c>
      <c r="BL1" s="6">
        <v>2048</v>
      </c>
      <c r="BM1" s="6">
        <v>2049</v>
      </c>
      <c r="BN1" s="6">
        <v>2050</v>
      </c>
    </row>
    <row r="2" spans="1:66" x14ac:dyDescent="0.3">
      <c r="A2" t="s">
        <v>62</v>
      </c>
      <c r="B2" t="s">
        <v>63</v>
      </c>
      <c r="C2" t="s">
        <v>6</v>
      </c>
      <c r="D2" t="s">
        <v>64</v>
      </c>
      <c r="E2" t="s">
        <v>5</v>
      </c>
      <c r="F2" s="63">
        <v>91.485900276232755</v>
      </c>
      <c r="G2" s="63">
        <v>91.054013836930409</v>
      </c>
      <c r="H2" s="63">
        <v>89.92626044805219</v>
      </c>
      <c r="I2" s="63">
        <v>89.032512038188855</v>
      </c>
      <c r="J2" s="63">
        <v>88.469397825159859</v>
      </c>
      <c r="K2" s="63">
        <v>89.292886459405025</v>
      </c>
      <c r="L2" s="63">
        <v>90.038461517482929</v>
      </c>
      <c r="M2" s="63">
        <v>90.304891442437849</v>
      </c>
      <c r="N2" s="63">
        <v>90.51091687515418</v>
      </c>
      <c r="O2" s="63">
        <v>91.014462813832552</v>
      </c>
      <c r="P2" s="63">
        <v>93.023283972527835</v>
      </c>
      <c r="Q2" s="63">
        <v>92.619801101484043</v>
      </c>
      <c r="R2" s="63">
        <v>90.890354246658475</v>
      </c>
      <c r="S2" s="63">
        <v>88.050280524422107</v>
      </c>
      <c r="T2" s="63">
        <v>89.055457198958266</v>
      </c>
      <c r="U2" s="63">
        <v>87.705192543861017</v>
      </c>
      <c r="V2" s="63">
        <v>87.043412406169679</v>
      </c>
      <c r="W2" s="63">
        <v>87.754347817210757</v>
      </c>
      <c r="X2" s="63">
        <v>88.900735321333286</v>
      </c>
      <c r="Y2" s="63">
        <v>88.113147097409822</v>
      </c>
      <c r="Z2" s="63">
        <v>86.535336925190805</v>
      </c>
      <c r="AA2" s="63">
        <v>85.695001577649819</v>
      </c>
      <c r="AB2" s="63">
        <v>85.047460268949436</v>
      </c>
      <c r="AC2" s="63">
        <v>85.278655069865209</v>
      </c>
      <c r="AD2" s="63">
        <v>87.208147934426876</v>
      </c>
      <c r="AE2" s="63">
        <v>86.911335982010371</v>
      </c>
      <c r="AF2" s="63">
        <v>84.940036800294649</v>
      </c>
      <c r="AG2" s="63">
        <v>84.873615073790972</v>
      </c>
      <c r="AH2" s="63">
        <v>83.671749905076993</v>
      </c>
      <c r="AI2" s="63">
        <v>82.471109058555598</v>
      </c>
      <c r="AJ2" s="63">
        <v>80.883493520573751</v>
      </c>
      <c r="AK2" s="63">
        <v>81.20604010107968</v>
      </c>
      <c r="AL2">
        <v>81.150000000000006</v>
      </c>
      <c r="AM2">
        <v>79.98</v>
      </c>
      <c r="AN2">
        <v>78.81</v>
      </c>
      <c r="AO2">
        <v>77.64</v>
      </c>
      <c r="AP2">
        <v>76.69</v>
      </c>
      <c r="AQ2">
        <v>75.73</v>
      </c>
      <c r="AR2">
        <v>74.78</v>
      </c>
      <c r="AS2">
        <v>73.83</v>
      </c>
      <c r="AT2">
        <v>72.88</v>
      </c>
      <c r="AU2">
        <v>71.63</v>
      </c>
      <c r="AV2">
        <v>70.38</v>
      </c>
      <c r="AW2">
        <v>69.13</v>
      </c>
      <c r="AX2">
        <v>67.89</v>
      </c>
      <c r="AY2">
        <v>66.64</v>
      </c>
      <c r="AZ2">
        <v>65.39</v>
      </c>
      <c r="BA2">
        <v>64.14</v>
      </c>
      <c r="BB2">
        <v>62.89</v>
      </c>
      <c r="BC2">
        <v>61.65</v>
      </c>
      <c r="BD2">
        <v>60.4</v>
      </c>
      <c r="BE2">
        <v>59.15</v>
      </c>
      <c r="BF2">
        <v>57.9</v>
      </c>
      <c r="BG2">
        <v>56.65</v>
      </c>
      <c r="BH2">
        <v>55.41</v>
      </c>
      <c r="BI2">
        <v>54.16</v>
      </c>
      <c r="BJ2">
        <v>52.91</v>
      </c>
      <c r="BK2">
        <v>51.66</v>
      </c>
      <c r="BL2">
        <v>50.41</v>
      </c>
      <c r="BM2">
        <v>49.17</v>
      </c>
      <c r="BN2">
        <v>47.92</v>
      </c>
    </row>
    <row r="3" spans="1:66" x14ac:dyDescent="0.3">
      <c r="A3" t="s">
        <v>62</v>
      </c>
      <c r="B3" t="s">
        <v>65</v>
      </c>
      <c r="C3" t="s">
        <v>6</v>
      </c>
      <c r="D3" t="s">
        <v>66</v>
      </c>
      <c r="E3" t="s">
        <v>5</v>
      </c>
      <c r="F3" s="63">
        <v>0</v>
      </c>
      <c r="G3" s="63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  <c r="P3" s="63">
        <v>0</v>
      </c>
      <c r="Q3" s="63">
        <v>0</v>
      </c>
      <c r="R3" s="63">
        <v>0</v>
      </c>
      <c r="S3" s="63">
        <v>0</v>
      </c>
      <c r="T3" s="63">
        <v>0</v>
      </c>
      <c r="U3" s="63">
        <v>0</v>
      </c>
      <c r="V3" s="63">
        <v>0</v>
      </c>
      <c r="W3" s="63">
        <v>0</v>
      </c>
      <c r="X3" s="63">
        <v>0</v>
      </c>
      <c r="Y3" s="63">
        <v>0</v>
      </c>
      <c r="Z3" s="63">
        <v>0</v>
      </c>
      <c r="AA3" s="63">
        <v>0</v>
      </c>
      <c r="AB3" s="63">
        <v>0</v>
      </c>
      <c r="AC3" s="63">
        <v>0</v>
      </c>
      <c r="AD3" s="63">
        <v>0</v>
      </c>
      <c r="AE3" s="63">
        <v>0</v>
      </c>
      <c r="AF3" s="63">
        <v>0</v>
      </c>
      <c r="AG3" s="63">
        <v>0</v>
      </c>
      <c r="AH3" s="63">
        <v>0</v>
      </c>
      <c r="AI3" s="63">
        <v>0</v>
      </c>
      <c r="AJ3" s="63">
        <v>0</v>
      </c>
      <c r="AK3" s="6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-0.88235294117647056</v>
      </c>
      <c r="AY3">
        <v>-1.7647058823529411</v>
      </c>
      <c r="AZ3">
        <v>-2.6470588235294117</v>
      </c>
      <c r="BA3">
        <v>-3.5294117647058822</v>
      </c>
      <c r="BB3">
        <v>-4.4117647058823533</v>
      </c>
      <c r="BC3">
        <v>-5.2941176470588243</v>
      </c>
      <c r="BD3">
        <v>-6.1764705882352953</v>
      </c>
      <c r="BE3">
        <v>-7.0588235294117663</v>
      </c>
      <c r="BF3">
        <v>-7.9411764705882373</v>
      </c>
      <c r="BG3">
        <v>-8.8235294117647083</v>
      </c>
      <c r="BH3">
        <v>-9.7058823529411793</v>
      </c>
      <c r="BI3">
        <v>-10.58823529411765</v>
      </c>
      <c r="BJ3">
        <v>-11.470588235294121</v>
      </c>
      <c r="BK3">
        <v>-12.352941176470592</v>
      </c>
      <c r="BL3">
        <v>-13.235294117647063</v>
      </c>
      <c r="BM3">
        <v>-14.117647058823534</v>
      </c>
      <c r="BN3">
        <v>-15</v>
      </c>
    </row>
    <row r="4" spans="1:66" x14ac:dyDescent="0.3">
      <c r="A4" t="s">
        <v>62</v>
      </c>
      <c r="B4" t="s">
        <v>65</v>
      </c>
      <c r="C4" t="s">
        <v>6</v>
      </c>
      <c r="D4" t="s">
        <v>67</v>
      </c>
      <c r="E4" t="s">
        <v>5</v>
      </c>
      <c r="F4" s="63">
        <v>78.090563748609142</v>
      </c>
      <c r="G4" s="63">
        <v>79.373788016703585</v>
      </c>
      <c r="H4" s="63">
        <v>80.627566560179602</v>
      </c>
      <c r="I4" s="63">
        <v>68.315459696564432</v>
      </c>
      <c r="J4" s="63">
        <v>65.209057240292111</v>
      </c>
      <c r="K4" s="63">
        <v>67.75093388225838</v>
      </c>
      <c r="L4" s="63">
        <v>71.488752449974498</v>
      </c>
      <c r="M4" s="63">
        <v>67.187831138848253</v>
      </c>
      <c r="N4" s="63">
        <v>79.565912469299263</v>
      </c>
      <c r="O4" s="63">
        <v>72.614770373385753</v>
      </c>
      <c r="P4" s="63">
        <v>71.346422023392009</v>
      </c>
      <c r="Q4" s="63">
        <v>64.491533264722008</v>
      </c>
      <c r="R4" s="63">
        <v>67.06319347283312</v>
      </c>
      <c r="S4" s="63">
        <v>70.481290034633162</v>
      </c>
      <c r="T4" s="63">
        <v>69.08479374188866</v>
      </c>
      <c r="U4" s="63">
        <v>74.223360080817628</v>
      </c>
      <c r="V4" s="63">
        <v>70.066299609287086</v>
      </c>
      <c r="W4" s="63">
        <v>69.645080389423853</v>
      </c>
      <c r="X4" s="63">
        <v>68.776574901508383</v>
      </c>
      <c r="Y4" s="63">
        <v>66.618774804124698</v>
      </c>
      <c r="Z4" s="63">
        <v>66.839719392388332</v>
      </c>
      <c r="AA4" s="63">
        <v>61.05733672155452</v>
      </c>
      <c r="AB4" s="63">
        <v>62.74596061311582</v>
      </c>
      <c r="AC4" s="63">
        <v>60.709057561526521</v>
      </c>
      <c r="AD4" s="63">
        <v>47.074320117184961</v>
      </c>
      <c r="AE4" s="63">
        <v>49.836286532645914</v>
      </c>
      <c r="AF4" s="63">
        <v>53.395050799494726</v>
      </c>
      <c r="AG4" s="63">
        <v>57.212050604088269</v>
      </c>
      <c r="AH4" s="63">
        <v>47.899871876846888</v>
      </c>
      <c r="AI4" s="63">
        <v>45.9508010813976</v>
      </c>
      <c r="AJ4" s="63">
        <v>40.833079794550258</v>
      </c>
      <c r="AK4" s="63">
        <v>43.841633344034243</v>
      </c>
      <c r="AL4">
        <v>45.32</v>
      </c>
      <c r="AM4">
        <v>42.15</v>
      </c>
      <c r="AN4">
        <v>38.979999999999997</v>
      </c>
      <c r="AO4">
        <v>35.81</v>
      </c>
      <c r="AP4">
        <v>34.909999999999997</v>
      </c>
      <c r="AQ4">
        <v>34</v>
      </c>
      <c r="AR4">
        <v>33.090000000000003</v>
      </c>
      <c r="AS4">
        <v>32.18</v>
      </c>
      <c r="AT4">
        <v>31.27</v>
      </c>
      <c r="AU4">
        <v>29.82</v>
      </c>
      <c r="AV4">
        <v>28.37</v>
      </c>
      <c r="AW4">
        <v>26.91</v>
      </c>
      <c r="AX4">
        <v>25.46</v>
      </c>
      <c r="AY4">
        <v>24</v>
      </c>
      <c r="AZ4">
        <v>22.55</v>
      </c>
      <c r="BA4">
        <v>21.09</v>
      </c>
      <c r="BB4">
        <v>19.64</v>
      </c>
      <c r="BC4">
        <v>18.190000000000001</v>
      </c>
      <c r="BD4">
        <v>16.73</v>
      </c>
      <c r="BE4">
        <v>15.28</v>
      </c>
      <c r="BF4">
        <v>13.82</v>
      </c>
      <c r="BG4">
        <v>12.37</v>
      </c>
      <c r="BH4">
        <v>10.92</v>
      </c>
      <c r="BI4">
        <v>9.4600000000000009</v>
      </c>
      <c r="BJ4">
        <v>8.01</v>
      </c>
      <c r="BK4">
        <v>6.55</v>
      </c>
      <c r="BL4">
        <v>5.0999999999999996</v>
      </c>
      <c r="BM4">
        <v>3.64</v>
      </c>
      <c r="BN4">
        <v>2.19</v>
      </c>
    </row>
    <row r="5" spans="1:66" x14ac:dyDescent="0.3">
      <c r="A5" t="s">
        <v>62</v>
      </c>
      <c r="B5" t="s">
        <v>65</v>
      </c>
      <c r="C5" t="s">
        <v>6</v>
      </c>
      <c r="D5" t="s">
        <v>68</v>
      </c>
      <c r="E5" t="s">
        <v>5</v>
      </c>
      <c r="F5" s="63">
        <v>142.811071304595</v>
      </c>
      <c r="G5" s="63">
        <v>155.36853204553549</v>
      </c>
      <c r="H5" s="63">
        <v>143.44258806263065</v>
      </c>
      <c r="I5" s="63">
        <v>138.39736267182278</v>
      </c>
      <c r="J5" s="63">
        <v>139.16574049801503</v>
      </c>
      <c r="K5" s="63">
        <v>139.50802545819877</v>
      </c>
      <c r="L5" s="63">
        <v>141.75460712654478</v>
      </c>
      <c r="M5" s="63">
        <v>140.49617399391911</v>
      </c>
      <c r="N5" s="63">
        <v>133.75124864055937</v>
      </c>
      <c r="O5" s="63">
        <v>130.1928169498905</v>
      </c>
      <c r="P5" s="63">
        <v>126.63930026458701</v>
      </c>
      <c r="Q5" s="63">
        <v>129.89196776258845</v>
      </c>
      <c r="R5" s="63">
        <v>125.84153702334606</v>
      </c>
      <c r="S5" s="63">
        <v>124.3247075406295</v>
      </c>
      <c r="T5" s="63">
        <v>118.55859296951166</v>
      </c>
      <c r="U5" s="63">
        <v>119.23227464866004</v>
      </c>
      <c r="V5" s="63">
        <v>118.14386078663145</v>
      </c>
      <c r="W5" s="63">
        <v>116.85036822771372</v>
      </c>
      <c r="X5" s="63">
        <v>109.57636800981575</v>
      </c>
      <c r="Y5" s="63">
        <v>90.166320532326779</v>
      </c>
      <c r="Z5" s="63">
        <v>95.785296218162827</v>
      </c>
      <c r="AA5" s="63">
        <v>91.515747886827526</v>
      </c>
      <c r="AB5" s="63">
        <v>87.986860997477834</v>
      </c>
      <c r="AC5" s="63">
        <v>89.069147474626604</v>
      </c>
      <c r="AD5" s="63">
        <v>86.148773825190133</v>
      </c>
      <c r="AE5" s="63">
        <v>83.833827175409922</v>
      </c>
      <c r="AF5" s="63">
        <v>83.68682538072629</v>
      </c>
      <c r="AG5" s="63">
        <v>83.424666189522526</v>
      </c>
      <c r="AH5" s="63">
        <v>83.070869298652909</v>
      </c>
      <c r="AI5" s="63">
        <v>80.084667317032796</v>
      </c>
      <c r="AJ5" s="63">
        <v>72.507581334278811</v>
      </c>
      <c r="AK5" s="63">
        <v>77.753626810222983</v>
      </c>
      <c r="AL5">
        <v>70.209999999999994</v>
      </c>
      <c r="AM5">
        <v>68.44</v>
      </c>
      <c r="AN5">
        <v>66.66</v>
      </c>
      <c r="AO5">
        <v>64.89</v>
      </c>
      <c r="AP5">
        <v>62.54</v>
      </c>
      <c r="AQ5">
        <v>60.19</v>
      </c>
      <c r="AR5">
        <v>57.83</v>
      </c>
      <c r="AS5">
        <v>55.48</v>
      </c>
      <c r="AT5">
        <v>53.13</v>
      </c>
      <c r="AU5">
        <v>51.25</v>
      </c>
      <c r="AV5">
        <v>49.38</v>
      </c>
      <c r="AW5">
        <v>47.5</v>
      </c>
      <c r="AX5">
        <v>45.62</v>
      </c>
      <c r="AY5">
        <v>43.75</v>
      </c>
      <c r="AZ5">
        <v>41.87</v>
      </c>
      <c r="BA5">
        <v>39.99</v>
      </c>
      <c r="BB5">
        <v>38.119999999999997</v>
      </c>
      <c r="BC5">
        <v>36.24</v>
      </c>
      <c r="BD5">
        <v>34.36</v>
      </c>
      <c r="BE5">
        <v>32.49</v>
      </c>
      <c r="BF5">
        <v>30.61</v>
      </c>
      <c r="BG5">
        <v>28.73</v>
      </c>
      <c r="BH5">
        <v>26.86</v>
      </c>
      <c r="BI5">
        <v>24.98</v>
      </c>
      <c r="BJ5">
        <v>23.1</v>
      </c>
      <c r="BK5">
        <v>21.23</v>
      </c>
      <c r="BL5">
        <v>19.350000000000001</v>
      </c>
      <c r="BM5">
        <v>17.47</v>
      </c>
      <c r="BN5">
        <v>15.6</v>
      </c>
    </row>
    <row r="6" spans="1:66" x14ac:dyDescent="0.3">
      <c r="A6" t="s">
        <v>62</v>
      </c>
      <c r="B6" t="s">
        <v>65</v>
      </c>
      <c r="C6" t="s">
        <v>6</v>
      </c>
      <c r="D6" t="s">
        <v>69</v>
      </c>
      <c r="E6" t="s">
        <v>5</v>
      </c>
      <c r="F6" s="63">
        <v>-23.986190046063701</v>
      </c>
      <c r="G6" s="63">
        <v>-24.071181145849895</v>
      </c>
      <c r="H6" s="63">
        <v>-21.9332138068158</v>
      </c>
      <c r="I6" s="63">
        <v>-24.996386104902008</v>
      </c>
      <c r="J6" s="63">
        <v>-22.537161548489774</v>
      </c>
      <c r="K6" s="63">
        <v>-24.879274305130188</v>
      </c>
      <c r="L6" s="63">
        <v>-31.267071291138553</v>
      </c>
      <c r="M6" s="63">
        <v>-31.529240771838616</v>
      </c>
      <c r="N6" s="63">
        <v>-33.439549498973676</v>
      </c>
      <c r="O6" s="63">
        <v>-36.731880206966039</v>
      </c>
      <c r="P6" s="63">
        <v>-19.709218603289848</v>
      </c>
      <c r="Q6" s="63">
        <v>-31.656774086533176</v>
      </c>
      <c r="R6" s="63">
        <v>-40.527332216787649</v>
      </c>
      <c r="S6" s="63">
        <v>-43.386732090741106</v>
      </c>
      <c r="T6" s="63">
        <v>-46.630143313459556</v>
      </c>
      <c r="U6" s="63">
        <v>-47.311183942900193</v>
      </c>
      <c r="V6" s="63">
        <v>-49.000555290624597</v>
      </c>
      <c r="W6" s="63">
        <v>-48.361692795002647</v>
      </c>
      <c r="X6" s="63">
        <v>-48.153352120266284</v>
      </c>
      <c r="Y6" s="63">
        <v>-37.607627699103865</v>
      </c>
      <c r="Z6" s="63">
        <v>-38.355036077780753</v>
      </c>
      <c r="AA6" s="63">
        <v>-38.457382985368305</v>
      </c>
      <c r="AB6" s="63">
        <v>-40.99396644668272</v>
      </c>
      <c r="AC6" s="63">
        <v>-44.590905861443034</v>
      </c>
      <c r="AD6" s="63">
        <v>-38.414379419303287</v>
      </c>
      <c r="AE6" s="63">
        <v>-34.577330206352947</v>
      </c>
      <c r="AF6" s="63">
        <v>-25.565058119573557</v>
      </c>
      <c r="AG6" s="63">
        <v>-16.742818931941656</v>
      </c>
      <c r="AH6" s="63">
        <v>-14.091453048033967</v>
      </c>
      <c r="AI6" s="63">
        <v>-12.288159303901027</v>
      </c>
      <c r="AJ6" s="63">
        <v>-14.005484117910383</v>
      </c>
      <c r="AK6" s="63">
        <v>-13.837646681756132</v>
      </c>
      <c r="AL6">
        <v>-39</v>
      </c>
      <c r="AM6">
        <v>-39</v>
      </c>
      <c r="AN6">
        <v>-38</v>
      </c>
      <c r="AO6">
        <v>-38</v>
      </c>
      <c r="AP6">
        <v>-38</v>
      </c>
      <c r="AQ6">
        <v>-38</v>
      </c>
      <c r="AR6">
        <v>-38</v>
      </c>
      <c r="AS6">
        <v>-42</v>
      </c>
      <c r="AT6">
        <v>-42</v>
      </c>
      <c r="AU6">
        <v>-42</v>
      </c>
      <c r="AV6">
        <v>-42</v>
      </c>
      <c r="AW6">
        <v>-42</v>
      </c>
      <c r="AX6">
        <v>-43.411764705882355</v>
      </c>
      <c r="AY6">
        <v>-44.82352941176471</v>
      </c>
      <c r="AZ6">
        <v>-46.235294117647065</v>
      </c>
      <c r="BA6">
        <v>-47.64705882352942</v>
      </c>
      <c r="BB6">
        <v>-49.058823529411775</v>
      </c>
      <c r="BC6">
        <v>-50.47058823529413</v>
      </c>
      <c r="BD6">
        <v>-51.882352941176485</v>
      </c>
      <c r="BE6">
        <v>-53.29411764705884</v>
      </c>
      <c r="BF6">
        <v>-54.705882352941195</v>
      </c>
      <c r="BG6">
        <v>-56.11764705882355</v>
      </c>
      <c r="BH6">
        <v>-57.529411764705905</v>
      </c>
      <c r="BI6">
        <v>-58.94117647058826</v>
      </c>
      <c r="BJ6">
        <v>-60.352941176470615</v>
      </c>
      <c r="BK6">
        <v>-61.76470588235297</v>
      </c>
      <c r="BL6">
        <v>-63.176470588235325</v>
      </c>
      <c r="BM6">
        <v>-64.58823529411768</v>
      </c>
      <c r="BN6">
        <v>-66</v>
      </c>
    </row>
    <row r="7" spans="1:66" x14ac:dyDescent="0.3">
      <c r="A7" t="s">
        <v>62</v>
      </c>
      <c r="B7" t="s">
        <v>63</v>
      </c>
      <c r="C7" t="s">
        <v>6</v>
      </c>
      <c r="D7" t="s">
        <v>70</v>
      </c>
      <c r="E7" t="s">
        <v>5</v>
      </c>
      <c r="F7" s="63">
        <v>92.781245575765197</v>
      </c>
      <c r="G7" s="63">
        <v>102.37606451748582</v>
      </c>
      <c r="H7" s="63">
        <v>98.58685620867746</v>
      </c>
      <c r="I7" s="63">
        <v>95.019047536761775</v>
      </c>
      <c r="J7" s="63">
        <v>88.642422817147988</v>
      </c>
      <c r="K7" s="63">
        <v>88.567218264381623</v>
      </c>
      <c r="L7" s="63">
        <v>98.477370956217598</v>
      </c>
      <c r="M7" s="63">
        <v>93.624493818320985</v>
      </c>
      <c r="N7" s="63">
        <v>98.267816913202466</v>
      </c>
      <c r="O7" s="63">
        <v>100.01359435587369</v>
      </c>
      <c r="P7" s="63">
        <v>96.355284033865573</v>
      </c>
      <c r="Q7" s="63">
        <v>101.91083332450609</v>
      </c>
      <c r="R7" s="63">
        <v>97.575634851393573</v>
      </c>
      <c r="S7" s="63">
        <v>102.98978203717097</v>
      </c>
      <c r="T7" s="63">
        <v>107.65680262186596</v>
      </c>
      <c r="U7" s="63">
        <v>106.5022248289591</v>
      </c>
      <c r="V7" s="63">
        <v>101.92281579396426</v>
      </c>
      <c r="W7" s="63">
        <v>94.634756158633451</v>
      </c>
      <c r="X7" s="63">
        <v>101.76743112899123</v>
      </c>
      <c r="Y7" s="63">
        <v>103.7252016137158</v>
      </c>
      <c r="Z7" s="63">
        <v>102.30152277306507</v>
      </c>
      <c r="AA7" s="63">
        <v>88.320074586297295</v>
      </c>
      <c r="AB7" s="63">
        <v>94.608839558383295</v>
      </c>
      <c r="AC7" s="63">
        <v>97.055357948417338</v>
      </c>
      <c r="AD7" s="63">
        <v>81.082450534425277</v>
      </c>
      <c r="AE7" s="63">
        <v>84.128631907761672</v>
      </c>
      <c r="AF7" s="63">
        <v>84.043148069362942</v>
      </c>
      <c r="AG7" s="63">
        <v>83.431376427980126</v>
      </c>
      <c r="AH7" s="63">
        <v>78.31267875814649</v>
      </c>
      <c r="AI7" s="63">
        <v>75.405463946803337</v>
      </c>
      <c r="AJ7" s="63">
        <v>70.984029149304973</v>
      </c>
      <c r="AK7" s="63">
        <v>74.88515148452187</v>
      </c>
      <c r="AL7">
        <v>74.790000000000006</v>
      </c>
      <c r="AM7">
        <v>71.349999999999994</v>
      </c>
      <c r="AN7">
        <v>67.91</v>
      </c>
      <c r="AO7">
        <v>64.459999999999994</v>
      </c>
      <c r="AP7">
        <v>60.48</v>
      </c>
      <c r="AQ7">
        <v>56.5</v>
      </c>
      <c r="AR7">
        <v>52.51</v>
      </c>
      <c r="AS7">
        <v>48.53</v>
      </c>
      <c r="AT7">
        <v>44.55</v>
      </c>
      <c r="AU7">
        <v>42.55</v>
      </c>
      <c r="AV7">
        <v>40.549999999999997</v>
      </c>
      <c r="AW7">
        <v>38.549999999999997</v>
      </c>
      <c r="AX7">
        <v>36.549999999999997</v>
      </c>
      <c r="AY7">
        <v>34.56</v>
      </c>
      <c r="AZ7">
        <v>32.56</v>
      </c>
      <c r="BA7">
        <v>30.56</v>
      </c>
      <c r="BB7">
        <v>28.56</v>
      </c>
      <c r="BC7">
        <v>26.56</v>
      </c>
      <c r="BD7">
        <v>24.56</v>
      </c>
      <c r="BE7">
        <v>22.57</v>
      </c>
      <c r="BF7">
        <v>20.57</v>
      </c>
      <c r="BG7">
        <v>18.57</v>
      </c>
      <c r="BH7">
        <v>16.57</v>
      </c>
      <c r="BI7">
        <v>14.57</v>
      </c>
      <c r="BJ7">
        <v>12.58</v>
      </c>
      <c r="BK7">
        <v>10.58</v>
      </c>
      <c r="BL7">
        <v>8.58</v>
      </c>
      <c r="BM7">
        <v>6.58</v>
      </c>
      <c r="BN7">
        <v>4.58</v>
      </c>
    </row>
    <row r="8" spans="1:66" x14ac:dyDescent="0.3">
      <c r="A8" t="s">
        <v>62</v>
      </c>
      <c r="B8" t="s">
        <v>65</v>
      </c>
      <c r="C8" t="s">
        <v>6</v>
      </c>
      <c r="D8" t="s">
        <v>71</v>
      </c>
      <c r="E8" t="s">
        <v>5</v>
      </c>
      <c r="F8" s="63">
        <v>123.71407623173214</v>
      </c>
      <c r="G8" s="63">
        <v>127.03018067235703</v>
      </c>
      <c r="H8" s="63">
        <v>129.72219267264535</v>
      </c>
      <c r="I8" s="63">
        <v>130.69115312071278</v>
      </c>
      <c r="J8" s="63">
        <v>132.29761052686337</v>
      </c>
      <c r="K8" s="63">
        <v>133.76032366923147</v>
      </c>
      <c r="L8" s="63">
        <v>134.14445999429262</v>
      </c>
      <c r="M8" s="63">
        <v>136.83567214925918</v>
      </c>
      <c r="N8" s="63">
        <v>140.54484035465381</v>
      </c>
      <c r="O8" s="63">
        <v>143.1140517724302</v>
      </c>
      <c r="P8" s="63">
        <v>143.38360954959535</v>
      </c>
      <c r="Q8" s="63">
        <v>146.86966731830216</v>
      </c>
      <c r="R8" s="63">
        <v>148.60333167284998</v>
      </c>
      <c r="S8" s="63">
        <v>147.00336492695052</v>
      </c>
      <c r="T8" s="63">
        <v>147.54864531278656</v>
      </c>
      <c r="U8" s="63">
        <v>145.06150000781335</v>
      </c>
      <c r="V8" s="63">
        <v>145.05215977493208</v>
      </c>
      <c r="W8" s="63">
        <v>144.13418602239926</v>
      </c>
      <c r="X8" s="63">
        <v>138.50863269527258</v>
      </c>
      <c r="Y8" s="63">
        <v>136.89956451742231</v>
      </c>
      <c r="Z8" s="63">
        <v>138.04906161112325</v>
      </c>
      <c r="AA8" s="63">
        <v>139.1710839786337</v>
      </c>
      <c r="AB8" s="63">
        <v>137.55350686979645</v>
      </c>
      <c r="AC8" s="63">
        <v>136.80337368104321</v>
      </c>
      <c r="AD8" s="63">
        <v>136.7912419754187</v>
      </c>
      <c r="AE8" s="63">
        <v>138.1690609903921</v>
      </c>
      <c r="AF8" s="63">
        <v>138.33277809353552</v>
      </c>
      <c r="AG8" s="63">
        <v>138.65963245134151</v>
      </c>
      <c r="AH8" s="63">
        <v>135.68760861775388</v>
      </c>
      <c r="AI8" s="63">
        <v>135.43723739558095</v>
      </c>
      <c r="AJ8" s="63">
        <v>113.07659257849386</v>
      </c>
      <c r="AK8" s="63">
        <v>126.02720658280325</v>
      </c>
      <c r="AL8">
        <v>125</v>
      </c>
      <c r="AM8">
        <v>122</v>
      </c>
      <c r="AN8">
        <v>119</v>
      </c>
      <c r="AO8">
        <v>116</v>
      </c>
      <c r="AP8">
        <v>112</v>
      </c>
      <c r="AQ8">
        <v>109</v>
      </c>
      <c r="AR8">
        <v>106</v>
      </c>
      <c r="AS8">
        <v>102</v>
      </c>
      <c r="AT8">
        <v>99</v>
      </c>
      <c r="AU8">
        <v>94</v>
      </c>
      <c r="AV8">
        <v>89</v>
      </c>
      <c r="AW8">
        <v>84</v>
      </c>
      <c r="AX8">
        <v>80</v>
      </c>
      <c r="AY8">
        <v>75</v>
      </c>
      <c r="AZ8">
        <v>70</v>
      </c>
      <c r="BA8">
        <v>65</v>
      </c>
      <c r="BB8">
        <v>61</v>
      </c>
      <c r="BC8">
        <v>56</v>
      </c>
      <c r="BD8">
        <v>51</v>
      </c>
      <c r="BE8">
        <v>46</v>
      </c>
      <c r="BF8">
        <v>42</v>
      </c>
      <c r="BG8">
        <v>37</v>
      </c>
      <c r="BH8">
        <v>32</v>
      </c>
      <c r="BI8">
        <v>27</v>
      </c>
      <c r="BJ8">
        <v>23</v>
      </c>
      <c r="BK8">
        <v>18</v>
      </c>
      <c r="BL8">
        <v>13</v>
      </c>
      <c r="BM8">
        <v>8</v>
      </c>
      <c r="BN8">
        <v>4</v>
      </c>
    </row>
    <row r="9" spans="1:66" x14ac:dyDescent="0.3">
      <c r="A9" t="s">
        <v>62</v>
      </c>
      <c r="B9" t="s">
        <v>65</v>
      </c>
      <c r="C9" t="s">
        <v>6</v>
      </c>
      <c r="D9" t="s">
        <v>72</v>
      </c>
      <c r="E9" t="s">
        <v>5</v>
      </c>
      <c r="F9" s="63">
        <v>15.20354791217712</v>
      </c>
      <c r="G9" s="63">
        <v>15.759448932971042</v>
      </c>
      <c r="H9" s="63">
        <v>16.45601743783752</v>
      </c>
      <c r="I9" s="63">
        <v>17.151471528324848</v>
      </c>
      <c r="J9" s="63">
        <v>17.441681337209584</v>
      </c>
      <c r="K9" s="63">
        <v>17.596145970173346</v>
      </c>
      <c r="L9" s="63">
        <v>17.58229154859497</v>
      </c>
      <c r="M9" s="63">
        <v>17.473607961902253</v>
      </c>
      <c r="N9" s="63">
        <v>17.745415184958308</v>
      </c>
      <c r="O9" s="63">
        <v>17.917423676180199</v>
      </c>
      <c r="P9" s="63">
        <v>18.257266130505986</v>
      </c>
      <c r="Q9" s="63">
        <v>18.40932900588896</v>
      </c>
      <c r="R9" s="63">
        <v>18.635690716208011</v>
      </c>
      <c r="S9" s="63">
        <v>18.796738098353359</v>
      </c>
      <c r="T9" s="63">
        <v>18.716382432526942</v>
      </c>
      <c r="U9" s="63">
        <v>18.666573121392837</v>
      </c>
      <c r="V9" s="63">
        <v>18.679263117500557</v>
      </c>
      <c r="W9" s="63">
        <v>18.555236348037692</v>
      </c>
      <c r="X9" s="63">
        <v>18.530909610337773</v>
      </c>
      <c r="Y9" s="63">
        <v>17.912016280992734</v>
      </c>
      <c r="Z9" s="63">
        <v>17.957073733144625</v>
      </c>
      <c r="AA9" s="63">
        <v>17.504576363273468</v>
      </c>
      <c r="AB9" s="63">
        <v>16.823267961755363</v>
      </c>
      <c r="AC9" s="63">
        <v>16.689738595384902</v>
      </c>
      <c r="AD9" s="63">
        <v>16.308745052749657</v>
      </c>
      <c r="AE9" s="63">
        <v>15.0446031255102</v>
      </c>
      <c r="AF9" s="63">
        <v>14.931019424241365</v>
      </c>
      <c r="AG9" s="63">
        <v>14.989876027880163</v>
      </c>
      <c r="AH9" s="63">
        <v>14.678581357833652</v>
      </c>
      <c r="AI9" s="63">
        <v>15.190494719930108</v>
      </c>
      <c r="AJ9" s="63">
        <v>14.677791798295388</v>
      </c>
      <c r="AK9" s="63">
        <v>14.48816021487999</v>
      </c>
      <c r="AL9">
        <v>13.11</v>
      </c>
      <c r="AM9">
        <v>12.7</v>
      </c>
      <c r="AN9">
        <v>12.3</v>
      </c>
      <c r="AO9">
        <v>11.89</v>
      </c>
      <c r="AP9">
        <v>11.63</v>
      </c>
      <c r="AQ9">
        <v>11.36</v>
      </c>
      <c r="AR9">
        <v>11.09</v>
      </c>
      <c r="AS9">
        <v>10.82</v>
      </c>
      <c r="AT9">
        <v>10.55</v>
      </c>
      <c r="AU9">
        <v>10.31</v>
      </c>
      <c r="AV9">
        <v>10.07</v>
      </c>
      <c r="AW9">
        <v>9.83</v>
      </c>
      <c r="AX9">
        <v>9.59</v>
      </c>
      <c r="AY9">
        <v>9.35</v>
      </c>
      <c r="AZ9">
        <v>9.11</v>
      </c>
      <c r="BA9">
        <v>8.8699999999999992</v>
      </c>
      <c r="BB9">
        <v>8.64</v>
      </c>
      <c r="BC9">
        <v>8.4</v>
      </c>
      <c r="BD9">
        <v>8.16</v>
      </c>
      <c r="BE9">
        <v>7.92</v>
      </c>
      <c r="BF9">
        <v>7.68</v>
      </c>
      <c r="BG9">
        <v>7.44</v>
      </c>
      <c r="BH9">
        <v>7.2</v>
      </c>
      <c r="BI9">
        <v>6.96</v>
      </c>
      <c r="BJ9">
        <v>6.72</v>
      </c>
      <c r="BK9">
        <v>6.48</v>
      </c>
      <c r="BL9">
        <v>6.24</v>
      </c>
      <c r="BM9">
        <v>6</v>
      </c>
      <c r="BN9">
        <v>5.76</v>
      </c>
    </row>
    <row r="11" spans="1:66" x14ac:dyDescent="0.3">
      <c r="AI11" s="64"/>
      <c r="AJ11" s="64"/>
      <c r="AK11" s="64"/>
      <c r="AL11" s="64"/>
      <c r="AM11" s="64"/>
      <c r="AN11" s="64"/>
      <c r="AO11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Embodied_results</vt:lpstr>
      <vt:lpstr>Operational_results</vt:lpstr>
      <vt:lpstr>WLC_results</vt:lpstr>
      <vt:lpstr>IEA_scenarios</vt:lpstr>
      <vt:lpstr>SNBC_scenarios</vt:lpstr>
    </vt:vector>
  </TitlesOfParts>
  <Company>CSTB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PELLAN Marin</dc:creator>
  <cp:lastModifiedBy>PELLAN Marin</cp:lastModifiedBy>
  <dcterms:created xsi:type="dcterms:W3CDTF">2022-10-04T13:36:50Z</dcterms:created>
  <dcterms:modified xsi:type="dcterms:W3CDTF">2023-10-20T14:16:55Z</dcterms:modified>
</cp:coreProperties>
</file>