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polymtlca0-my.sharepoint.com/personal/marin_pellan_polymtlus_ca/Documents/Desktop/POST_DOC/Project/canada_metal_sustainability_db/data/Tables/"/>
    </mc:Choice>
  </mc:AlternateContent>
  <xr:revisionPtr revIDLastSave="12376" documentId="13_ncr:1_{5362E96B-2997-45EB-B6BB-6067F62FAEA0}" xr6:coauthVersionLast="47" xr6:coauthVersionMax="47" xr10:uidLastSave="{7B30CF83-14BE-4165-8FF2-5F81167693A4}"/>
  <bookViews>
    <workbookView xWindow="-108" yWindow="-108" windowWidth="23256" windowHeight="12456" firstSheet="1" activeTab="8" xr2:uid="{00000000-000D-0000-FFFF-FFFF00000000}"/>
  </bookViews>
  <sheets>
    <sheet name="REPORTING" sheetId="10" state="hidden" r:id="rId1"/>
    <sheet name="IDs" sheetId="27" r:id="rId2"/>
    <sheet name="Ownership" sheetId="28" r:id="rId3"/>
    <sheet name="Production" sheetId="14" r:id="rId4"/>
    <sheet name="Aggregation_level" sheetId="31" state="hidden" r:id="rId5"/>
    <sheet name="Reserves" sheetId="15" r:id="rId6"/>
    <sheet name="Energy" sheetId="16" r:id="rId7"/>
    <sheet name="Env" sheetId="24" r:id="rId8"/>
    <sheet name="Archetype" sheetId="25" r:id="rId9"/>
    <sheet name="TEMPLATE" sheetId="18" state="hidden" r:id="rId10"/>
  </sheets>
  <definedNames>
    <definedName name="_xlnm._FilterDatabase" localSheetId="8" hidden="1">Archetype!$A$1:$L$1</definedName>
    <definedName name="_xlnm._FilterDatabase" localSheetId="6" hidden="1">Energy!$A$1:$N$1</definedName>
    <definedName name="_xlnm._FilterDatabase" localSheetId="7" hidden="1">Env!$A$1:$P$540</definedName>
    <definedName name="_xlnm._FilterDatabase" localSheetId="1" hidden="1">IDs!$A$1:$R$329</definedName>
    <definedName name="_xlnm._FilterDatabase" localSheetId="2" hidden="1">Ownership!$A$1:$P$329</definedName>
    <definedName name="_xlnm._FilterDatabase" localSheetId="3" hidden="1">Production!$A$1:$Q$321</definedName>
    <definedName name="_xlnm._FilterDatabase" localSheetId="0" hidden="1">REPORTING!$A$1:$R$329</definedName>
    <definedName name="_xlnm._FilterDatabase" localSheetId="5" hidden="1">Reserves!$A$1:$T$460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44" i="16" l="1"/>
  <c r="M143" i="16"/>
  <c r="M142" i="16"/>
  <c r="M141" i="16"/>
  <c r="M140" i="16"/>
  <c r="M259" i="16" l="1"/>
  <c r="M258" i="16"/>
  <c r="N723" i="24"/>
  <c r="O294" i="14"/>
  <c r="N520" i="24"/>
  <c r="N336" i="24" l="1"/>
  <c r="M88" i="16"/>
  <c r="M87" i="16"/>
  <c r="M86" i="16"/>
  <c r="M85" i="16"/>
  <c r="N716" i="24" l="1"/>
  <c r="N461" i="24" l="1"/>
  <c r="N459" i="24"/>
  <c r="N392" i="24"/>
  <c r="N760" i="24"/>
  <c r="N759" i="24"/>
  <c r="M94" i="16" l="1"/>
  <c r="M280" i="16"/>
  <c r="M279" i="16"/>
  <c r="M272" i="16"/>
  <c r="M271" i="16"/>
  <c r="M194" i="16" l="1"/>
  <c r="M193" i="16"/>
  <c r="M243" i="16"/>
  <c r="S19" i="15"/>
  <c r="S18" i="15"/>
  <c r="S15" i="15"/>
  <c r="S1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tc={61F6F2F1-CC07-46B9-A834-E6E15CDC955B}</author>
    <author>tc={69262AF1-40D0-4120-AEAB-8844FD9B638C}</author>
    <author>tc={6CBFBEE9-BB42-4E27-A3B8-AEA61CEACAE4}</author>
  </authors>
  <commentList>
    <comment ref="K189" authorId="0" shapeId="0" xr:uid="{61F6F2F1-CC07-46B9-A834-E6E15CDC955B}">
      <text>
        <t>[Threaded comment]
Your version of Excel allows you to read this threaded comment; however, any edits to it will get removed if the file is opened in a newer version of Excel. Learn more: https://go.microsoft.com/fwlink/?linkid=870924
Comment:
    5PGM+Au, that is platinum, palladium, rhodium, ruthenium, osmium and gold</t>
      </text>
    </comment>
    <comment ref="K190" authorId="1" shapeId="0" xr:uid="{69262AF1-40D0-4120-AEAB-8844FD9B638C}">
      <text>
        <t>[Threaded comment]
Your version of Excel allows you to read this threaded comment; however, any edits to it will get removed if the file is opened in a newer version of Excel. Learn more: https://go.microsoft.com/fwlink/?linkid=870924
Comment:
    5PGM+Au, that is platinum, palladium, rhodium, ruthenium, osmium and gold</t>
      </text>
    </comment>
    <comment ref="O273" authorId="2" shapeId="0" xr:uid="{6CBFBEE9-BB42-4E27-A3B8-AEA61CEACAE4}">
      <text>
        <t>[Threaded comment]
Your version of Excel allows you to read this threaded comment; however, any edits to it will get removed if the file is opened in a newer version of Excel. Learn more: https://go.microsoft.com/fwlink/?linkid=870924
Comment:
    shows smelter grade alumina only and excludes hydrate produced and used for specialty alumina.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tc={C36AF6D2-231A-4569-A295-C7AD22153B51}</author>
    <author>tc={B068C849-F457-4AA7-A544-21B8CD888D39}</author>
    <author>tc={CC9B8DDE-B4C2-4BF1-8B25-6A30B077F81D}</author>
    <author>tc={A804E228-5239-4BE3-8BDC-420DA2E9E684}</author>
    <author>tc={7DFC5660-4358-4A82-9D5E-F06CF9411312}</author>
    <author>tc={A8E14AA7-F8E3-4B3D-912B-282E43786701}</author>
  </authors>
  <commentList>
    <comment ref="L163" authorId="0" shapeId="0" xr:uid="{C36AF6D2-231A-4569-A295-C7AD22153B51}">
      <text>
        <t>[Threaded comment]
Your version of Excel allows you to read this threaded comment; however, any edits to it will get removed if the file is opened in a newer version of Excel. Learn more: https://go.microsoft.com/fwlink/?linkid=870924
Comment:
    Persistent organic pollutants</t>
      </text>
    </comment>
    <comment ref="L165" authorId="1" shapeId="0" xr:uid="{B068C849-F457-4AA7-A544-21B8CD888D39}">
      <text>
        <t>[Threaded comment]
Your version of Excel allows you to read this threaded comment; however, any edits to it will get removed if the file is opened in a newer version of Excel. Learn more: https://go.microsoft.com/fwlink/?linkid=870924
Comment:
    Hazardous air pollutants</t>
      </text>
    </comment>
    <comment ref="L249" authorId="2" shapeId="0" xr:uid="{CC9B8DDE-B4C2-4BF1-8B25-6A30B077F81D}">
      <text>
        <t>[Threaded comment]
Your version of Excel allows you to read this threaded comment; however, any edits to it will get removed if the file is opened in a newer version of Excel. Learn more: https://go.microsoft.com/fwlink/?linkid=870924
Comment:
    “open mine area is the cumulative area of lanad that has not been rehabilitated”.</t>
      </text>
    </comment>
    <comment ref="L368" authorId="3" shapeId="0" xr:uid="{A804E228-5239-4BE3-8BDC-420DA2E9E684}">
      <text>
        <t>[Threaded comment]
Your version of Excel allows you to read this threaded comment; however, any edits to it will get removed if the file is opened in a newer version of Excel. Learn more: https://go.microsoft.com/fwlink/?linkid=870924
Comment:
    “In Canada’s National Inventory Report (NIR), the default emission factor for open-pit bituminous coal operations in BC is 0.93 kg of methane (CH4) per tonne of coal mined.
Following Conuma’s application in May 2024, the BC GHG regulators amended the fugitive methane factor for Willow Creek and Brule mines to 0.47 kg CH4 per tonne of coal
mined, in August 2024. Due to the proximity and similar coal characteristics, Conuma has also applied the 0.47 kg CH4 per tonne factor to its Wolverine and Quintette
operations. The methane emissions data for all mines in 2022 and 2023 have been restated to reflect this revised factor.”</t>
      </text>
    </comment>
    <comment ref="L371" authorId="4" shapeId="0" xr:uid="{7DFC5660-4358-4A82-9D5E-F06CF9411312}">
      <text>
        <t>[Threaded comment]
Your version of Excel allows you to read this threaded comment; however, any edits to it will get removed if the file is opened in a newer version of Excel. Learn more: https://go.microsoft.com/fwlink/?linkid=870924
Comment:
    “In Canada’s National Inventory Report (NIR), the default emission factor for open-pit bituminous coal operations in BC is 0.93 kg of methane (CH4) per tonne of coal mined.
Following Conuma’s application in May 2024, the BC GHG regulators amended the fugitive methane factor for Willow Creek and Brule mines to 0.47 kg CH4 per tonne of coal
mined, in August 2024. Due to the proximity and similar coal characteristics, Conuma has also applied the 0.47 kg CH4 per tonne factor to its Wolverine and Quintette
operations. The methane emissions data for all mines in 2022 and 2023 have been restated to reflect this revised factor.”</t>
      </text>
    </comment>
    <comment ref="L374" authorId="5" shapeId="0" xr:uid="{A8E14AA7-F8E3-4B3D-912B-282E43786701}">
      <text>
        <t>[Threaded comment]
Your version of Excel allows you to read this threaded comment; however, any edits to it will get removed if the file is opened in a newer version of Excel. Learn more: https://go.microsoft.com/fwlink/?linkid=870924
Comment:
    “In Canada’s National Inventory Report (NIR), the default emission factor for open-pit bituminous coal operations in BC is 0.93 kg of methane (CH4) per tonne of coal mined.
Following Conuma’s application in May 2024, the BC GHG regulators amended the fugitive methane factor for Willow Creek and Brule mines to 0.47 kg CH4 per tonne of coal
mined, in August 2024. Due to the proximity and similar coal characteristics, Conuma has also applied the 0.47 kg CH4 per tonne factor to its Wolverine and Quintette
operations. The methane emissions data for all mines in 2022 and 2023 have been restated to reflect this revised factor.”</t>
      </text>
    </comment>
  </commentList>
</comments>
</file>

<file path=xl/sharedStrings.xml><?xml version="1.0" encoding="utf-8"?>
<sst xmlns="http://schemas.openxmlformats.org/spreadsheetml/2006/main" count="37764" uniqueCount="3019">
  <si>
    <t>reported_company_nrcan</t>
  </si>
  <si>
    <t>facility_name_nrcan</t>
  </si>
  <si>
    <t>main_id</t>
  </si>
  <si>
    <t>status</t>
  </si>
  <si>
    <t>facility_type</t>
  </si>
  <si>
    <t>commodities</t>
  </si>
  <si>
    <t>mining_processing_type</t>
  </si>
  <si>
    <t>comment</t>
  </si>
  <si>
    <t>Hecla Mining Company</t>
  </si>
  <si>
    <t>Keno Hill Silver District</t>
  </si>
  <si>
    <t>active_facility</t>
  </si>
  <si>
    <t>mining</t>
  </si>
  <si>
    <t>Silver, zinc, lead</t>
  </si>
  <si>
    <t>Underground, concentrator</t>
  </si>
  <si>
    <t>Agnico Eagle Mines Limited</t>
  </si>
  <si>
    <t>Amaruq</t>
  </si>
  <si>
    <t>Gold</t>
  </si>
  <si>
    <t>Open-pit, underground</t>
  </si>
  <si>
    <t>Detour Lake</t>
  </si>
  <si>
    <t>Open-pit, concentrator</t>
  </si>
  <si>
    <t>Meadowbank</t>
  </si>
  <si>
    <t>Concentrator</t>
  </si>
  <si>
    <t>Meliadine</t>
  </si>
  <si>
    <t>Open-pit, underground, concentrator</t>
  </si>
  <si>
    <t>Alamos Gold Inc.</t>
  </si>
  <si>
    <t>Island</t>
  </si>
  <si>
    <t>Young-Davidson</t>
  </si>
  <si>
    <t>Barrick Gold Corporation</t>
  </si>
  <si>
    <t>Hemlo (Williams)</t>
  </si>
  <si>
    <t>Marathon</t>
  </si>
  <si>
    <t>Eldorado Gold</t>
  </si>
  <si>
    <t>Lamaque</t>
  </si>
  <si>
    <t>Gold Mountain Mining Corp.</t>
  </si>
  <si>
    <t>Elk</t>
  </si>
  <si>
    <t>Open-pit</t>
  </si>
  <si>
    <t>Maritime Resources Corp.</t>
  </si>
  <si>
    <t>Point Rousse</t>
  </si>
  <si>
    <t>McEwen Mining Inc.</t>
  </si>
  <si>
    <t>Fox Complex</t>
  </si>
  <si>
    <t>Newmont Corporation</t>
  </si>
  <si>
    <t>Borden</t>
  </si>
  <si>
    <t>Éléonore</t>
  </si>
  <si>
    <t>Hollinger</t>
  </si>
  <si>
    <t>Hoyle Pond</t>
  </si>
  <si>
    <t>Underground</t>
  </si>
  <si>
    <t>Porcupine</t>
  </si>
  <si>
    <t>Pan American Silver Corp.</t>
  </si>
  <si>
    <t>Bell Creek</t>
  </si>
  <si>
    <t>Timmins West</t>
  </si>
  <si>
    <t>Silver Lake Resources Ltd.</t>
  </si>
  <si>
    <t>Sugar Zone</t>
  </si>
  <si>
    <t>SSR Mining Inc.</t>
  </si>
  <si>
    <t>Santoy</t>
  </si>
  <si>
    <t>Seabee</t>
  </si>
  <si>
    <t>St Barbara Limited</t>
  </si>
  <si>
    <t>Moose River Consolidated</t>
  </si>
  <si>
    <t>Victoria Gold Corporation</t>
  </si>
  <si>
    <t>Eagle (Dublin Gulch)</t>
  </si>
  <si>
    <t>Wesdome Gold Mines Ltd.</t>
  </si>
  <si>
    <t>Eagle River</t>
  </si>
  <si>
    <t>Kiena</t>
  </si>
  <si>
    <t>Mishi</t>
  </si>
  <si>
    <t>Abcourt Mines Inc.</t>
  </si>
  <si>
    <t>Sleeping Giant</t>
  </si>
  <si>
    <t>Gold, silver</t>
  </si>
  <si>
    <t>Canadian Malartic</t>
  </si>
  <si>
    <t>Goldex</t>
  </si>
  <si>
    <t>Macassa</t>
  </si>
  <si>
    <t>Argonaut Gold Inc.</t>
  </si>
  <si>
    <t>Magino</t>
  </si>
  <si>
    <t>Evolution Mining Ltd.</t>
  </si>
  <si>
    <t>Red Lake</t>
  </si>
  <si>
    <t>Casa Berardi</t>
  </si>
  <si>
    <t>IAMGOLD Corporation</t>
  </si>
  <si>
    <t>Westwood-Doyon</t>
  </si>
  <si>
    <t>New Gold Inc.</t>
  </si>
  <si>
    <t>Rainy River</t>
  </si>
  <si>
    <t>Brucejack</t>
  </si>
  <si>
    <t>Musselwhite</t>
  </si>
  <si>
    <t>Hudbay Minerals Inc.</t>
  </si>
  <si>
    <t>New Britannia</t>
  </si>
  <si>
    <t>Gold, copper</t>
  </si>
  <si>
    <t>Imperial Metals Corporation</t>
  </si>
  <si>
    <t>Mount Polley</t>
  </si>
  <si>
    <t>Gold, copper, silver</t>
  </si>
  <si>
    <t>New Afton</t>
  </si>
  <si>
    <t>Red Chris</t>
  </si>
  <si>
    <t>Stall Lake</t>
  </si>
  <si>
    <t>Gold, zinc</t>
  </si>
  <si>
    <t>Lalor Lake</t>
  </si>
  <si>
    <t>Gold, zinc, copper, silver</t>
  </si>
  <si>
    <t>LaRonde</t>
  </si>
  <si>
    <t>Gold, zinc, copper, silver, cadmium</t>
  </si>
  <si>
    <t>Conuma Coal Resources Ltd.</t>
  </si>
  <si>
    <t>Brule</t>
  </si>
  <si>
    <t>Coal (metallurgical)</t>
  </si>
  <si>
    <t>Willow Creek</t>
  </si>
  <si>
    <t>Wolverine</t>
  </si>
  <si>
    <t>Open-pit, plant</t>
  </si>
  <si>
    <t>CST Canada Coal Limited</t>
  </si>
  <si>
    <t>Grande Cache</t>
  </si>
  <si>
    <t>Teck Resources Limited</t>
  </si>
  <si>
    <t>Elkview</t>
  </si>
  <si>
    <t>Fording River</t>
  </si>
  <si>
    <t>Greenhills</t>
  </si>
  <si>
    <t>Kameron Collieries ULC</t>
  </si>
  <si>
    <t>Donkin</t>
  </si>
  <si>
    <t>Coal (metallurgical, thermal)</t>
  </si>
  <si>
    <t>Line Creek</t>
  </si>
  <si>
    <t>Bighorn Mining Ltd.</t>
  </si>
  <si>
    <t>Vista</t>
  </si>
  <si>
    <t>Coal (thermal)</t>
  </si>
  <si>
    <t>Pioneer Coal Ltd.</t>
  </si>
  <si>
    <t>Stellarton</t>
  </si>
  <si>
    <t>Westmoreland Coal Company</t>
  </si>
  <si>
    <t>Coal Valley</t>
  </si>
  <si>
    <t>Estevan</t>
  </si>
  <si>
    <t>Genesee</t>
  </si>
  <si>
    <t>Poplar River</t>
  </si>
  <si>
    <t>Sinomine Resource Grp Co. Ltd.</t>
  </si>
  <si>
    <t>Tanco</t>
  </si>
  <si>
    <t>Cesium, lithium</t>
  </si>
  <si>
    <t>Underground, concentrator, plant</t>
  </si>
  <si>
    <t>FireFly Metals Ltd.</t>
  </si>
  <si>
    <t>Nugget Pond</t>
  </si>
  <si>
    <t>Copper</t>
  </si>
  <si>
    <t>Highland Valley</t>
  </si>
  <si>
    <t>Copper, silver, molybdenum</t>
  </si>
  <si>
    <t>Centerra Gold Inc.</t>
  </si>
  <si>
    <t>Mount Milligan</t>
  </si>
  <si>
    <t>Copper, gold, silver</t>
  </si>
  <si>
    <t>Ming</t>
  </si>
  <si>
    <t>Copper Mountain</t>
  </si>
  <si>
    <t>Minto Metals Corporation</t>
  </si>
  <si>
    <t>Minto</t>
  </si>
  <si>
    <t>Taseko Mines Limited</t>
  </si>
  <si>
    <t>Gibraltar</t>
  </si>
  <si>
    <t>Copper, molybdenum, silver</t>
  </si>
  <si>
    <t>KGHM Polska Miedź S.A.</t>
  </si>
  <si>
    <t>McCreedy West</t>
  </si>
  <si>
    <t>Sudbury</t>
  </si>
  <si>
    <t>Copper, nickel, platinum group metals, gold, silver, cobalt</t>
  </si>
  <si>
    <t>Glencore Canada Corporation</t>
  </si>
  <si>
    <t>Kidd Creek</t>
  </si>
  <si>
    <t>Copper, zinc, silver, selenium, indium</t>
  </si>
  <si>
    <t>Burgundy Diamond Mines</t>
  </si>
  <si>
    <t>Ekati</t>
  </si>
  <si>
    <t>Diamonds</t>
  </si>
  <si>
    <t>Underground, plant</t>
  </si>
  <si>
    <t>De Beers Canada Inc.</t>
  </si>
  <si>
    <t>Gahcho Kué</t>
  </si>
  <si>
    <t>Rio Tinto Group</t>
  </si>
  <si>
    <t>Diavik</t>
  </si>
  <si>
    <t>Stornoway Diamonds Corporation</t>
  </si>
  <si>
    <t>Renard</t>
  </si>
  <si>
    <t>ArcelorMittal</t>
  </si>
  <si>
    <t>Fire Lake</t>
  </si>
  <si>
    <t>Iron</t>
  </si>
  <si>
    <t>Mont-Wright</t>
  </si>
  <si>
    <t>Baffinland Iron Mines Corporation</t>
  </si>
  <si>
    <t>Mary River</t>
  </si>
  <si>
    <t>Champion Iron Ltd.</t>
  </si>
  <si>
    <t>Bloom Lake</t>
  </si>
  <si>
    <t>Iron Ore Company of Canada Inc.</t>
  </si>
  <si>
    <t>Carol Lake</t>
  </si>
  <si>
    <t>Tacora Resources Inc.</t>
  </si>
  <si>
    <t>Scully</t>
  </si>
  <si>
    <t>Tata Steel Minerals Canada Limited</t>
  </si>
  <si>
    <t>DSO (3 and 4)</t>
  </si>
  <si>
    <t>DSO (Goodwood)</t>
  </si>
  <si>
    <t>Lac Tio</t>
  </si>
  <si>
    <t>Ilmenite</t>
  </si>
  <si>
    <t>Sayona Québec Inc.</t>
  </si>
  <si>
    <t>North American Lithium</t>
  </si>
  <si>
    <t>Lithium</t>
  </si>
  <si>
    <t>Magris Performance Materials Inc.</t>
  </si>
  <si>
    <t>Niobec</t>
  </si>
  <si>
    <t>Niobium</t>
  </si>
  <si>
    <t>Vale Canada Limited</t>
  </si>
  <si>
    <t>Thompson (T-1 and T-3)</t>
  </si>
  <si>
    <t>Nickel, cobalt, copper, platinum group metals, gold, silver</t>
  </si>
  <si>
    <t>Vale Newfoundland and Labrador Limited</t>
  </si>
  <si>
    <t>Voisey’s Bay</t>
  </si>
  <si>
    <t>Nickel, copper, cobalt</t>
  </si>
  <si>
    <t>Nickel Rim South</t>
  </si>
  <si>
    <t>Nickel, copper, cobalt, platinum group metals, gold</t>
  </si>
  <si>
    <t>Totten</t>
  </si>
  <si>
    <t>Nickel, copper, platinum group metals, gold, silver, cobalt</t>
  </si>
  <si>
    <t>Strathcona</t>
  </si>
  <si>
    <t>Nickel, copper, platinum group metals, gold, silver, cobalt, selenium, tellurium</t>
  </si>
  <si>
    <t>Clarabelle</t>
  </si>
  <si>
    <t>Coleman</t>
  </si>
  <si>
    <t>Copper Cliff Complex</t>
  </si>
  <si>
    <t>Creighton</t>
  </si>
  <si>
    <t>Garson</t>
  </si>
  <si>
    <t>Fraser</t>
  </si>
  <si>
    <t>Nickel, copper, platinum group metals, gold, cobalt, silver</t>
  </si>
  <si>
    <t>Canadian Royalties Inc.</t>
  </si>
  <si>
    <t>Nunavik Nickel</t>
  </si>
  <si>
    <t>Nickel, copper, platinum group metals, cobalt</t>
  </si>
  <si>
    <t>Raglan</t>
  </si>
  <si>
    <t>Nickel, platinum group metals, copper, cobalt, gold, silver</t>
  </si>
  <si>
    <t>Impala Canada Ltd.</t>
  </si>
  <si>
    <t>Lac des Iles</t>
  </si>
  <si>
    <t>Platinum group metals, gold, nickel, copper, cobalt</t>
  </si>
  <si>
    <t>China Minmetals Rare Earth Group Co. Ltd.</t>
  </si>
  <si>
    <t>Beaver Brook</t>
  </si>
  <si>
    <t>Antimony</t>
  </si>
  <si>
    <t>Cameco Corporation</t>
  </si>
  <si>
    <t>Cigar Lake</t>
  </si>
  <si>
    <t>Uranium</t>
  </si>
  <si>
    <t>Key Lake</t>
  </si>
  <si>
    <t>McArthur River</t>
  </si>
  <si>
    <t>Orano Canada Inc.</t>
  </si>
  <si>
    <t>McClean Lake</t>
  </si>
  <si>
    <t>Canadian Natural Resources Limited</t>
  </si>
  <si>
    <t>Horizon</t>
  </si>
  <si>
    <t>Upgraded crude oil</t>
  </si>
  <si>
    <t>Jackpine</t>
  </si>
  <si>
    <t>Muskeg River</t>
  </si>
  <si>
    <t>Imperial Oil Ltd.</t>
  </si>
  <si>
    <t>Kearl</t>
  </si>
  <si>
    <t>Suncor Energy Inc.</t>
  </si>
  <si>
    <t>Fort Hills</t>
  </si>
  <si>
    <t>Millennium and Steepbank</t>
  </si>
  <si>
    <t>Syncrude Canada Ltd.</t>
  </si>
  <si>
    <t>Aurora North and South</t>
  </si>
  <si>
    <t>Mildred Lake</t>
  </si>
  <si>
    <t>Trafigura Mining Group</t>
  </si>
  <si>
    <t>Myra Falls</t>
  </si>
  <si>
    <t>Zinc, copper, silver, gold, lead</t>
  </si>
  <si>
    <t>Riva Group</t>
  </si>
  <si>
    <t>A.S.I. - Ste Catherine</t>
  </si>
  <si>
    <t>manufacturing</t>
  </si>
  <si>
    <t>American Iron &amp; Metal Co. Inc.</t>
  </si>
  <si>
    <t>AIM Recycling Atlantic</t>
  </si>
  <si>
    <t>AIM Recycling Hamilton</t>
  </si>
  <si>
    <t>AIM Recycling La Prairie</t>
  </si>
  <si>
    <t>AIM Recycling Laval</t>
  </si>
  <si>
    <t>AIM Recycling Lévis</t>
  </si>
  <si>
    <t>AIM Recycling Montréal-Est</t>
  </si>
  <si>
    <t>AIM Recycling Ottawa East</t>
  </si>
  <si>
    <t>Algoma Steel Inc.</t>
  </si>
  <si>
    <t>Algoma Steel</t>
  </si>
  <si>
    <t>Steel</t>
  </si>
  <si>
    <t>Basic oxygen furnace</t>
  </si>
  <si>
    <t>Rio Tinto Aluminum Inc.</t>
  </si>
  <si>
    <t>Alma</t>
  </si>
  <si>
    <t>Aluminum (pure or alloyed)</t>
  </si>
  <si>
    <t>Smelter</t>
  </si>
  <si>
    <t>Rio Tinto Aluminum Inc., Aluminium Austria Metall Québec Inc., Hydro Aluminium a.s., Société générale de financement du Québec and Marubeni Québec Inc.</t>
  </si>
  <si>
    <t>Alouette</t>
  </si>
  <si>
    <t>Aluminum (pure)</t>
  </si>
  <si>
    <t>AltaSteel Inc.</t>
  </si>
  <si>
    <t>AltaSteel</t>
  </si>
  <si>
    <t>Electric arc furnace</t>
  </si>
  <si>
    <t>ArcelorMittal S.A.</t>
  </si>
  <si>
    <t>ArcelorMittal Dofasco</t>
  </si>
  <si>
    <t>Basic oxygen furnace, electric arc furnace</t>
  </si>
  <si>
    <t>Arvida</t>
  </si>
  <si>
    <t>Aluminum (pure or alloyed), alumina, aluminum chemicals, composites</t>
  </si>
  <si>
    <t>Alcoa Corporation</t>
  </si>
  <si>
    <t>Baie-Comeau</t>
  </si>
  <si>
    <t>Baymag Inc.</t>
  </si>
  <si>
    <t>Baymag</t>
  </si>
  <si>
    <t>Magnesium oxide</t>
  </si>
  <si>
    <t>Plant</t>
  </si>
  <si>
    <t>Alcoa Corporation and Rio Tinto Aluminum Inc.</t>
  </si>
  <si>
    <t>Bécancour</t>
  </si>
  <si>
    <t>Ferroglobe PLC</t>
  </si>
  <si>
    <t>Becancour Silicon</t>
  </si>
  <si>
    <t>Silicon metal, ferrosilicon</t>
  </si>
  <si>
    <t>Blind River</t>
  </si>
  <si>
    <t>Uranium (trioxide)</t>
  </si>
  <si>
    <t>Refinery</t>
  </si>
  <si>
    <t>Asahi Refining Canada Ltd.</t>
  </si>
  <si>
    <t>Brampton</t>
  </si>
  <si>
    <t>Triple M Metal LP</t>
  </si>
  <si>
    <t>Brampton Division</t>
  </si>
  <si>
    <t>Calgary Metal Recycling Inc.</t>
  </si>
  <si>
    <t>Calgary Facility</t>
  </si>
  <si>
    <t>Gerdau S.A.</t>
  </si>
  <si>
    <t>Cambridge Mill</t>
  </si>
  <si>
    <t>Canadian Electrolytic Zinc Limited (CEZinc)</t>
  </si>
  <si>
    <t>Zinc, cadmium, liquid sulfur dioxide, sulfuric acid</t>
  </si>
  <si>
    <t>CCR</t>
  </si>
  <si>
    <t>Copper (cathodes), gold, silver, tellurium, selenium, nickel sulfate, copper sulfate, platinum group metals</t>
  </si>
  <si>
    <t>ArcelorMittal Long Products Canada</t>
  </si>
  <si>
    <t>Contrecœur East</t>
  </si>
  <si>
    <t>Contrecœur West</t>
  </si>
  <si>
    <t>Contrecœur-Feruni</t>
  </si>
  <si>
    <t>Nickel (oxide sinter, pellets, powder, sulfide), copper cathodes, gold, silver, selenium cake, tellurium dioxide cake, platinum group metals (in residues), liquid sulfur dioxide, sulfuric acid</t>
  </si>
  <si>
    <t>Smelter, refinery, plant</t>
  </si>
  <si>
    <t>Deschambault</t>
  </si>
  <si>
    <t>Elkem Metal Canada Inc.</t>
  </si>
  <si>
    <t>Elkem Chicoutimi</t>
  </si>
  <si>
    <t>Ferrosilicon</t>
  </si>
  <si>
    <t>EVRAZ North America Inc.</t>
  </si>
  <si>
    <t>EVRAZ Regina</t>
  </si>
  <si>
    <t>GenAlta Recycling Inc.</t>
  </si>
  <si>
    <t>General Scrap</t>
  </si>
  <si>
    <t>General Smelting Company of Canada</t>
  </si>
  <si>
    <t>Recycled lead</t>
  </si>
  <si>
    <t>Secondary smelter</t>
  </si>
  <si>
    <t>Grande-Baie</t>
  </si>
  <si>
    <t>Hamilton Parkdale Division</t>
  </si>
  <si>
    <t>Stelco Inc.</t>
  </si>
  <si>
    <t>Hamilton Works</t>
  </si>
  <si>
    <t>Horne</t>
  </si>
  <si>
    <t>Copper anodes, precious metals, sulfuric acid</t>
  </si>
  <si>
    <t>Industrial Metals</t>
  </si>
  <si>
    <t>Heico Companies, LLC</t>
  </si>
  <si>
    <t>Ivaco Rolling Mills</t>
  </si>
  <si>
    <t>KIMCO Steel Sales Ltd.</t>
  </si>
  <si>
    <t>Kingston Operation</t>
  </si>
  <si>
    <t>Kitimat</t>
  </si>
  <si>
    <t>Lake Erie Works</t>
  </si>
  <si>
    <t>Laterrière</t>
  </si>
  <si>
    <t>Long Harbour</t>
  </si>
  <si>
    <t>Manitoba Mill</t>
  </si>
  <si>
    <t>Real Alloy Canada Ltd.</t>
  </si>
  <si>
    <t>Mississauga</t>
  </si>
  <si>
    <t>Recycled  zinc</t>
  </si>
  <si>
    <t>Terrapure Environmental</t>
  </si>
  <si>
    <t>Navajo Metals Inc.</t>
  </si>
  <si>
    <t>Magris Performance Materials</t>
  </si>
  <si>
    <t>Niobec Converter</t>
  </si>
  <si>
    <t>Ferroniobium</t>
  </si>
  <si>
    <t>Royal Canadian Mint</t>
  </si>
  <si>
    <t>Ottawa</t>
  </si>
  <si>
    <t>Masterloy Products Limited</t>
  </si>
  <si>
    <t>Ottawa Plant</t>
  </si>
  <si>
    <t>Vanadium, molybdenum</t>
  </si>
  <si>
    <t>Port Colborne</t>
  </si>
  <si>
    <t>Electrolytic cobalt, platinum group metals (in residues), copper oxide</t>
  </si>
  <si>
    <t>Port Hope</t>
  </si>
  <si>
    <t>Uranium (hexafluoride, dioxide, metals, alloys)</t>
  </si>
  <si>
    <t>Conversion facility</t>
  </si>
  <si>
    <t>ArcelorMittal Mining Canada</t>
  </si>
  <si>
    <t>Port-Cartier</t>
  </si>
  <si>
    <t>Iron ore</t>
  </si>
  <si>
    <t>Pelletizing plant</t>
  </si>
  <si>
    <t>Metalex Products Ltd.</t>
  </si>
  <si>
    <t>Richmond</t>
  </si>
  <si>
    <t>Richmond Steel Recycling Limited</t>
  </si>
  <si>
    <t>Rio Tinto Iron and Titanium</t>
  </si>
  <si>
    <t>Steel, titanium dioxide, scandium</t>
  </si>
  <si>
    <t>Sainte-Catherine</t>
  </si>
  <si>
    <t>Refinery, secondary smelter</t>
  </si>
  <si>
    <t>Sault Ste. Marie Division</t>
  </si>
  <si>
    <t>Gerdau Corporation</t>
  </si>
  <si>
    <t>Selkirk Division</t>
  </si>
  <si>
    <t>Glenview Iron &amp; Metal Ltd.</t>
  </si>
  <si>
    <t>Smiths Falls Operation</t>
  </si>
  <si>
    <t>Swiss Steel Holding AG</t>
  </si>
  <si>
    <t>Sorel Forge</t>
  </si>
  <si>
    <t>Nickel-copper matte containing cobalt, gold, silver, platinum group metals</t>
  </si>
  <si>
    <t>Smelter, plant</t>
  </si>
  <si>
    <t>Sherritt International Corporation and General Nickel Company S.A.</t>
  </si>
  <si>
    <t>The Cobalt Refinery Company Inc.</t>
  </si>
  <si>
    <t>Nickel, cobalt, copper sulfide, ammonium sulfate</t>
  </si>
  <si>
    <t>Trail</t>
  </si>
  <si>
    <t>Zinc, lead, bismuth, cadmium, indium, germanium, precious metals, liquid sulfur dioxide, sulfuric acid</t>
  </si>
  <si>
    <t>Vaudreuil</t>
  </si>
  <si>
    <t>Alumina</t>
  </si>
  <si>
    <t>Radius Recyling</t>
  </si>
  <si>
    <t>Victoria Depot</t>
  </si>
  <si>
    <t>Valbruna ASW Inc.</t>
  </si>
  <si>
    <t>Welland Mill</t>
  </si>
  <si>
    <t>Wheat City Metals Inc.</t>
  </si>
  <si>
    <t>Whitby Division</t>
  </si>
  <si>
    <t>Whitby Mill</t>
  </si>
  <si>
    <t>Alcoa Corporation / Rio Tinto Aluminum Inc.</t>
  </si>
  <si>
    <t>Elysis</t>
  </si>
  <si>
    <t>project_facility</t>
  </si>
  <si>
    <t>project</t>
  </si>
  <si>
    <t>Aluminum</t>
  </si>
  <si>
    <t>Lithion</t>
  </si>
  <si>
    <t>Lithion St-Bruno</t>
  </si>
  <si>
    <t>Battery materials (black mass)</t>
  </si>
  <si>
    <t>Li-Cycle Corp</t>
  </si>
  <si>
    <t>Ontario Spoke</t>
  </si>
  <si>
    <t>Fortune Minerals Limited</t>
  </si>
  <si>
    <t>Fortune Minerals Refinery</t>
  </si>
  <si>
    <t>Cobalt, gold, bismuth, copper</t>
  </si>
  <si>
    <t>NICO</t>
  </si>
  <si>
    <t>Electra Battery Materials Corporation</t>
  </si>
  <si>
    <t>Battery Materials Park</t>
  </si>
  <si>
    <t>Cobalt, nickel, lithium</t>
  </si>
  <si>
    <t>Copper, gold</t>
  </si>
  <si>
    <t>Spruce Ridge Resources Limited</t>
  </si>
  <si>
    <t>Great Burnt Lake</t>
  </si>
  <si>
    <t>Northisle Copper and Gold Inc.</t>
  </si>
  <si>
    <t>North Island</t>
  </si>
  <si>
    <t>Copper, gold, molybdenum, rhenium</t>
  </si>
  <si>
    <t>Western Copper and Gold Corporation</t>
  </si>
  <si>
    <t>Casino</t>
  </si>
  <si>
    <t>Copper, gold, molybdenum, silver</t>
  </si>
  <si>
    <t>Surge Copper Corp.</t>
  </si>
  <si>
    <t>Ootsa</t>
  </si>
  <si>
    <t>Newmont Corporation, Teck Resources Limited</t>
  </si>
  <si>
    <t>Galore Creek</t>
  </si>
  <si>
    <t>GJ</t>
  </si>
  <si>
    <t>Kemess</t>
  </si>
  <si>
    <t>NorthWest Copper Corp.</t>
  </si>
  <si>
    <t>Kwanika</t>
  </si>
  <si>
    <t>FireFly Metals Ltd</t>
  </si>
  <si>
    <t>Yellowhead</t>
  </si>
  <si>
    <t>Granite Creek Copper</t>
  </si>
  <si>
    <t>Carmacks</t>
  </si>
  <si>
    <t>Copper, gold, silver, molybdenum</t>
  </si>
  <si>
    <t>Rail</t>
  </si>
  <si>
    <t>Copper, gold, zinc, silver</t>
  </si>
  <si>
    <t>Surge Copper Corp., Centerra Gold Inc.</t>
  </si>
  <si>
    <t>Berg</t>
  </si>
  <si>
    <t>Copper, Molybdenum, Gold, Silver</t>
  </si>
  <si>
    <t>Schaft Creek</t>
  </si>
  <si>
    <t>Copper, molybdenum, gold, silver</t>
  </si>
  <si>
    <t>Canadian Critical Minerals Inc</t>
  </si>
  <si>
    <t>Thierry</t>
  </si>
  <si>
    <t>Copper, nickel, silver, gold, platinum, palladium</t>
  </si>
  <si>
    <t>MMG Limited</t>
  </si>
  <si>
    <t>High Lake</t>
  </si>
  <si>
    <t>Copper, zinc, gold, silver, lead</t>
  </si>
  <si>
    <t>Foran Mining Corporation</t>
  </si>
  <si>
    <t>McIlvenna Bay</t>
  </si>
  <si>
    <t>Kutcho Copper Corp.</t>
  </si>
  <si>
    <t>Kutcho</t>
  </si>
  <si>
    <t>Copper, zinc, silver, gold, lead</t>
  </si>
  <si>
    <t>Akasaba West</t>
  </si>
  <si>
    <t>Canxgold Mining Corp.</t>
  </si>
  <si>
    <t>Golden Crown</t>
  </si>
  <si>
    <t>Upper Beaver</t>
  </si>
  <si>
    <t>Troilus Gold Corporation</t>
  </si>
  <si>
    <t>Troilus</t>
  </si>
  <si>
    <t>Seabridge Gold Inc.</t>
  </si>
  <si>
    <t>Iskut</t>
  </si>
  <si>
    <t>Gold, copper, silver, iron ore</t>
  </si>
  <si>
    <t>KSM</t>
  </si>
  <si>
    <t>Gold, copper, silver, molybdenum</t>
  </si>
  <si>
    <t>Rokmaster Resources Corp.</t>
  </si>
  <si>
    <t>Revel Ridge</t>
  </si>
  <si>
    <t>Gold, lead, silver, zinc</t>
  </si>
  <si>
    <t>Dolly Varden Silver Corporation</t>
  </si>
  <si>
    <t>Kitsault Valley</t>
  </si>
  <si>
    <t>Gold, silver, copper, lead</t>
  </si>
  <si>
    <t>Skeena Resources Limited</t>
  </si>
  <si>
    <t>Eskay Creek</t>
  </si>
  <si>
    <t>Gold, Silver, copper, lead, zinc</t>
  </si>
  <si>
    <t>Triumph Gold Corp.</t>
  </si>
  <si>
    <t>Freegold Mountain</t>
  </si>
  <si>
    <t>Gold, silver, copper, molybdenum, tungsten</t>
  </si>
  <si>
    <t>Kinross Gold Corporation</t>
  </si>
  <si>
    <t>East Wekusko - Snow Lake</t>
  </si>
  <si>
    <t>Gold, silver, copper, zinc</t>
  </si>
  <si>
    <t>Rockhaven Resources Ltd.</t>
  </si>
  <si>
    <t>Klaza</t>
  </si>
  <si>
    <t>Gold, silver, lead, zinc</t>
  </si>
  <si>
    <t>First Tellurium Corp.</t>
  </si>
  <si>
    <t>Deer Horn</t>
  </si>
  <si>
    <t>Gold, silver, tellurium, copper, zinc, lead</t>
  </si>
  <si>
    <t>Monument Bay</t>
  </si>
  <si>
    <t>Gold, tungsten</t>
  </si>
  <si>
    <t>Rackla Gold</t>
  </si>
  <si>
    <t>1901</t>
  </si>
  <si>
    <t>Talbot</t>
  </si>
  <si>
    <t>Tower</t>
  </si>
  <si>
    <t>Wim</t>
  </si>
  <si>
    <t>Graphite</t>
  </si>
  <si>
    <t>Northern Graphite Corporation</t>
  </si>
  <si>
    <t>Bissett Creek</t>
  </si>
  <si>
    <t>Lomiko Metals Inc.</t>
  </si>
  <si>
    <t>La Loutre</t>
  </si>
  <si>
    <t>Mason Graphite Inc. and Nouveau Monde Graphite, Inc.</t>
  </si>
  <si>
    <t>Lac Guéret (Uatnan)</t>
  </si>
  <si>
    <t>Metals Australia Ltd.</t>
  </si>
  <si>
    <t>Lac Rainy Graphite</t>
  </si>
  <si>
    <t>Nouveau Monde Graphite, Inc.</t>
  </si>
  <si>
    <t>Matawinie</t>
  </si>
  <si>
    <t>Focus Graphite Inc.</t>
  </si>
  <si>
    <t>Lac Knife</t>
  </si>
  <si>
    <t>Royal Helium Ltd.</t>
  </si>
  <si>
    <t>Steveville</t>
  </si>
  <si>
    <t>Helium</t>
  </si>
  <si>
    <t>First Helium Inc.</t>
  </si>
  <si>
    <t>Worsley</t>
  </si>
  <si>
    <t>Voyager Metals inc.</t>
  </si>
  <si>
    <t>Mont Sorcier</t>
  </si>
  <si>
    <t>Iron ore, vanadium</t>
  </si>
  <si>
    <t>Strategic Resources Inc</t>
  </si>
  <si>
    <t>Blackrock</t>
  </si>
  <si>
    <t>Iron ore, vanadium, titanium</t>
  </si>
  <si>
    <t>Blackrock Pyrometallurgical Facility</t>
  </si>
  <si>
    <t>VanadiumCorp Resource Inc.</t>
  </si>
  <si>
    <t>Lac Doré Vanadium</t>
  </si>
  <si>
    <t>Lithium Demonstration Plant</t>
  </si>
  <si>
    <t>E3 Lithium Ltd</t>
  </si>
  <si>
    <t>Bashaw District</t>
  </si>
  <si>
    <t>Lithium (brine)</t>
  </si>
  <si>
    <t>Lithium Bank</t>
  </si>
  <si>
    <t>Boardwalk</t>
  </si>
  <si>
    <t>Grounded Lithium Corp.</t>
  </si>
  <si>
    <t>Kindersley Lithium</t>
  </si>
  <si>
    <t>Arizona Lithium Ltd</t>
  </si>
  <si>
    <t>Prairie Lithium</t>
  </si>
  <si>
    <t>Volt Lithium Corporation</t>
  </si>
  <si>
    <t>Rainbow Lake</t>
  </si>
  <si>
    <t>Sayona Québec inc.</t>
  </si>
  <si>
    <t>Authier</t>
  </si>
  <si>
    <t>Lithium (spodumene)</t>
  </si>
  <si>
    <t>Rock Tech Lithium Inc.</t>
  </si>
  <si>
    <t>Georgia Lake</t>
  </si>
  <si>
    <t>Allkem Limited</t>
  </si>
  <si>
    <t>James Bay Lithium</t>
  </si>
  <si>
    <t>Sayona Nord</t>
  </si>
  <si>
    <t>Moblan</t>
  </si>
  <si>
    <t>Avalon Advanced Materials Inc.</t>
  </si>
  <si>
    <t>Separation Rapids</t>
  </si>
  <si>
    <t>Green Technology Metals Limited</t>
  </si>
  <si>
    <t>Seymour Lake</t>
  </si>
  <si>
    <t>Nemaska Lithium Inc.</t>
  </si>
  <si>
    <t>Whabouchi</t>
  </si>
  <si>
    <t>Critical Elements Lithium Corporation</t>
  </si>
  <si>
    <t>Rose</t>
  </si>
  <si>
    <t>Lithium (spodumene), tantalum</t>
  </si>
  <si>
    <t>Frontier Lithium Inc.</t>
  </si>
  <si>
    <t>Pakeagama</t>
  </si>
  <si>
    <t>Lithium (spodumene), tantalum, tin, niobium, rubidium, cesium</t>
  </si>
  <si>
    <t>Nemaska lithium conversion facility</t>
  </si>
  <si>
    <t>Lithium hydroxide</t>
  </si>
  <si>
    <t>Li-Metal Corp.</t>
  </si>
  <si>
    <t>Markham lithium reprocessing facility</t>
  </si>
  <si>
    <t>Lithium metal</t>
  </si>
  <si>
    <t>Vision Lithium Inc</t>
  </si>
  <si>
    <t>Sirmac</t>
  </si>
  <si>
    <t>Lithium, tantalum</t>
  </si>
  <si>
    <t>Magnesium</t>
  </si>
  <si>
    <t>MGX Minerals Inc.</t>
  </si>
  <si>
    <t>Driftwood Creek</t>
  </si>
  <si>
    <t>West High Yield Resources Ltd.</t>
  </si>
  <si>
    <t>Record Ridge</t>
  </si>
  <si>
    <t>Scully Mine - Manganese project</t>
  </si>
  <si>
    <t>Manganese</t>
  </si>
  <si>
    <t>Euro Manganese Inc</t>
  </si>
  <si>
    <t>Becancour Plant</t>
  </si>
  <si>
    <t>Manganese sulphate</t>
  </si>
  <si>
    <t>Manganese X Energy Corp.</t>
  </si>
  <si>
    <t>Battery Hill</t>
  </si>
  <si>
    <t>Manganese, iron ore</t>
  </si>
  <si>
    <t>Canadian Manganese Company Inc.</t>
  </si>
  <si>
    <t>Woodstock</t>
  </si>
  <si>
    <t>Alloycorp Mining Inc.</t>
  </si>
  <si>
    <t>Avanti Kitsault</t>
  </si>
  <si>
    <t>Molybdenum, silver, lead</t>
  </si>
  <si>
    <t>Generation Mining Limited</t>
  </si>
  <si>
    <t>Flying Nickel Mining Corp.</t>
  </si>
  <si>
    <t>Minago</t>
  </si>
  <si>
    <t>Nickel</t>
  </si>
  <si>
    <t>FPX Nickel Corp.</t>
  </si>
  <si>
    <t>Decar</t>
  </si>
  <si>
    <t>Nickel, cobalt</t>
  </si>
  <si>
    <t>Hard Creek Nickel Corp. (Giga Metals Corporation)</t>
  </si>
  <si>
    <t>Turnagain</t>
  </si>
  <si>
    <t>Nickel, cobalt, platinum, palladium</t>
  </si>
  <si>
    <t>Magneto Investments Limited Partnership</t>
  </si>
  <si>
    <t>Dumont Nickel</t>
  </si>
  <si>
    <t>Nickel, cobalt, platinum, palladium, iron ore</t>
  </si>
  <si>
    <t>Tartisan Nickel Corp.</t>
  </si>
  <si>
    <t>Kenbridge</t>
  </si>
  <si>
    <t>Corazon Mining Limited</t>
  </si>
  <si>
    <t>Lynn Lake</t>
  </si>
  <si>
    <t>Magna Mining Inc.</t>
  </si>
  <si>
    <t>Crean Hill</t>
  </si>
  <si>
    <t>Nickel, copper, cobalt, platinum, palladium, gold</t>
  </si>
  <si>
    <t>Onaping Depth</t>
  </si>
  <si>
    <t>Nickel, copper, cobalt, platinum, palladium, rhodium, gold, silver</t>
  </si>
  <si>
    <t>Victoria</t>
  </si>
  <si>
    <t>Nickel, copper, gold, cobalt, platinum, palladium</t>
  </si>
  <si>
    <t>Wyloo</t>
  </si>
  <si>
    <t>Eagle's Nest</t>
  </si>
  <si>
    <t>Nickel, copper, gold, platinum, palladium</t>
  </si>
  <si>
    <t>Grid Metals Corp.</t>
  </si>
  <si>
    <t>Makwa Mayville</t>
  </si>
  <si>
    <t>Nickel, copper, gold, platinum, palladium, cobalt</t>
  </si>
  <si>
    <t>Canadian North Resources Inc.</t>
  </si>
  <si>
    <t>Ferguson Lake</t>
  </si>
  <si>
    <t>Nickel, copper, palladium, platinum, cobalt</t>
  </si>
  <si>
    <t>Shakespeare</t>
  </si>
  <si>
    <t>Nickel, copper, palladium, platinum, gold, cobalt</t>
  </si>
  <si>
    <t>Nickel Creek Platinum Corp.</t>
  </si>
  <si>
    <t>Nickel Shaw</t>
  </si>
  <si>
    <t>Nickel, copper, platinum, palladium, gold, cobalt</t>
  </si>
  <si>
    <t>Canada Nickel Company Inc.</t>
  </si>
  <si>
    <t>Crawford</t>
  </si>
  <si>
    <t>Nickel, iron ore, cobalt, palladium, platinum, chromite</t>
  </si>
  <si>
    <t>Aley</t>
  </si>
  <si>
    <t>Niobay Metals Inc.</t>
  </si>
  <si>
    <t>Crevier</t>
  </si>
  <si>
    <t>Niobium, tantalum</t>
  </si>
  <si>
    <t>Palladium, platinum, gold, copper, silver</t>
  </si>
  <si>
    <t>New Age Metals Inc.</t>
  </si>
  <si>
    <t>River Valley</t>
  </si>
  <si>
    <t>Palladium, platinum, gold, nickel, copper, rhodium, cobalt</t>
  </si>
  <si>
    <t>Fox River Resources Corp.</t>
  </si>
  <si>
    <t>Martison</t>
  </si>
  <si>
    <t>Phosphate, niobium</t>
  </si>
  <si>
    <t>Clean Air Metals Inc.</t>
  </si>
  <si>
    <t>Thunder Bay North</t>
  </si>
  <si>
    <t>Platinum, palladium, gold, nickel, copper, silver, rhodium, cobalt</t>
  </si>
  <si>
    <t>BHP Group</t>
  </si>
  <si>
    <t>Jansen</t>
  </si>
  <si>
    <t>Potash</t>
  </si>
  <si>
    <t>Western Resources Corp.</t>
  </si>
  <si>
    <t>Milestone</t>
  </si>
  <si>
    <t>Atlantic Potash Corporation</t>
  </si>
  <si>
    <t>Millstream</t>
  </si>
  <si>
    <t>Encanto Potash Corporation</t>
  </si>
  <si>
    <t>Muskowekwan</t>
  </si>
  <si>
    <t>Potash and Agri Development Corporation of Manitoba Ltd. (PADCOM)</t>
  </si>
  <si>
    <t>PADCOM Potash Mine</t>
  </si>
  <si>
    <t>Yancoal Canada Resosurces Co., ltd.</t>
  </si>
  <si>
    <t>Southey</t>
  </si>
  <si>
    <t>Gensource Potash Corp.</t>
  </si>
  <si>
    <t>Vanguard</t>
  </si>
  <si>
    <t>Karnalyte Resources Inc.</t>
  </si>
  <si>
    <t>Wynyard</t>
  </si>
  <si>
    <t>Potash, magnesium</t>
  </si>
  <si>
    <t>Rare earth elements</t>
  </si>
  <si>
    <t>Commerce Resources Corp.</t>
  </si>
  <si>
    <t>Eldor (Ashram)</t>
  </si>
  <si>
    <t>Vital Metals Inc.</t>
  </si>
  <si>
    <t>Nechalacho - T-Zone &amp; Tardiff Zone</t>
  </si>
  <si>
    <t>Saskatchewan Research Council (SRC)</t>
  </si>
  <si>
    <t>Rare Earth Processing Facility</t>
  </si>
  <si>
    <t>Ucore Rare Metals Inc</t>
  </si>
  <si>
    <t>RapidSX Demonstration Plant</t>
  </si>
  <si>
    <t>Geomega Resources Inc.</t>
  </si>
  <si>
    <t>REE Recycling Facility (Saint-Bruno)</t>
  </si>
  <si>
    <t>Defense Metals Corp.</t>
  </si>
  <si>
    <t>Wicheeda</t>
  </si>
  <si>
    <t>Torngat Metals Ltd.</t>
  </si>
  <si>
    <t>Strange Lake</t>
  </si>
  <si>
    <t>Rare earth elements, niobium</t>
  </si>
  <si>
    <t>Nechalacho - Basal Zone</t>
  </si>
  <si>
    <t>Rare earth elements, niobium, tantalum, zirconium</t>
  </si>
  <si>
    <t>SOQUEM (Investissement Québec)</t>
  </si>
  <si>
    <t>Kwyjibo</t>
  </si>
  <si>
    <t>Rare earth elements, phosphate, iron ore</t>
  </si>
  <si>
    <t>Scandium Demonstration Plant</t>
  </si>
  <si>
    <t>Scandium</t>
  </si>
  <si>
    <t>Imperial Mining Group</t>
  </si>
  <si>
    <t>Crater Lake</t>
  </si>
  <si>
    <t>Scandium, rare earth elements</t>
  </si>
  <si>
    <t>Tungsten</t>
  </si>
  <si>
    <t>Fireweed Metals Corp.</t>
  </si>
  <si>
    <t>Mactung</t>
  </si>
  <si>
    <t>Tungsten, molybdenum</t>
  </si>
  <si>
    <t>Northcliff Resources Ltd.</t>
  </si>
  <si>
    <t>Sisson</t>
  </si>
  <si>
    <t>Uranium Energy Corp</t>
  </si>
  <si>
    <t>Horseshoe-Raven</t>
  </si>
  <si>
    <t>Paladin Energy Limited</t>
  </si>
  <si>
    <t>Michelin</t>
  </si>
  <si>
    <t>Fission Uranium Corp.</t>
  </si>
  <si>
    <t>Patterson Lake South</t>
  </si>
  <si>
    <t>NexGen Energy Ltd.</t>
  </si>
  <si>
    <t>Rook I</t>
  </si>
  <si>
    <t>Denison Mines Corp.</t>
  </si>
  <si>
    <t>Waterbury</t>
  </si>
  <si>
    <t>Wheeler River</t>
  </si>
  <si>
    <t>Critical Minerals Americas Inc</t>
  </si>
  <si>
    <t>SBH Black Shale</t>
  </si>
  <si>
    <t>Vanadium, zinc, nickel, uranium, copper, cobalt, rare earth elements, scandium, lithium, molybdenum</t>
  </si>
  <si>
    <t>Zinc, copper, gold, silver</t>
  </si>
  <si>
    <t>Waroona Energy Inc</t>
  </si>
  <si>
    <t>Superior Lake</t>
  </si>
  <si>
    <t>Nuvau Minerals Corp.</t>
  </si>
  <si>
    <t>Caber Complex</t>
  </si>
  <si>
    <t>Zinc, copper, silver, gold</t>
  </si>
  <si>
    <t>Izok Lake</t>
  </si>
  <si>
    <t>Zinc, copper, silver, lead, gold</t>
  </si>
  <si>
    <t>Osisko Metals Inc.</t>
  </si>
  <si>
    <t>Pine Point</t>
  </si>
  <si>
    <t>Zinc, lead</t>
  </si>
  <si>
    <t>Selwyn Chihong Mining Ltd.</t>
  </si>
  <si>
    <t>Selwyn</t>
  </si>
  <si>
    <t>Buchans Resources Limited</t>
  </si>
  <si>
    <t>Buchans River</t>
  </si>
  <si>
    <t>Zinc, lead, copper, silver, gold</t>
  </si>
  <si>
    <t>BMC (UK) Limited</t>
  </si>
  <si>
    <t>Kudz Ze Kayah</t>
  </si>
  <si>
    <t>ZincX Resources Corp.</t>
  </si>
  <si>
    <t>Akie</t>
  </si>
  <si>
    <t>Zinc, lead, silver</t>
  </si>
  <si>
    <t>Macmillan Pass</t>
  </si>
  <si>
    <t>Callinex Mines Inc.</t>
  </si>
  <si>
    <t>Nash Creek</t>
  </si>
  <si>
    <t>NorZinc Ltd.</t>
  </si>
  <si>
    <t>Prairie Creek</t>
  </si>
  <si>
    <t>Zinc, lead, silver, copper, gold</t>
  </si>
  <si>
    <t>Canadian Copper</t>
  </si>
  <si>
    <t>Murray Brook</t>
  </si>
  <si>
    <t>Abcourt-Barvue</t>
  </si>
  <si>
    <t>Zinc, silver</t>
  </si>
  <si>
    <t>CVW CleanTech Inc.</t>
  </si>
  <si>
    <t>Zircon, titanium, rare earth elements</t>
  </si>
  <si>
    <t>Key Lake + McArthur River</t>
  </si>
  <si>
    <t>-</t>
  </si>
  <si>
    <t>data_quality</t>
  </si>
  <si>
    <t>Not found</t>
  </si>
  <si>
    <t>Yes</t>
  </si>
  <si>
    <t>https://www.teck.com/operations/canada/operations/trail-operations/</t>
  </si>
  <si>
    <t>https://www.teck.com/operations/canada/operations/highland-valley-copper/</t>
  </si>
  <si>
    <t>Seems good</t>
  </si>
  <si>
    <t>Gerdau</t>
  </si>
  <si>
    <t>Glencore</t>
  </si>
  <si>
    <t>EVRAZ North America Inc</t>
  </si>
  <si>
    <t>Hudbay Minerals Inc</t>
  </si>
  <si>
    <t>Rio Tinto</t>
  </si>
  <si>
    <t>Vale</t>
  </si>
  <si>
    <t>x</t>
  </si>
  <si>
    <t>Conuma Coal Resources Ltd</t>
  </si>
  <si>
    <t>https://www.hecla.com/</t>
  </si>
  <si>
    <t>Seems very good, TR and SR with additional resources on the website</t>
  </si>
  <si>
    <t>https://kghm.com/en</t>
  </si>
  <si>
    <t>KGHM</t>
  </si>
  <si>
    <t>https://magnamining.com/acquisition-includes-a-portfolio-of-critical-mineral-exploration-and-development-assets-in-the-sudbury-basin-mining-district/</t>
  </si>
  <si>
    <t>https://www.tasekomines.com/</t>
  </si>
  <si>
    <t>Seems good. Detailed information per site on the website</t>
  </si>
  <si>
    <t>https://www.wesdome.com/English/overview/default.aspx</t>
  </si>
  <si>
    <t>Wesdome Gold Mines Ltd</t>
  </si>
  <si>
    <t>https://westmoreland.com/</t>
  </si>
  <si>
    <t>2017 (SEC fillings)</t>
  </si>
  <si>
    <t>2018 (SEC fillings)</t>
  </si>
  <si>
    <t>2019 (SEC fillings)</t>
  </si>
  <si>
    <t>2020 (SEC fillings)</t>
  </si>
  <si>
    <t>Alamos Gold Inc</t>
  </si>
  <si>
    <t>https://alamosgold.com</t>
  </si>
  <si>
    <t>https://www.alcoa.com/global/en/home/</t>
  </si>
  <si>
    <t>Excel file with environmental data aggregated at company level with metric per ton of production</t>
  </si>
  <si>
    <t>Alcoa Corporation / Rio Tinto</t>
  </si>
  <si>
    <t>Avalon Advanced Materials Inc</t>
  </si>
  <si>
    <t>https://avalonadvancedmaterials.com/</t>
  </si>
  <si>
    <t>https://www.centerragold.com/</t>
  </si>
  <si>
    <t>https://www.centerragold.com/operations/mount-milligan/</t>
  </si>
  <si>
    <t>MAC_member</t>
  </si>
  <si>
    <t>No</t>
  </si>
  <si>
    <t>Yes (ArcelorMittal Mines Canada)</t>
  </si>
  <si>
    <t>Yes (MAQ)</t>
  </si>
  <si>
    <t>Yes (Rio Tinto Canada)</t>
  </si>
  <si>
    <t>Doc_extracted</t>
  </si>
  <si>
    <t>https://www.barrick.com/English/home/default.aspx</t>
  </si>
  <si>
    <t>https://www.canadianroyalties.com/</t>
  </si>
  <si>
    <t>Canadian Royalties Inc</t>
  </si>
  <si>
    <t>De Beers Canada Inc</t>
  </si>
  <si>
    <t>New Gold Inc</t>
  </si>
  <si>
    <t>Pan American Silver Corp</t>
  </si>
  <si>
    <t>https://www.debeersgroup.com/about-us/our-operations/our-mines/canada</t>
  </si>
  <si>
    <t>https://www.eldoradogold.com/</t>
  </si>
  <si>
    <t>https://www.iamgold.com/English/home/default.aspx</t>
  </si>
  <si>
    <t>Good with SR, Tailings Report, Scope 3 and Excel data but not by site, aggregated for the group</t>
  </si>
  <si>
    <t>Tacora Resources Inc</t>
  </si>
  <si>
    <t>https://newgold.com/home/default.aspx</t>
  </si>
  <si>
    <t>https://panamericansilver.com/</t>
  </si>
  <si>
    <t>Sherritt International Corporation</t>
  </si>
  <si>
    <t>https://www.suncor.com/</t>
  </si>
  <si>
    <t>https://www.suncor.com/en-ca/what-we-do/oil-sands/syncrude</t>
  </si>
  <si>
    <t>https://tacoraresources.com/</t>
  </si>
  <si>
    <t>https://agnicoeagle.com/Home/default.aspx</t>
  </si>
  <si>
    <t>https://corporate.arcelormittal.com/</t>
  </si>
  <si>
    <t>https://www.cameco.com/</t>
  </si>
  <si>
    <t>https://www.cnrl.com/</t>
  </si>
  <si>
    <t>Site-specific</t>
  </si>
  <si>
    <t>PDF</t>
  </si>
  <si>
    <t>Abcourt Mines Inc</t>
  </si>
  <si>
    <t>https://abcourt.info/</t>
  </si>
  <si>
    <t>No relevant document available</t>
  </si>
  <si>
    <t>Only on website, but recent TR</t>
  </si>
  <si>
    <t>https://www.algoma.com/</t>
  </si>
  <si>
    <t>Algoma Steel Inc</t>
  </si>
  <si>
    <t>AltaSteel Inc</t>
  </si>
  <si>
    <t>Only PDF data, ESG report, no TR</t>
  </si>
  <si>
    <t>https://www.altasteel.com/</t>
  </si>
  <si>
    <t>AltaSteel is a 100% owned subsidiary of a Japanese steelmaking company, Kyoei Steel Ltd.</t>
  </si>
  <si>
    <t>Argonaut Gold Inc</t>
  </si>
  <si>
    <t>Asahi Refining Canada Ltd</t>
  </si>
  <si>
    <t>https://www.asahirefining.com/</t>
  </si>
  <si>
    <t>No data in the ESG report</t>
  </si>
  <si>
    <t>https://alamosgold.com/</t>
  </si>
  <si>
    <t>https://www.baymag.com/</t>
  </si>
  <si>
    <t>https://www.linkedin.com/company/bighorn-mining-ltd/</t>
  </si>
  <si>
    <t>Not even a company website</t>
  </si>
  <si>
    <t>https://calgarymetal.com</t>
  </si>
  <si>
    <t>Centerra Gold Inc</t>
  </si>
  <si>
    <t>https://www.championiron.com/</t>
  </si>
  <si>
    <t>Champion Iron Ltd</t>
  </si>
  <si>
    <t>https://cstcoal.ca/</t>
  </si>
  <si>
    <t>Elkem Metal Canada Inc</t>
  </si>
  <si>
    <t>Evolution Mining Ltd</t>
  </si>
  <si>
    <t>PDF aggregated for the company, not very useful. Check more website maybe</t>
  </si>
  <si>
    <t>https://evolutionmining.com.au/</t>
  </si>
  <si>
    <t>Aggregation_level</t>
  </si>
  <si>
    <t>Data_format</t>
  </si>
  <si>
    <t>AR_SR_year</t>
  </si>
  <si>
    <t>TR_year</t>
  </si>
  <si>
    <t>Spreadsheet</t>
  </si>
  <si>
    <t>Report in Alamos Gold Inc</t>
  </si>
  <si>
    <t>Company-level</t>
  </si>
  <si>
    <t>PDF, Spreadsheet</t>
  </si>
  <si>
    <t>Intensity, company-level</t>
  </si>
  <si>
    <t>https://www.aim-recycling.com/</t>
  </si>
  <si>
    <t>https://mines-infrastructure-arcelormittal.com/en</t>
  </si>
  <si>
    <t>https://long-canada.arcelormittal.com/fr/</t>
  </si>
  <si>
    <t>company_URL</t>
  </si>
  <si>
    <t>MDO_URL</t>
  </si>
  <si>
    <t>https://miningdataonline.com/property/962/Mont-Wright-Mine.aspx</t>
  </si>
  <si>
    <t>https://miningdataonline.com/property/963/Fire-Lake-Mine.aspx</t>
  </si>
  <si>
    <t>Bad information in PDF, check website and PDF</t>
  </si>
  <si>
    <t>Acquired by Alamos Gold Inc in 2024. See p13 for site-specific data</t>
  </si>
  <si>
    <t>https://miningdataonline.com/property/1752/Magino-Project.aspx</t>
  </si>
  <si>
    <t>No data</t>
  </si>
  <si>
    <t>https://www.baffinland.com/operation/mary-river-mine/</t>
  </si>
  <si>
    <t>Very few numbers in the PDF. Might be good to check website page</t>
  </si>
  <si>
    <t>https://miningdataonline.com/property/57/Mary-River-Mine.aspx</t>
  </si>
  <si>
    <t>Reporting_standard</t>
  </si>
  <si>
    <t>GRI</t>
  </si>
  <si>
    <t xml:space="preserve">Only social data on the PDF. Website gives better data </t>
  </si>
  <si>
    <t>Aggregated, site-specific (website)</t>
  </si>
  <si>
    <t>https://miningdataonline.com/property/17/Ekati-Mine.aspx</t>
  </si>
  <si>
    <t>https://miningdataonline.com/property/26/Cigar-Lake-Mine.aspx</t>
  </si>
  <si>
    <t>https://miningdataonline.com/property/54/McArthur-River---Key-Lake-Mine.aspx</t>
  </si>
  <si>
    <t>Site-specific and aggregated</t>
  </si>
  <si>
    <t>PDF and spreadsheet</t>
  </si>
  <si>
    <t>No environmental and social data. Minimal information on the website: https://www.cnrl.com/world-class-assets/oil-sands/oilsands-mining-upgrading/#sustainability</t>
  </si>
  <si>
    <t>No environmental and social data.</t>
  </si>
  <si>
    <t>https://miningdataonline.com/property/1603/Nunavik-Nickel-Mine.aspx</t>
  </si>
  <si>
    <t>PDFs for water, GHG, biodiversity but very few useful number. In the website, they mention four mines (Expo West underground mine, Ivakkak open pit mine, Méquillon open pit mine,  Méquillon underground mine) to provide ore to the concentrator. Produce two concentrate : nickel and copper. Concentrator production capacity : 4 500 t/day</t>
  </si>
  <si>
    <t>company_facility_URL</t>
  </si>
  <si>
    <t>Clean Air Metals Inc</t>
  </si>
  <si>
    <t>Commerce Resources Corp</t>
  </si>
  <si>
    <t>CVW CleanTech Inc</t>
  </si>
  <si>
    <t>Defense Metals Corp</t>
  </si>
  <si>
    <t>Denison Mines Corp</t>
  </si>
  <si>
    <t>Fireweed Metals Corp</t>
  </si>
  <si>
    <t>First Helium Inc</t>
  </si>
  <si>
    <t>First Tellurium Corp</t>
  </si>
  <si>
    <t>Fission Uranium Corp</t>
  </si>
  <si>
    <t>Flying Nickel Mining Corp</t>
  </si>
  <si>
    <t>Focus Graphite Inc</t>
  </si>
  <si>
    <t>Fox River Resources Corp</t>
  </si>
  <si>
    <t>FPX Nickel Corp</t>
  </si>
  <si>
    <t>Frontier Lithium Inc</t>
  </si>
  <si>
    <t>Gensource Potash Corp</t>
  </si>
  <si>
    <t>Geomega Resources Inc</t>
  </si>
  <si>
    <t>Glenview Iron &amp; Metal Ltd</t>
  </si>
  <si>
    <t>Gold Mountain Mining Corp</t>
  </si>
  <si>
    <t>Grid Metals Corp</t>
  </si>
  <si>
    <t>Grounded Lithium Corp</t>
  </si>
  <si>
    <t>Hard Creek Nickel Corp</t>
  </si>
  <si>
    <t>Impala Canada Ltd</t>
  </si>
  <si>
    <t>Imperial Oil Ltd</t>
  </si>
  <si>
    <t>Iron Ore Company of Canada Inc</t>
  </si>
  <si>
    <t>Karnalyte Resources Inc</t>
  </si>
  <si>
    <t>KIMCO Steel Sales Ltd</t>
  </si>
  <si>
    <t>Kutcho Copper Corp</t>
  </si>
  <si>
    <t>Li-Metal Corp</t>
  </si>
  <si>
    <t>Lomiko Metals Inc</t>
  </si>
  <si>
    <t>Magna Mining Inc</t>
  </si>
  <si>
    <t>Magris Performance Materials Inc</t>
  </si>
  <si>
    <t>Manganese X Energy Corp</t>
  </si>
  <si>
    <t>Maritime Resources Corp</t>
  </si>
  <si>
    <t>Mason Graphite Inc. and Nouveau Monde Graphite, Inc</t>
  </si>
  <si>
    <t>McEwen Mining Inc</t>
  </si>
  <si>
    <t>Metalex Products Ltd</t>
  </si>
  <si>
    <t>Metals Australia Ltd</t>
  </si>
  <si>
    <t>MGX Minerals Inc</t>
  </si>
  <si>
    <t>Nemaska Lithium Inc</t>
  </si>
  <si>
    <t>New Age Metals Inc</t>
  </si>
  <si>
    <t>NexGen Energy Ltd</t>
  </si>
  <si>
    <t>Nickel Creek Platinum Corp</t>
  </si>
  <si>
    <t>Niobay Metals Inc</t>
  </si>
  <si>
    <t>Northcliff Resources Ltd</t>
  </si>
  <si>
    <t>Northisle Copper and Gold Inc</t>
  </si>
  <si>
    <t>NorthWest Copper Corp</t>
  </si>
  <si>
    <t>NorZinc Ltd</t>
  </si>
  <si>
    <t>Nouveau Monde Graphite, Inc</t>
  </si>
  <si>
    <t>Nuvau Minerals Corp</t>
  </si>
  <si>
    <t>Orano Canada Inc</t>
  </si>
  <si>
    <t>Osisko Metals Inc</t>
  </si>
  <si>
    <t>Pioneer Coal Ltd</t>
  </si>
  <si>
    <t>Potash and Agri Development Corporation of Manitoba Ltd</t>
  </si>
  <si>
    <t>Real Alloy Canada Ltd</t>
  </si>
  <si>
    <t>Rock Tech Lithium Inc</t>
  </si>
  <si>
    <t>Rockhaven Resources Ltd</t>
  </si>
  <si>
    <t>Rokmaster Resources Corp</t>
  </si>
  <si>
    <t>Royal Helium Ltd</t>
  </si>
  <si>
    <t>Sayona Québec Inc</t>
  </si>
  <si>
    <t>Sayona Québec inc</t>
  </si>
  <si>
    <t>Seabridge Gold Inc</t>
  </si>
  <si>
    <t>Selwyn Chihong Mining Ltd</t>
  </si>
  <si>
    <t>Silver Lake Resources Ltd</t>
  </si>
  <si>
    <t>Sinomine Resource Grp Co. Ltd</t>
  </si>
  <si>
    <t>SSR Mining Inc</t>
  </si>
  <si>
    <t>Stelco Inc</t>
  </si>
  <si>
    <t>Surge Copper Corp</t>
  </si>
  <si>
    <t>Surge Copper Corp., Centerra Gold Inc</t>
  </si>
  <si>
    <t>Tartisan Nickel Corp</t>
  </si>
  <si>
    <t>Torngat Metals Ltd</t>
  </si>
  <si>
    <t>Triumph Gold Corp</t>
  </si>
  <si>
    <t>Valbruna ASW Inc</t>
  </si>
  <si>
    <t>VanadiumCorp Resource Inc</t>
  </si>
  <si>
    <t>Vital Metals Inc</t>
  </si>
  <si>
    <t>Voyager Metals inc</t>
  </si>
  <si>
    <t>West High Yield Resources Ltd</t>
  </si>
  <si>
    <t>Western Resources Corp</t>
  </si>
  <si>
    <t>Yancoal Canada Resosurces Co., ltd</t>
  </si>
  <si>
    <t>ZincX Resources Corp</t>
  </si>
  <si>
    <t>At least reserves estimation</t>
  </si>
  <si>
    <t>GRI, SASB, TCFD</t>
  </si>
  <si>
    <t>Intensity and company-level</t>
  </si>
  <si>
    <t>Site-specific data for tailings?</t>
  </si>
  <si>
    <t>SASB</t>
  </si>
  <si>
    <t>https://conumaresources.com/</t>
  </si>
  <si>
    <t>https://conumaresources.com/about/our-mines/brule/</t>
  </si>
  <si>
    <t>https://conumaresources.com/about/our-mines/willow-creek/</t>
  </si>
  <si>
    <t>https://conumaresources.com/about/our-mines/wolverine/</t>
  </si>
  <si>
    <t>https://miningdataonline.com/property/78/Willow-Creek-Mine.aspx</t>
  </si>
  <si>
    <t>https://miningdataonline.com/property/19/Brule-Mine.aspx</t>
  </si>
  <si>
    <t>https://miningdataonline.com/property/1510/WolverinePerry-Creek-Mine.aspx</t>
  </si>
  <si>
    <t>https://miningdataonline.com/property/40/Gahcho-Ku%C3%A9-Mine.aspx</t>
  </si>
  <si>
    <t>https://www.debeersgroup.com/</t>
  </si>
  <si>
    <t>Site-specific socio data available</t>
  </si>
  <si>
    <t>Site-specific data also in the SR</t>
  </si>
  <si>
    <t>https://miningdataonline.com/property/1694/Lamaque-Project.aspx</t>
  </si>
  <si>
    <t>https://www.eldoradogold.com/assets/operations/lamaque-complex</t>
  </si>
  <si>
    <t>GRI, SASB, UNGP</t>
  </si>
  <si>
    <t>https://www.elkem.com/about-elkem/worldwide-presence/canada/elkem-chicoutimi/</t>
  </si>
  <si>
    <t>https://www.elkem.com/</t>
  </si>
  <si>
    <t>Very detailed</t>
  </si>
  <si>
    <t>GRI, UNGC, IFRS, TCFD, TNFD</t>
  </si>
  <si>
    <t>https://evolutionmining.com.au/red-lake/</t>
  </si>
  <si>
    <t>https://miningdataonline.com/property/234/Red-Lake-Operation.aspx</t>
  </si>
  <si>
    <t>GRI, UNGC, IFRS, TCFD</t>
  </si>
  <si>
    <t>https://www.evrazna.com/</t>
  </si>
  <si>
    <t>https://www.ferroglobe.com/about-ferroglobe/industrial-footprint/b%C3%A9cancour</t>
  </si>
  <si>
    <t>https://www.ferroglobe.com/</t>
  </si>
  <si>
    <t>No relevant document</t>
  </si>
  <si>
    <t>https://fireflymetals.com.au</t>
  </si>
  <si>
    <t>https://fireflymetals.com.au/ming-underground-mine/</t>
  </si>
  <si>
    <t>https://fireflymetals.com.au/nugget-pond-processing-plant/</t>
  </si>
  <si>
    <t>https://miningdataonline.com/property/960/Ming-Mine.aspx</t>
  </si>
  <si>
    <t>https://www2.gerdau.com/</t>
  </si>
  <si>
    <t>Recycling company</t>
  </si>
  <si>
    <t>https://www.glenviewiron.ca/</t>
  </si>
  <si>
    <t>No relevant document found</t>
  </si>
  <si>
    <t>https://gold-mountain.ca/</t>
  </si>
  <si>
    <t>https://gold-mountain.ca/operations/</t>
  </si>
  <si>
    <t>https://miningdataonline.com/property/3134/Elk-Gold-Mine.aspx</t>
  </si>
  <si>
    <t>Not yet producing</t>
  </si>
  <si>
    <t>PDF and website</t>
  </si>
  <si>
    <t>https://www.glencore.ca/en/kidd/</t>
  </si>
  <si>
    <t>https://miningdataonline.com/property/367/Kidd-Creek-Mine.aspx</t>
  </si>
  <si>
    <t>https://www.glencore.ca/en</t>
  </si>
  <si>
    <t>https://www.glencore.ca/en/sudburyino/</t>
  </si>
  <si>
    <t>https://miningdataonline.com/property/1375/Sudbury-INO-Operation.aspx</t>
  </si>
  <si>
    <t>Mill of the Sudbury INO</t>
  </si>
  <si>
    <t>https://www.glencore.ca/en/ccr/</t>
  </si>
  <si>
    <t>https://www.cezinc.com/en</t>
  </si>
  <si>
    <t>https://www.glencore.ca/en/raglan/</t>
  </si>
  <si>
    <t>https://miningdataonline.com/property/68/Raglan-Mine.aspx</t>
  </si>
  <si>
    <t>Part of the Subdbury INO</t>
  </si>
  <si>
    <t>https://miningdataonline.com/property/4563/Keno-Hill-Operation.aspx</t>
  </si>
  <si>
    <t>https://www.hecla.com/operations/hecla-keno-hill-yukon-territory-canada</t>
  </si>
  <si>
    <t>https://www.hecla.com/operations/casa-berardi-quebec-canada</t>
  </si>
  <si>
    <t>https://www.hecla.com/exploration#racklaexplorationproject</t>
  </si>
  <si>
    <t>https://miningdataonline.com/property/24/Casa-Berardi-Mine.aspx</t>
  </si>
  <si>
    <t>https://miningdataonline.com/property/1801/Tiger-Rackla-Project.aspx</t>
  </si>
  <si>
    <t>https://www.ivacorm.com/</t>
  </si>
  <si>
    <t>https://heicocompanies.com/</t>
  </si>
  <si>
    <t>GRI, SASB</t>
  </si>
  <si>
    <t>https://hudbayminerals.com/canada/default.aspx</t>
  </si>
  <si>
    <t>Mill, part of the Snow Lake</t>
  </si>
  <si>
    <t>Mine, part of the Snow Lake</t>
  </si>
  <si>
    <t>https://miningdataonline.com/property/563/Manitoba-Snow-Lake-Operation.aspx</t>
  </si>
  <si>
    <t>https://miningdataonline.com/property/1/copper-mountain-mine.aspx</t>
  </si>
  <si>
    <t>https://www.iamgold.com/English/operations/westwood/default.aspx</t>
  </si>
  <si>
    <t>https://miningdataonline.com/property/77/Westwood-Operation.aspx</t>
  </si>
  <si>
    <t>https://www.nap.com/home/default.aspx</t>
  </si>
  <si>
    <t>https://www.nap.com/operations/default.aspx#operations</t>
  </si>
  <si>
    <t>https://miningdataonline.com/property/55/Lac-des-Iles-Mine.aspx</t>
  </si>
  <si>
    <t>https://imperialmetals.com/</t>
  </si>
  <si>
    <t>https://www.mountpolley.com/</t>
  </si>
  <si>
    <t>https://miningdataonline.com/property/61/Mount-Polley.aspx</t>
  </si>
  <si>
    <t>https://www.imperialoil.ca/en-CA</t>
  </si>
  <si>
    <t>https://www.imperialoil.ca/company/operations/kearl</t>
  </si>
  <si>
    <t>https://www.ironore.ca/en</t>
  </si>
  <si>
    <t>https://miningdataonline.com/property/23/Carol-Lake-Mine.aspx</t>
  </si>
  <si>
    <t>https://miningdataonline.com/property/1713/Donkin-Mine.aspx</t>
  </si>
  <si>
    <t>Not found (suspended)</t>
  </si>
  <si>
    <t>Check TR first, other information aggregated</t>
  </si>
  <si>
    <t>https://miningdataonline.com/property/173/McCreedy-West,--Morrison-Levack-Sudbury-Basin-Mine.aspx</t>
  </si>
  <si>
    <t>https://kimcosteel.com/</t>
  </si>
  <si>
    <t>Structural steel and recycling</t>
  </si>
  <si>
    <t>https://www.magrispm.com/</t>
  </si>
  <si>
    <t>SASB, GRI</t>
  </si>
  <si>
    <t>https://www.magrispm.com/niobec</t>
  </si>
  <si>
    <t>https://miningdataonline.com/property/12/Niobec-Mine.aspx</t>
  </si>
  <si>
    <t>https://maritimeresourcescorp.com/</t>
  </si>
  <si>
    <t>https://maritimeresourcescorp.com/exploration/point-rousse-project/</t>
  </si>
  <si>
    <t>https://miningdataonline.com/property/454/Eagle-Mine-Operation.aspx</t>
  </si>
  <si>
    <t>Label as exploration project in the website</t>
  </si>
  <si>
    <t>https://www.linkedin.com/company/masterloy-products-company/?originalSubdomain=ca</t>
  </si>
  <si>
    <t>No website. Producing ferrovanadium and ferromolybdenum</t>
  </si>
  <si>
    <t>https://mcewenmining.com/</t>
  </si>
  <si>
    <t>https://mcewenmining.com/operations/black-fox-complex/default.aspx</t>
  </si>
  <si>
    <t>https://miningdataonline.com/property/588/Fox-Complex.aspx</t>
  </si>
  <si>
    <t>SEC fillings</t>
  </si>
  <si>
    <t>https://metalexleadrecycling.com/</t>
  </si>
  <si>
    <t>Cease production, transfer</t>
  </si>
  <si>
    <t>https://www.pwc.com/ca/en/services/insolvency-assignments/minto.html</t>
  </si>
  <si>
    <t>https://miningdataonline.com/property/58/Minto-Mine.aspx</t>
  </si>
  <si>
    <t>https://newgold.com/assets/#rainy-river-mine</t>
  </si>
  <si>
    <t>https://newgold.com/assets/#new-afton-mine</t>
  </si>
  <si>
    <t>https://miningdataonline.com/property/69/Rainy-River-Mine.aspx</t>
  </si>
  <si>
    <t>https://miningdataonline.com/property/11/new-afton-mine.aspx</t>
  </si>
  <si>
    <t>https://operations.newmont.com/north-america/brucejack-canada</t>
  </si>
  <si>
    <t>https://operations.newmont.com/north-america/porcupine-canada</t>
  </si>
  <si>
    <t>https://operations.newmont.com/north-america/red-chris-canada</t>
  </si>
  <si>
    <t>Part of the Porcupine complex</t>
  </si>
  <si>
    <t>https://miningdataonline.com/property/1731/Borden-Mine.aspx</t>
  </si>
  <si>
    <t>https://www.newmont.com/home/default.aspx</t>
  </si>
  <si>
    <t>https://miningdataonline.com/property/233/Eleonore-Mine.aspx</t>
  </si>
  <si>
    <t>https://miningdataonline.com/property/420/Hollinger-Mine.aspx</t>
  </si>
  <si>
    <t>Sold in March 2025: https://www.newmont.com/investors/news-release/news-details/2025/Newmont-Completes-the-Sale-of-Musselwhite-lonore-and-CCV/default.aspx</t>
  </si>
  <si>
    <t>https://miningdataonline.com/property/66/Porcupine-Operation.aspx</t>
  </si>
  <si>
    <t>https://miningdataonline.com/property/72/Brucejack-Mine.aspx</t>
  </si>
  <si>
    <t>https://miningdataonline.com/property/63/Musselwhite-Mine.aspx</t>
  </si>
  <si>
    <t>https://miningdataonline.com/property/246/Red-Chris-Mine.aspx</t>
  </si>
  <si>
    <t>https://www.gcmc.ca/</t>
  </si>
  <si>
    <t>https://www.orano.group/canada/en/our-uranium-expertise/mining-and-milling</t>
  </si>
  <si>
    <t>https://www.orano.group/canada/en</t>
  </si>
  <si>
    <t>Co-owned with Cameco</t>
  </si>
  <si>
    <t>https://miningdataonline.com/property/98/McClean-Lake-Mine.aspx</t>
  </si>
  <si>
    <t>https://miningdataonline.com/property/8/Bell-Creek-Mine.aspx</t>
  </si>
  <si>
    <t>https://panamericansilver.com/operations-2/gold-segment/timmins/</t>
  </si>
  <si>
    <t>Part of the Timmins operation (aggregated data in the SR)</t>
  </si>
  <si>
    <t>https://miningdataonline.com/property/9/Timmins-West-Mine.aspx</t>
  </si>
  <si>
    <t>https://www.gem.wiki/Stellarton_Coal_Mine</t>
  </si>
  <si>
    <t>No company website. Not sure it is in operation yet. Check GEM data.</t>
  </si>
  <si>
    <t>https://www.radiusrecycling.com/</t>
  </si>
  <si>
    <t>Recyling</t>
  </si>
  <si>
    <t>https://realalloy.com/</t>
  </si>
  <si>
    <t>Only emission data per energy type + water and waste</t>
  </si>
  <si>
    <t>https://richmondsteel.ca/</t>
  </si>
  <si>
    <t>No document found in the website</t>
  </si>
  <si>
    <t>https://www.riotinto.com/en/can</t>
  </si>
  <si>
    <t>Part of the Saguenay–Lac-Saint-Jean Operations</t>
  </si>
  <si>
    <t>Part of the RTFT Operations Quebec</t>
  </si>
  <si>
    <t>https://www.alouette.com/en/our-company/shareholders</t>
  </si>
  <si>
    <t>https://www.riotinto.com/en/operations/canada/diavik</t>
  </si>
  <si>
    <t>https://miningdataonline.com/property/14/Diavik-Mine.aspx</t>
  </si>
  <si>
    <t>Part of the Saguenay–Lac-Saint-Jean Operations (40% ownership)</t>
  </si>
  <si>
    <t>https://www.riotinto.com/en/operations/canada/saguenay</t>
  </si>
  <si>
    <t>https://www.riotinto.com/en/operations/canada/bc-works</t>
  </si>
  <si>
    <t>https://www.riotinto.com/en/operations/canada/iron-ore-company-canada</t>
  </si>
  <si>
    <t>https://www.riotinto.com/en/operations/canada/rio-tinto-fer-et-titane</t>
  </si>
  <si>
    <t>GRI, TCFD, CA100+, TNFD, SASB, UNGC, PAI, TSM</t>
  </si>
  <si>
    <t>https://miningdataonline.com/property/955/Lac-Tio-(Havre-St-Pierre)-Mine.aspx</t>
  </si>
  <si>
    <t>Part of the BC Works Operation. Independent report available</t>
  </si>
  <si>
    <t>Independent report available</t>
  </si>
  <si>
    <t>Part of the RTFT Operations Quebec. Independent report available</t>
  </si>
  <si>
    <t>https://www.rivagroup.com/en/</t>
  </si>
  <si>
    <t>Recycling</t>
  </si>
  <si>
    <t>https://asiriva.com/en/</t>
  </si>
  <si>
    <t>No document available on the website</t>
  </si>
  <si>
    <t>https://www.mint.ca/en</t>
  </si>
  <si>
    <t>https://www.mint.ca/en/storage-and-refinery/refinery</t>
  </si>
  <si>
    <t>TCFD</t>
  </si>
  <si>
    <t>https://www.sayona.ca/</t>
  </si>
  <si>
    <t>https://www.sayona.ca/en/projets/the-north-american-lithium-complex/</t>
  </si>
  <si>
    <t>https://miningdataonline.com/property/1628/North-American-Lithium-NAL-Mine.aspx</t>
  </si>
  <si>
    <t>No environmental data, only production and reserves at facility-level</t>
  </si>
  <si>
    <t>https://www.sherritt.com/English/Home/default.aspx</t>
  </si>
  <si>
    <t>https://miningdataonline.com/property/1741/Sugar-Zone-Mine.aspx</t>
  </si>
  <si>
    <t>https://vaultminerals.com/</t>
  </si>
  <si>
    <t>No environmental data</t>
  </si>
  <si>
    <t>https://vaultminerals.com/operations/sugar-zone</t>
  </si>
  <si>
    <t>https://tancomine.com/</t>
  </si>
  <si>
    <t>https://miningdataonline.com/property/977/Tanco-Bernic-Lake-Mine.aspx</t>
  </si>
  <si>
    <t>https://www.ssrmining.com</t>
  </si>
  <si>
    <t>https://www.ssrmining.com/operations/production/seabee/</t>
  </si>
  <si>
    <t>Part of the Seabee Gold Operation</t>
  </si>
  <si>
    <t>https://miningdataonline.com/property/1524/Seabee-Gold-Operation.aspx</t>
  </si>
  <si>
    <t>https://stbarbara.com.au/</t>
  </si>
  <si>
    <t>Atlantic Gold’s Moose River Consolidated (MRC) Project involves the combined development of the Touquoy gold mine and the neighbouring Beaver Dam gold mine</t>
  </si>
  <si>
    <t>https://miningdataonline.com/property/944/Atlantic-Operation.aspx</t>
  </si>
  <si>
    <t>https://stbarbara.com.au/our-operations/our-atlantic-operations/</t>
  </si>
  <si>
    <t>https://www.stelco.com/</t>
  </si>
  <si>
    <t>https://www.stelco.com/about-us/our-facilities</t>
  </si>
  <si>
    <t>Only Annual Toxics Reduction</t>
  </si>
  <si>
    <t>https://www.tatasteel.com/investors/annual-report-2014-15/html/tata-steel-minerals-canada.html</t>
  </si>
  <si>
    <t>https://miningdataonline.com/property/941/Howse-Project.aspx</t>
  </si>
  <si>
    <t>Seems not operationg</t>
  </si>
  <si>
    <t>http://www.sorelforge.com/</t>
  </si>
  <si>
    <t>https://swisssteel-group.com/en</t>
  </si>
  <si>
    <t>https://terrapureenv.com/fr/</t>
  </si>
  <si>
    <t>https://www.trafigura.com/</t>
  </si>
  <si>
    <t>https://miningdataonline.com/property/64/Myra-Falls-Mine.aspx</t>
  </si>
  <si>
    <t>In care and maintenance</t>
  </si>
  <si>
    <t>https://www.triplemmetal.com/</t>
  </si>
  <si>
    <t>https://www.valbrunaasw.ca/</t>
  </si>
  <si>
    <t>https://vgcx.com/</t>
  </si>
  <si>
    <t>https://miningdataonline.com/property/1596/Eagle-Gold-Mine.aspx</t>
  </si>
  <si>
    <t>activity_status</t>
  </si>
  <si>
    <t>development_stage</t>
  </si>
  <si>
    <t>Active</t>
  </si>
  <si>
    <t>Advanced project</t>
  </si>
  <si>
    <t>Advanced processing project</t>
  </si>
  <si>
    <t>Advanced unconventional project</t>
  </si>
  <si>
    <t>Advanced Project</t>
  </si>
  <si>
    <t>Battery recycling facility</t>
  </si>
  <si>
    <t>Demonstration plant</t>
  </si>
  <si>
    <t>QC-MAIN-d29e0839</t>
  </si>
  <si>
    <t>QC-MAIN-5801b453</t>
  </si>
  <si>
    <t>QC-MAIN-c0660aec</t>
  </si>
  <si>
    <t>QC-MAIN-e7e6a960</t>
  </si>
  <si>
    <t>QC-MAIN-e51eda66</t>
  </si>
  <si>
    <t>ON-MAIN-aeafbb59</t>
  </si>
  <si>
    <t>ON-MAIN-1f126a43</t>
  </si>
  <si>
    <t>NU-MAIN-8b0264c9</t>
  </si>
  <si>
    <t>NU-MAIN-730aefe3</t>
  </si>
  <si>
    <t>NU-MAIN-4ea8ac9d</t>
  </si>
  <si>
    <t>QC-MAIN-f1ff4920</t>
  </si>
  <si>
    <t>ON-MAIN-74997012</t>
  </si>
  <si>
    <t>MB-MAIN-5d21dbd5</t>
  </si>
  <si>
    <t>ON-MAIN-7607a50e</t>
  </si>
  <si>
    <t>ON-MAIN-687b8c8d</t>
  </si>
  <si>
    <t>QC-MAIN-52c01ae4</t>
  </si>
  <si>
    <t>QC-MAIN-eac5a52b</t>
  </si>
  <si>
    <t>QC-MAIN-81a288d0</t>
  </si>
  <si>
    <t>QC-MAIN-c8966bdc</t>
  </si>
  <si>
    <t>ON-MAIN-eab8c362</t>
  </si>
  <si>
    <t>QC-MAIN-8c7063b2</t>
  </si>
  <si>
    <t>BC-MAIN-3ef4f421</t>
  </si>
  <si>
    <t>AB-MAIN-9fed34a8</t>
  </si>
  <si>
    <t>NB-MAIN-9e0c4fb2</t>
  </si>
  <si>
    <t>QC-MAIN-15d7c629</t>
  </si>
  <si>
    <t>QC-MAIN-abe563b5</t>
  </si>
  <si>
    <t>QC-MAIN-41bf5ea5</t>
  </si>
  <si>
    <t>QC-MAIN-a1159813</t>
  </si>
  <si>
    <t>ON-MAIN-8056a739</t>
  </si>
  <si>
    <t>ON-MAIN-9623499f</t>
  </si>
  <si>
    <t>QC-MAIN-084bd95c</t>
  </si>
  <si>
    <t>QC-MAIN-33c09b8b</t>
  </si>
  <si>
    <t>QC-MAIN-30ff61c3</t>
  </si>
  <si>
    <t>QC-MAIN-1eee4ace</t>
  </si>
  <si>
    <t>QC-MAIN-844dcc47</t>
  </si>
  <si>
    <t>QC-MAIN-e25eed27</t>
  </si>
  <si>
    <t>ON-MAIN-4c35e094</t>
  </si>
  <si>
    <t>ON-MAIN-8825d90d</t>
  </si>
  <si>
    <t>SK-MAIN-de2e2f8e</t>
  </si>
  <si>
    <t>ON-MAIN-e928d96a</t>
  </si>
  <si>
    <t>NB-MAIN-e55cb3d1</t>
  </si>
  <si>
    <t>ON-MAIN-46f71d5b</t>
  </si>
  <si>
    <t>NT-MAIN-4f11f183</t>
  </si>
  <si>
    <t>NU-MAIN-5154702a</t>
  </si>
  <si>
    <t>ON-MAIN-6e9be24e</t>
  </si>
  <si>
    <t>AB-MAIN-8434dce0</t>
  </si>
  <si>
    <t>SK-MAIN-f79436ec</t>
  </si>
  <si>
    <t>AB-MAIN-a67a8e37</t>
  </si>
  <si>
    <t>YT-MAIN-2cc9bb06</t>
  </si>
  <si>
    <t>NL-MAIN-895cb178</t>
  </si>
  <si>
    <t>NT-MAIN-6c1d6ee6</t>
  </si>
  <si>
    <t>AB-MAIN-2951d12e</t>
  </si>
  <si>
    <t>NB-MAIN-0c5b40d8</t>
  </si>
  <si>
    <t>SK-MAIN-91cf5448</t>
  </si>
  <si>
    <t>SK-MAIN-d3c471e8</t>
  </si>
  <si>
    <t>SK-MAIN-bb89158f</t>
  </si>
  <si>
    <t>ON-MAIN-237587f6</t>
  </si>
  <si>
    <t>ON-MAIN-484e4fa3</t>
  </si>
  <si>
    <t>ON-MAIN-4c5c1179</t>
  </si>
  <si>
    <t>NB-MAIN-8e04eb21</t>
  </si>
  <si>
    <t>ON-MAIN-37e9571e</t>
  </si>
  <si>
    <t>NB-MAIN-3e7d42ac</t>
  </si>
  <si>
    <t>AB-MAIN-70af0605</t>
  </si>
  <si>
    <t>AB-MAIN-e4a2cc7b</t>
  </si>
  <si>
    <t>AB-MAIN-f7556a3a</t>
  </si>
  <si>
    <t>NU-MAIN-eae1621e</t>
  </si>
  <si>
    <t>QC-MAIN-5ce331b8</t>
  </si>
  <si>
    <t>BC-MAIN-eba3e309</t>
  </si>
  <si>
    <t>BC-MAIN-ed23117f</t>
  </si>
  <si>
    <t>BC-MAIN-e34feb4d</t>
  </si>
  <si>
    <t>QC-MAIN-089f3c60</t>
  </si>
  <si>
    <t>NL-MAIN-251d6364</t>
  </si>
  <si>
    <t>ON-MAIN-be399420</t>
  </si>
  <si>
    <t>QC-MAIN-3330383b</t>
  </si>
  <si>
    <t>BC-MAIN-afd7eec5</t>
  </si>
  <si>
    <t>BC-MAIN-becbbe67</t>
  </si>
  <si>
    <t>BC-MAIN-fb4d0c45</t>
  </si>
  <si>
    <t>MB-MAIN-6fca9d6d</t>
  </si>
  <si>
    <t>QC-MAIN-d4e2812a</t>
  </si>
  <si>
    <t>AB-MAIN-9a0307f6</t>
  </si>
  <si>
    <t>AB-MAIN-ddfda037</t>
  </si>
  <si>
    <t>QC-MAIN-715d4318</t>
  </si>
  <si>
    <t>NT-MAIN-94e652a5</t>
  </si>
  <si>
    <t>BC-MAIN-382acb18</t>
  </si>
  <si>
    <t>SK-MAIN-4aef3cb2</t>
  </si>
  <si>
    <t>SK-MAIN-95ec2625</t>
  </si>
  <si>
    <t>BC-MAIN-51068f3b</t>
  </si>
  <si>
    <t>AB-MAIN-7d4a0421</t>
  </si>
  <si>
    <t>QC-MAIN-f9e41c2a</t>
  </si>
  <si>
    <t>ON-MAIN-6664e89b</t>
  </si>
  <si>
    <t>QC-MAIN-5398dfac</t>
  </si>
  <si>
    <t>SK-MAIN-8daee686</t>
  </si>
  <si>
    <t>QC-MAIN-2cf66e65</t>
  </si>
  <si>
    <t>ON-MAIN-7f050560</t>
  </si>
  <si>
    <t>SK-MAIN-26b9aaf3</t>
  </si>
  <si>
    <t>MB-MAIN-c3d6d0d2</t>
  </si>
  <si>
    <t>SK-MAIN-5faf4b42</t>
  </si>
  <si>
    <t>AB-MAIN-575ff9de</t>
  </si>
  <si>
    <t>AB-MAIN-2a44a3b1</t>
  </si>
  <si>
    <t>QC-MAIN-c1cc9f7c</t>
  </si>
  <si>
    <t>NL-MAIN-c139de6d</t>
  </si>
  <si>
    <t>NL-MAIN-842ba1b4</t>
  </si>
  <si>
    <t>YT-MAIN-70d629b4</t>
  </si>
  <si>
    <t>YT-MAIN-ca488f19</t>
  </si>
  <si>
    <t>AB-MAIN-4eee18d1</t>
  </si>
  <si>
    <t>BC-MAIN-efff21d3</t>
  </si>
  <si>
    <t>SK-MAIN-0684a5d8</t>
  </si>
  <si>
    <t>MB-MAIN-f7fde5b4</t>
  </si>
  <si>
    <t>QC-MAIN-ae473a4e</t>
  </si>
  <si>
    <t>SK-MAIN-7a11ae49</t>
  </si>
  <si>
    <t>AB-MAIN-ca9625ce</t>
  </si>
  <si>
    <t>NT-MAIN-b7cdf82c</t>
  </si>
  <si>
    <t>ON-MAIN-d47616e5</t>
  </si>
  <si>
    <t>BC-MAIN-e1641dfb</t>
  </si>
  <si>
    <t>ON-MAIN-c06904f0</t>
  </si>
  <si>
    <t>ON-MAIN-64bbe7e6</t>
  </si>
  <si>
    <t>SK-MAIN-f2a5edd8</t>
  </si>
  <si>
    <t>QC-MAIN-22426144</t>
  </si>
  <si>
    <t>ON-MAIN-92cdea80</t>
  </si>
  <si>
    <t>MB-MAIN-0d5c2cae</t>
  </si>
  <si>
    <t>ON-MAIN-21b6ab35</t>
  </si>
  <si>
    <t>ON-MAIN-bddeaef0</t>
  </si>
  <si>
    <t>MB-MAIN-b4ca1426</t>
  </si>
  <si>
    <t>QC-MAIN-a97821c0</t>
  </si>
  <si>
    <t>ON-MAIN-fcb287a4</t>
  </si>
  <si>
    <t>ON-MAIN-206041d1</t>
  </si>
  <si>
    <t>ON-MAIN-ed85ac94</t>
  </si>
  <si>
    <t>ON-MAIN-f8313ebd</t>
  </si>
  <si>
    <t>QC-MAIN-529c96b4</t>
  </si>
  <si>
    <t>QC-MAIN-abb3e1c7</t>
  </si>
  <si>
    <t>QC-MAIN-de3d8b7b</t>
  </si>
  <si>
    <t>QC-MAIN-30c1828c</t>
  </si>
  <si>
    <t>ON-MAIN-40ce0593</t>
  </si>
  <si>
    <t>ON-MAIN-319e04a8</t>
  </si>
  <si>
    <t>ON-MAIN-4440c34c</t>
  </si>
  <si>
    <t>BC-MAIN-4724f4ba</t>
  </si>
  <si>
    <t>YT-MAIN-956d050a</t>
  </si>
  <si>
    <t>ON-MAIN-97ee890f</t>
  </si>
  <si>
    <t>MB-MAIN-27a90834</t>
  </si>
  <si>
    <t>SK-MAIN-fbe28fef</t>
  </si>
  <si>
    <t>BC-MAIN-b031959a</t>
  </si>
  <si>
    <t>QC-MAIN-b86f7d07</t>
  </si>
  <si>
    <t>YT-MAIN-44857446</t>
  </si>
  <si>
    <t>YT-MAIN-c3105f43</t>
  </si>
  <si>
    <t>ON-MAIN-fc6f1a44</t>
  </si>
  <si>
    <t>MB-MAIN-0898e255</t>
  </si>
  <si>
    <t>MB-MAIN-da0b5c3d</t>
  </si>
  <si>
    <t>MB-MAIN-be5b3dc8</t>
  </si>
  <si>
    <t>BC-MAIN-599152a0</t>
  </si>
  <si>
    <t>MB-MAIN-c0684566</t>
  </si>
  <si>
    <t>MB-MAIN-e2e67f8f</t>
  </si>
  <si>
    <t>MB-MAIN-854abe09</t>
  </si>
  <si>
    <t>MB-MAIN-1a82a1b7</t>
  </si>
  <si>
    <t>MB-MAIN-b5b81ee3</t>
  </si>
  <si>
    <t>QC-MAIN-02884fb5</t>
  </si>
  <si>
    <t>ON-MAIN-a3c56a83</t>
  </si>
  <si>
    <t>BC-MAIN-3f490561</t>
  </si>
  <si>
    <t>QC-MAIN-586679b9</t>
  </si>
  <si>
    <t>AB-MAIN-eec2cd4c</t>
  </si>
  <si>
    <t>MB-MAIN-d7217475</t>
  </si>
  <si>
    <t>NL-MAIN-dd723db4</t>
  </si>
  <si>
    <t>NS-MAIN-baf0bfbd</t>
  </si>
  <si>
    <t>SK-MAIN-017a6137</t>
  </si>
  <si>
    <t>ON-MAIN-7001a391</t>
  </si>
  <si>
    <t>ON-MAIN-9a34108c</t>
  </si>
  <si>
    <t>ON-MAIN-6bd6cc80</t>
  </si>
  <si>
    <t>MB-MAIN-a832fb0a</t>
  </si>
  <si>
    <t>BC-MAIN-12730593</t>
  </si>
  <si>
    <t>ON-MAIN-575c5e66</t>
  </si>
  <si>
    <t>ON-MAIN-6b998583</t>
  </si>
  <si>
    <t>QC-MAIN-0414a373</t>
  </si>
  <si>
    <t>AB-MAIN-35d0dc71</t>
  </si>
  <si>
    <t>QC-MAIN-a2c6775d</t>
  </si>
  <si>
    <t>ON-MAIN-b1d981ca</t>
  </si>
  <si>
    <t>ON-MAIN-54b7e152</t>
  </si>
  <si>
    <t>QC-MAIN-aa793d35</t>
  </si>
  <si>
    <t>QC-MAIN-649d2873</t>
  </si>
  <si>
    <t>QC-MAIN-a555d9b9</t>
  </si>
  <si>
    <t>NB-MAIN-c1e4dee0</t>
  </si>
  <si>
    <t>NL-MAIN-f021107e</t>
  </si>
  <si>
    <t>QC-MAIN-615ebdb4</t>
  </si>
  <si>
    <t>ON-MAIN-470b504b</t>
  </si>
  <si>
    <t>ON-MAIN-4e0734b5</t>
  </si>
  <si>
    <t>BC-MAIN-d9e2f362</t>
  </si>
  <si>
    <t>QC-MAIN-237d67c1</t>
  </si>
  <si>
    <t>BC-MAIN-c7247100</t>
  </si>
  <si>
    <t>YT-MAIN-752fbcae</t>
  </si>
  <si>
    <t>NU-MAIN-8e62bfbc</t>
  </si>
  <si>
    <t>NU-MAIN-1ef8af2c</t>
  </si>
  <si>
    <t>QC-MAIN-9d41d417</t>
  </si>
  <si>
    <t>QC-MAIN-eb73fd68</t>
  </si>
  <si>
    <t>ON-MAIN-2bb07cd3</t>
  </si>
  <si>
    <t>ON-MAIN-0aadf28f</t>
  </si>
  <si>
    <t>BC-MAIN-aa76f6f2</t>
  </si>
  <si>
    <t>QC-MAIN-6dc537e6</t>
  </si>
  <si>
    <t>ON-MAIN-538513cd</t>
  </si>
  <si>
    <t>ON-MAIN-3b3e5365</t>
  </si>
  <si>
    <t>ON-MAIN-8629a493</t>
  </si>
  <si>
    <t>ON-MAIN-1c674cd0</t>
  </si>
  <si>
    <t>ON-MAIN-fefeaee4</t>
  </si>
  <si>
    <t>BC-MAIN-8eb8be0d</t>
  </si>
  <si>
    <t>BC-MAIN-857b7b89</t>
  </si>
  <si>
    <t>BC-MAIN-c720b195</t>
  </si>
  <si>
    <t>BC-MAIN-b4655afb</t>
  </si>
  <si>
    <t>SK-MAIN-3012889c</t>
  </si>
  <si>
    <t>YT-MAIN-1910d1c3</t>
  </si>
  <si>
    <t>QC-MAIN-288718a6</t>
  </si>
  <si>
    <t>NB-MAIN-f58cc895</t>
  </si>
  <si>
    <t>ON-MAIN-8b86d975</t>
  </si>
  <si>
    <t>BC-MAIN-6fbdcf4c</t>
  </si>
  <si>
    <t>BC-MAIN-265a57f6</t>
  </si>
  <si>
    <t>NT-MAIN-b3681e03</t>
  </si>
  <si>
    <t>QC-MAIN-d6748d40</t>
  </si>
  <si>
    <t>QC-MAIN-69bb36c1</t>
  </si>
  <si>
    <t>SK-MAIN-60ba74c4</t>
  </si>
  <si>
    <t>NT-MAIN-b99d4cb2</t>
  </si>
  <si>
    <t>NL-MAIN-a498ddc6</t>
  </si>
  <si>
    <t>ON-MAIN-bfbcd72e</t>
  </si>
  <si>
    <t>ON-MAIN-f3e6ff08</t>
  </si>
  <si>
    <t>NS-MAIN-fb4e8e94</t>
  </si>
  <si>
    <t>MB-MAIN-3ab82795</t>
  </si>
  <si>
    <t>BC-MAIN-1f842681</t>
  </si>
  <si>
    <t>ON-MAIN-b466361f</t>
  </si>
  <si>
    <t>BC-MAIN-ee65d38c</t>
  </si>
  <si>
    <t>QC-MAIN-01c1e81f</t>
  </si>
  <si>
    <t>QC-MAIN-c0e3a48b</t>
  </si>
  <si>
    <t>QC-MAIN-92628f16</t>
  </si>
  <si>
    <t>QC-MAIN-c1c7eb99</t>
  </si>
  <si>
    <t>QC-MAIN-3aa117d8</t>
  </si>
  <si>
    <t>BC-MAIN-eb47f7c7</t>
  </si>
  <si>
    <t>QC-MAIN-8d6616b4</t>
  </si>
  <si>
    <t>QC-MAIN-e82266c5</t>
  </si>
  <si>
    <t>NT-MAIN-0ec39ce0</t>
  </si>
  <si>
    <t>QC-MAIN-3e146840</t>
  </si>
  <si>
    <t>QC-MAIN-11c40b1f</t>
  </si>
  <si>
    <t>QC-MAIN-7b3b4c8b</t>
  </si>
  <si>
    <t>QC-MAIN-bebff037</t>
  </si>
  <si>
    <t>ON-MAIN-eda110b0</t>
  </si>
  <si>
    <t>YT-MAIN-73ce66b5</t>
  </si>
  <si>
    <t>BC-MAIN-116ae608</t>
  </si>
  <si>
    <t>ON-MAIN-dca9cce7</t>
  </si>
  <si>
    <t>AB-MAIN-7430be9d</t>
  </si>
  <si>
    <t>SK-MAIN-d5c9124e</t>
  </si>
  <si>
    <t>QC-MAIN-c4fb59c2</t>
  </si>
  <si>
    <t>QC-MAIN-dc1a16f9</t>
  </si>
  <si>
    <t>QC-MAIN-1186a6d0</t>
  </si>
  <si>
    <t>BC-MAIN-b7591127</t>
  </si>
  <si>
    <t>BC-MAIN-4959ea63</t>
  </si>
  <si>
    <t>YT-MAIN-03a159d7</t>
  </si>
  <si>
    <t>AB-MAIN-d3a4aba9</t>
  </si>
  <si>
    <t>ON-MAIN-f4fc3276</t>
  </si>
  <si>
    <t>MB-MAIN-915d9faa</t>
  </si>
  <si>
    <t>BC-MAIN-b1fe389a</t>
  </si>
  <si>
    <t>QC-MAIN-1d2f31f9</t>
  </si>
  <si>
    <t>NL-MAIN-bb23d8a6</t>
  </si>
  <si>
    <t>SK-MAIN-22ce14be</t>
  </si>
  <si>
    <t>SK-MAIN-29afbdb5</t>
  </si>
  <si>
    <t>NS-MAIN-c9c77a59</t>
  </si>
  <si>
    <t>ON-MAIN-020a683c</t>
  </si>
  <si>
    <t>ON-MAIN-b2e5c9bb</t>
  </si>
  <si>
    <t>QC-MAIN-3032c251</t>
  </si>
  <si>
    <t>QC-MAIN-b5937543</t>
  </si>
  <si>
    <t>QC-MAIN-64595b02</t>
  </si>
  <si>
    <t>AB-MAIN-7dabaf6e</t>
  </si>
  <si>
    <t>AB-MAIN-3f0e46be</t>
  </si>
  <si>
    <t>BC-MAIN-a505d25d</t>
  </si>
  <si>
    <t>BC-MAIN-c5d1b42d</t>
  </si>
  <si>
    <t>QC-MAIN-6a26086e</t>
  </si>
  <si>
    <t>AB-MAIN-c42b8de9</t>
  </si>
  <si>
    <t>AB-MAIN-5ce71d64</t>
  </si>
  <si>
    <t>NL-MAIN-b64bae7a</t>
  </si>
  <si>
    <t>NL-MAIN-18695c6d</t>
  </si>
  <si>
    <t>ON-MAIN-1aa10efa</t>
  </si>
  <si>
    <t>BC-MAIN-6b4800fe</t>
  </si>
  <si>
    <t>BC-MAIN-18bed6d7</t>
  </si>
  <si>
    <t>BC-MAIN-23f67ea8</t>
  </si>
  <si>
    <t>NL-MAIN-e09881ff</t>
  </si>
  <si>
    <t>QC-MAIN-b8c826a2</t>
  </si>
  <si>
    <t>BC-MAIN-bf503b6b</t>
  </si>
  <si>
    <t>BC-MAIN-9e101b16</t>
  </si>
  <si>
    <t>BC-MAIN-48ad5435</t>
  </si>
  <si>
    <t>BC-MAIN-c202b377</t>
  </si>
  <si>
    <t>BC-MAIN-2c4ceca5</t>
  </si>
  <si>
    <t>BC-MAIN-3bb6b7cd</t>
  </si>
  <si>
    <t>BC-MAIN-193ddddb</t>
  </si>
  <si>
    <t>QC-MAIN-4f03382f</t>
  </si>
  <si>
    <t>ON-MAIN-137bbc71</t>
  </si>
  <si>
    <t>QC-MAIN-2587e541</t>
  </si>
  <si>
    <t>BC-MAIN-23155c25</t>
  </si>
  <si>
    <t>ON-MAIN-75f260ea</t>
  </si>
  <si>
    <t>ON-MAIN-59a49b3e</t>
  </si>
  <si>
    <t>ON-MAIN-00855a72</t>
  </si>
  <si>
    <t>YT-MAIN-68c87980</t>
  </si>
  <si>
    <t>QC-MAIN-b2148882</t>
  </si>
  <si>
    <t>ON-MAIN-4a6187a4</t>
  </si>
  <si>
    <t>SK-MAIN-9dd2b7f8</t>
  </si>
  <si>
    <t>ON-MAIN-387b06fe</t>
  </si>
  <si>
    <t>ON-MAIN-48fe2205</t>
  </si>
  <si>
    <t>ON-MAIN-de2f9639</t>
  </si>
  <si>
    <t>ON-MAIN-f080c409</t>
  </si>
  <si>
    <t>ON-MAIN-52224e1e</t>
  </si>
  <si>
    <t>ON-MAIN-6e9b2449</t>
  </si>
  <si>
    <t>ON-MAIN-28f3f0fc</t>
  </si>
  <si>
    <t>MB-MAIN-e0a6250e</t>
  </si>
  <si>
    <t>ON-MAIN-2e13aaa0</t>
  </si>
  <si>
    <t>ON-MAIN-63b394c3</t>
  </si>
  <si>
    <t>NL-MAIN-2d8801d6</t>
  </si>
  <si>
    <t>NL-MAIN-d9036091</t>
  </si>
  <si>
    <t>QC-MAIN-860bbbfc</t>
  </si>
  <si>
    <t>YT-MAIN-e05ed9fe</t>
  </si>
  <si>
    <t>QC-MAIN-d59f82aa</t>
  </si>
  <si>
    <t>NT-MAIN-b1b28b01</t>
  </si>
  <si>
    <t>AB-MAIN-63f096a6</t>
  </si>
  <si>
    <t>QC-MAIN-be473617</t>
  </si>
  <si>
    <t>ON-MAIN-3c468faa</t>
  </si>
  <si>
    <t>QC-MAIN-9de9bb0d</t>
  </si>
  <si>
    <t>ON-MAIN-c5fefb01</t>
  </si>
  <si>
    <t>ON-MAIN-cb85213a</t>
  </si>
  <si>
    <t>BC-MAIN-feb13c30</t>
  </si>
  <si>
    <t>YT-MAIN-5e0d8b48</t>
  </si>
  <si>
    <t>SK-MAIN-71ad0a66</t>
  </si>
  <si>
    <t>SK-MAIN-ae4fcc15</t>
  </si>
  <si>
    <t>SK-MAIN-a35bfc1b</t>
  </si>
  <si>
    <t>AB-MAIN-526c6c76</t>
  </si>
  <si>
    <t>AB-MAIN-0c614cfb</t>
  </si>
  <si>
    <t>ON-MAIN-12c68d49</t>
  </si>
  <si>
    <t>SK-MAIN-bae48393</t>
  </si>
  <si>
    <t>BC-MAIN-891d3cb5</t>
  </si>
  <si>
    <t>https://miningdataonline.com/property/968/Renard-Mine.aspx</t>
  </si>
  <si>
    <t>https://stornowaydiamonds.com/English/our-business/renard-mine/default.html</t>
  </si>
  <si>
    <t>https://stornowaydiamonds.com/English/home/default.html</t>
  </si>
  <si>
    <t>In care and maintenance. Oudated data.</t>
  </si>
  <si>
    <t>Suncor Energy Inc</t>
  </si>
  <si>
    <t>https://www.suncor.com/en-ca/what-we-do/oil-sands/fort-hills</t>
  </si>
  <si>
    <t>https://miningdataonline.com/property/567/Fort-Hills-Mine.aspx</t>
  </si>
  <si>
    <t>Part of the Base Plant Operation</t>
  </si>
  <si>
    <t>https://www.suncor.com/en-ca/what-we-do/oil-sands/base-plant-operations</t>
  </si>
  <si>
    <t>https://miningdataonline.com/property/4651/Scully-Mine.aspx</t>
  </si>
  <si>
    <t>https://miningdataonline.com/property/2/Gibraltar-Mine.aspx</t>
  </si>
  <si>
    <t>https://www.tasekomines.com/properties/gibraltar-mine/</t>
  </si>
  <si>
    <t>https://www.tasekomines.com/properties/yellowhead-project/</t>
  </si>
  <si>
    <t>https://www.tasekomines.com/properties/aley-project/</t>
  </si>
  <si>
    <t>https://miningdataonline.com/property/1663/Yellowhead-Project.aspx</t>
  </si>
  <si>
    <t>https://miningdataonline.com/property/1500/Aley-Project.aspx</t>
  </si>
  <si>
    <t>https://www.teck.com/</t>
  </si>
  <si>
    <t>https://miningdataonline.com/property/18/Elkview-Mine.aspx</t>
  </si>
  <si>
    <t>https://miningdataonline.com/property/39/Fording-River-Mine.aspx</t>
  </si>
  <si>
    <t>https://miningdataonline.com/property/48/Greenhills-Mine.aspx</t>
  </si>
  <si>
    <t>https://miningdataonline.com/property/56/Line-Creek-Mine.aspx</t>
  </si>
  <si>
    <t>https://miningdataonline.com/property/50/Highland-Valley-Mine.aspx</t>
  </si>
  <si>
    <t>https://vale.com/canada</t>
  </si>
  <si>
    <t>Part of the Sudbury Operation</t>
  </si>
  <si>
    <t>https://vale.com/port-colborne</t>
  </si>
  <si>
    <t>https://vale.com/sudbury</t>
  </si>
  <si>
    <t>https://miningdataonline.com/property/1485/Sudbury-Mine.aspx</t>
  </si>
  <si>
    <t>https://miningdataonline.com/property/1377/Thompson-Mine.aspx</t>
  </si>
  <si>
    <t>https://vale.com/thompson</t>
  </si>
  <si>
    <t>https://miningdataonline.com/property/626/Totten-Mine.aspx</t>
  </si>
  <si>
    <t>Can be part of the Subdbury Operation (35km away)</t>
  </si>
  <si>
    <t>https://vale.com/long-harbour</t>
  </si>
  <si>
    <t>https://vale.com/voisey-s-bay</t>
  </si>
  <si>
    <t>https://miningdataonline.com/property/417/Voiseys-Bay-Mine.aspx</t>
  </si>
  <si>
    <t>GRI, SASB, TCFD, TNFD, WEF, ICMM</t>
  </si>
  <si>
    <t>Closed</t>
  </si>
  <si>
    <t>https://miningdataonline.com/property/1238/Mishi-Mine.aspx</t>
  </si>
  <si>
    <t>https://www.wesdome.com/English/operations/eagle-river/default.aspx</t>
  </si>
  <si>
    <t>https://www.wesdome.com/English/operations/kiena/default.aspx</t>
  </si>
  <si>
    <t>https://miningdataonline.com/property/1254/Eagle-River-Complex.aspx</t>
  </si>
  <si>
    <t>https://miningdataonline.com/property/3048/Kiena-Mine.aspx</t>
  </si>
  <si>
    <t>https://westmoreland.com/coal-valley-mine-2/</t>
  </si>
  <si>
    <t>https://westmoreland.com/estevan-mine-2/</t>
  </si>
  <si>
    <t>https://westmoreland.com/genesee-mine-2/</t>
  </si>
  <si>
    <t>https://westmoreland.com/poplar-river-mine-2/</t>
  </si>
  <si>
    <t>https://miningdataonline.com/property/231/Coal-Valley-Mine.aspx</t>
  </si>
  <si>
    <t>https://miningdataonline.com/property/932/Estevan-Mine.aspx</t>
  </si>
  <si>
    <t>https://miningdataonline.com/property/42/Genesee-Mine.aspx</t>
  </si>
  <si>
    <t>https://miningdataonline.com/property/457/Poplar-River-Mine.aspx</t>
  </si>
  <si>
    <t>Part of the Meadowbank complex</t>
  </si>
  <si>
    <t>https://miningdataonline.com/property/47/Meadowbank-Mine.aspx</t>
  </si>
  <si>
    <t>https://www.agnicoeagle.com/English/operations/operations/meadowbank/default.aspx</t>
  </si>
  <si>
    <t>https://www.agnicoeagle.com/English/operations/operations/Detour-Lake-Mine/default.aspx</t>
  </si>
  <si>
    <t>https://miningdataonline.com/property/13/Detour-Lake-Mine.aspx</t>
  </si>
  <si>
    <t>https://miningdataonline.com/property/959/Meliadine-Mine.aspx</t>
  </si>
  <si>
    <t>https://www.agnicoeagle.com/English/operations/operations/meliadine/default.aspx</t>
  </si>
  <si>
    <t>https://malartic.agnicoeagle.com/en/</t>
  </si>
  <si>
    <t>https://miningdataonline.com/property/20/Canadian-Malartic-Complex.aspx</t>
  </si>
  <si>
    <t>https://www.agnicoeagle.com/English/operations/operations/goldex/default.aspx</t>
  </si>
  <si>
    <t>https://miningdataonline.com/property/44/Goldex-Mine.aspx</t>
  </si>
  <si>
    <t>https://www.agnicoeagle.com/English/operations/operations/Macassa-Mine/default.aspx</t>
  </si>
  <si>
    <t>https://miningdataonline.com/property/453/Macassa-Complex.aspx</t>
  </si>
  <si>
    <t>https://www.agnicoeagle.com/English/operations/operations/laronde/default.aspx</t>
  </si>
  <si>
    <t>https://miningdataonline.com/property/46/LaRonde-Mine.aspx</t>
  </si>
  <si>
    <t>GRI, SASN, TCFD, TNFD</t>
  </si>
  <si>
    <t>Associated with the Goldex complex</t>
  </si>
  <si>
    <t>https://www.agnicoeagle.com/English/exploration/exploration-projects/Upper-Beaver/default.aspx</t>
  </si>
  <si>
    <t>Associated with the Macassa Mine</t>
  </si>
  <si>
    <t>https://www.alamosgold.com/operations/producing-mines/island-gold-canada/default.aspx</t>
  </si>
  <si>
    <t>https://www.alamosgold.com/operations/producing-mines/young-davidson-canada/default.aspx</t>
  </si>
  <si>
    <t>https://miningdataonline.com/property/7/Island-Gold-Mine.aspx</t>
  </si>
  <si>
    <t>https://miningdataonline.com/property/1484/young-davidson-mine.aspx</t>
  </si>
  <si>
    <t>https://corazon.com.au/our-projects/lynn-lake-project/</t>
  </si>
  <si>
    <t>https://corazon.com.au/</t>
  </si>
  <si>
    <t>https://miningdataonline.com/property/49/Hemlo-Williams,-David-Bell-Mine.aspx</t>
  </si>
  <si>
    <t>https://www.barrick.com/English/operations/hemlo/default.aspx</t>
  </si>
  <si>
    <t>https://www.baffinland.com/</t>
  </si>
  <si>
    <t xml:space="preserve">
https://burgundydiamonds.com/</t>
  </si>
  <si>
    <t>https://www.cameco.com/businesses/uranium-operations/canada/cigar-lake</t>
  </si>
  <si>
    <t>Part of the McArthur River/Key Lake operation</t>
  </si>
  <si>
    <t>https://www.cameco.com/businesses/uranium-operations/canada/mcarthur-river-key-lake</t>
  </si>
  <si>
    <t>https://www.cameco.com/businesses/fuel-services/refining-blind-river</t>
  </si>
  <si>
    <t>https://www.cameco.com/businesses/fuel-services/conversion-port-hope</t>
  </si>
  <si>
    <t>https://www.cnrl.com/working-together/horizon-oil-sands/</t>
  </si>
  <si>
    <t>https://www.oilsandsmagazine.com/projects/cnrl-jackpine-mine</t>
  </si>
  <si>
    <t>https://www.oilsandsmagazine.com/projects/cnrl-muskeg-river-mine</t>
  </si>
  <si>
    <t>Timmins Operation</t>
  </si>
  <si>
    <t>Facility-group</t>
  </si>
  <si>
    <t>year</t>
  </si>
  <si>
    <t>level</t>
  </si>
  <si>
    <t>commodity</t>
  </si>
  <si>
    <t>material_type</t>
  </si>
  <si>
    <t>unit</t>
  </si>
  <si>
    <t>source</t>
  </si>
  <si>
    <t>?</t>
  </si>
  <si>
    <t>Ore processed</t>
  </si>
  <si>
    <t>t</t>
  </si>
  <si>
    <t>2023-Sustainability-Performance_data</t>
  </si>
  <si>
    <t>QC-MAIN-e7e6a963</t>
  </si>
  <si>
    <t>oz</t>
  </si>
  <si>
    <t>QC-MAIN-e7e6a964</t>
  </si>
  <si>
    <t>Silver</t>
  </si>
  <si>
    <t>koz</t>
  </si>
  <si>
    <t>ON-MAIN-aeafbb60</t>
  </si>
  <si>
    <t>ON-MAIN-aeafbb61</t>
  </si>
  <si>
    <t>ON-MAIN-1f126a44</t>
  </si>
  <si>
    <t>ON-MAIN-1f126a45</t>
  </si>
  <si>
    <t>Zinc</t>
  </si>
  <si>
    <t>Concentrate</t>
  </si>
  <si>
    <t>reporting_level</t>
  </si>
  <si>
    <t>reserves_resources</t>
  </si>
  <si>
    <t>reserves_resources_type</t>
  </si>
  <si>
    <t>ore</t>
  </si>
  <si>
    <t>ore_unit</t>
  </si>
  <si>
    <t>grade</t>
  </si>
  <si>
    <t>grade_unit</t>
  </si>
  <si>
    <t>metal_content</t>
  </si>
  <si>
    <t>metal_content_unit</t>
  </si>
  <si>
    <t>norm</t>
  </si>
  <si>
    <t>recovery_rate</t>
  </si>
  <si>
    <t>Reserves</t>
  </si>
  <si>
    <t>Proven</t>
  </si>
  <si>
    <t>kt</t>
  </si>
  <si>
    <t>g/t</t>
  </si>
  <si>
    <t>kOz Au</t>
  </si>
  <si>
    <t>2024_MRMR</t>
  </si>
  <si>
    <t xml:space="preserve">Probable </t>
  </si>
  <si>
    <t>Resources</t>
  </si>
  <si>
    <t>Measured</t>
  </si>
  <si>
    <t>Indicated</t>
  </si>
  <si>
    <t>Inferred</t>
  </si>
  <si>
    <t>Probable</t>
  </si>
  <si>
    <t>Facility-level</t>
  </si>
  <si>
    <t>energy_type</t>
  </si>
  <si>
    <t>Fuel consumption</t>
  </si>
  <si>
    <t>Electricity consumption</t>
  </si>
  <si>
    <t>kWh</t>
  </si>
  <si>
    <t>Electricity intensity</t>
  </si>
  <si>
    <t>kWh/t ore processed</t>
  </si>
  <si>
    <t>Energy intensity</t>
  </si>
  <si>
    <t>GJ/t ore processed</t>
  </si>
  <si>
    <t>Facility_group (Meadowbank complex)</t>
  </si>
  <si>
    <t>Electricity consumption|Generated on-site</t>
  </si>
  <si>
    <t>Fuel consumption|Gasoline</t>
  </si>
  <si>
    <t>Fuel consumption|Aviation fuel</t>
  </si>
  <si>
    <t>2023-Performance-data.xlsx</t>
  </si>
  <si>
    <t>Solar</t>
  </si>
  <si>
    <t>Biodiesel</t>
  </si>
  <si>
    <t>Electricity generated on-site</t>
  </si>
  <si>
    <t>Fuel consumption|Used oil</t>
  </si>
  <si>
    <t>Acytelene</t>
  </si>
  <si>
    <t>Previously owned by Newcrest</t>
  </si>
  <si>
    <t>Porcupine complex</t>
  </si>
  <si>
    <t>NI-43101</t>
  </si>
  <si>
    <t>%</t>
  </si>
  <si>
    <t>Mlbs Cu</t>
  </si>
  <si>
    <t>Eleonore</t>
  </si>
  <si>
    <t>Newmount Corporation</t>
  </si>
  <si>
    <t>2023_reserves</t>
  </si>
  <si>
    <t>Operating_statistics_2023</t>
  </si>
  <si>
    <t>million lbs</t>
  </si>
  <si>
    <t>Ore mined</t>
  </si>
  <si>
    <t>Mill ore grade</t>
  </si>
  <si>
    <t>Operating_statistics_2024</t>
  </si>
  <si>
    <t>Operating_statistics_2025</t>
  </si>
  <si>
    <t>Ore mined|OP ore</t>
  </si>
  <si>
    <t>Ore mined|OP waste</t>
  </si>
  <si>
    <t>Ore mined|Underground</t>
  </si>
  <si>
    <t>AR_2024</t>
  </si>
  <si>
    <t>Mill recovery rate</t>
  </si>
  <si>
    <t>Proven &amp; Probable</t>
  </si>
  <si>
    <t>Data_2023.xlsx</t>
  </si>
  <si>
    <t>Measured &amp; Indicated</t>
  </si>
  <si>
    <t>Fuel consumption|Naphta</t>
  </si>
  <si>
    <t>GJ/t ore mined</t>
  </si>
  <si>
    <t>GJ/oz gold produced</t>
  </si>
  <si>
    <t>elementary_flow</t>
  </si>
  <si>
    <t>ghg</t>
  </si>
  <si>
    <t>CO2eq</t>
  </si>
  <si>
    <t>scope1</t>
  </si>
  <si>
    <t>scope1|CO2</t>
  </si>
  <si>
    <t>scope1|CO2|Biogenic</t>
  </si>
  <si>
    <t>scope1|CH4</t>
  </si>
  <si>
    <t>scope1|N2O</t>
  </si>
  <si>
    <t>scope1|PFCs</t>
  </si>
  <si>
    <t>scope2</t>
  </si>
  <si>
    <t>scope3</t>
  </si>
  <si>
    <t>CO2eq/t ore mined</t>
  </si>
  <si>
    <t>CO2eq/t ore treated</t>
  </si>
  <si>
    <t>CO2eq/oz gold production</t>
  </si>
  <si>
    <t>https://miningdataonline.com/property/3240/Lynn-Lake-Project.aspx</t>
  </si>
  <si>
    <t>air_pollution</t>
  </si>
  <si>
    <t>Nox</t>
  </si>
  <si>
    <t>Sox</t>
  </si>
  <si>
    <t>CO</t>
  </si>
  <si>
    <t>POP</t>
  </si>
  <si>
    <t>VOC</t>
  </si>
  <si>
    <t>HAP</t>
  </si>
  <si>
    <t>PM10</t>
  </si>
  <si>
    <t>PM2.5</t>
  </si>
  <si>
    <t>Mercury</t>
  </si>
  <si>
    <t>Lead</t>
  </si>
  <si>
    <t>type</t>
  </si>
  <si>
    <t>water</t>
  </si>
  <si>
    <t>Total water withdrawal</t>
  </si>
  <si>
    <t>ML</t>
  </si>
  <si>
    <t>Total water discharge</t>
  </si>
  <si>
    <t>Total consumption</t>
  </si>
  <si>
    <t>Total ore mined</t>
  </si>
  <si>
    <t>Total ore milled</t>
  </si>
  <si>
    <t>Total overburden removed</t>
  </si>
  <si>
    <t>Total sodium cyanide used</t>
  </si>
  <si>
    <t>Total blasting agents used e.g. ANFO</t>
  </si>
  <si>
    <t>Tailings produced</t>
  </si>
  <si>
    <t>Total mineral waste</t>
  </si>
  <si>
    <t>Total waste rock generated</t>
  </si>
  <si>
    <t>Total waste rock reused/reycled</t>
  </si>
  <si>
    <t>Total non-mineral waste|Total hazardous waste</t>
  </si>
  <si>
    <t>Total non-mineral waste|Total non-hazardous waste|Sent for disposal</t>
  </si>
  <si>
    <t>Total non-mineral waste|Total non-hazardous waste|Sent for recycling</t>
  </si>
  <si>
    <t>Total non-mineral waste</t>
  </si>
  <si>
    <t>Total mineral waste|Hazardous waste|Tailings</t>
  </si>
  <si>
    <t>Total mineral waste|Non-Hazardous waste</t>
  </si>
  <si>
    <t>Waste diverted from disposal|Hazardous waste</t>
  </si>
  <si>
    <t>Waste diverted from disposal|Non-Hazardous waste</t>
  </si>
  <si>
    <t>Waste directed to disposal|Hazardous waste</t>
  </si>
  <si>
    <t>Waste directed to disposal|Non-Hazardous waste</t>
  </si>
  <si>
    <t>Size of operation</t>
  </si>
  <si>
    <t>Total disturbed land not rehabilitated</t>
  </si>
  <si>
    <t>Total tailings generated</t>
  </si>
  <si>
    <t>ha</t>
  </si>
  <si>
    <t>Sub-surface tailings</t>
  </si>
  <si>
    <t>Tailings sent to surface</t>
  </si>
  <si>
    <t>Grade</t>
  </si>
  <si>
    <t>Ore grade</t>
  </si>
  <si>
    <t>Mill grade</t>
  </si>
  <si>
    <t>Facility_group</t>
  </si>
  <si>
    <t>Ammonium nitrate</t>
  </si>
  <si>
    <t>Emulsions</t>
  </si>
  <si>
    <t>Fuel consumption|Dynamite</t>
  </si>
  <si>
    <t>ESG_data_2023.xlsx</t>
  </si>
  <si>
    <t>tCO2eq</t>
  </si>
  <si>
    <t>NOx</t>
  </si>
  <si>
    <t>SOx</t>
  </si>
  <si>
    <t>m3</t>
  </si>
  <si>
    <t>Total water consumption</t>
  </si>
  <si>
    <t>Maximum permitted storage capacity</t>
  </si>
  <si>
    <t>Mt</t>
  </si>
  <si>
    <t>Current amount of tailings stored</t>
  </si>
  <si>
    <t>dry t</t>
  </si>
  <si>
    <t>Tailings|Not used as hydraulic backfill</t>
  </si>
  <si>
    <t>Tailings|Used as hydraulic backfill</t>
  </si>
  <si>
    <t>Waste rock|Not used as backfill</t>
  </si>
  <si>
    <t>Waste rock|Used as backfill</t>
  </si>
  <si>
    <t>Reserves_2024</t>
  </si>
  <si>
    <t>Financial_results</t>
  </si>
  <si>
    <t>SO2</t>
  </si>
  <si>
    <t>NO2</t>
  </si>
  <si>
    <t>PM</t>
  </si>
  <si>
    <t>% U3O8</t>
  </si>
  <si>
    <t>Mlbs U3O8</t>
  </si>
  <si>
    <t>deposit_type</t>
  </si>
  <si>
    <t>mining_depth</t>
  </si>
  <si>
    <t>mining_method</t>
  </si>
  <si>
    <t>name</t>
  </si>
  <si>
    <t>TR_2024</t>
  </si>
  <si>
    <t>Unconformity-related</t>
  </si>
  <si>
    <t>~410–450</t>
  </si>
  <si>
    <t>Jet Boring System (JBS), frozen ore</t>
  </si>
  <si>
    <t>Slurry to McClean Lake mill, acid leach (~99.5% recovery)</t>
  </si>
  <si>
    <t>~500–640</t>
  </si>
  <si>
    <t>Underground blasthole &amp; raisebore</t>
  </si>
  <si>
    <t>Acid leach at Key Lake mill, blended with lower-grade feed</t>
  </si>
  <si>
    <t>TR_2019</t>
  </si>
  <si>
    <t>Mesothermal lode-gold mineralization (including hybrid, stratiform, and vein-type iron-formation-hosted gold deposits)​</t>
  </si>
  <si>
    <t>Open pit truck and shovel methods; selective mining within ore zones</t>
  </si>
  <si>
    <t>Primary and secondary crushing, semi-autogenous grinding (SAG), ball mill, gravity concentration, cyanide leaching, and carbon-in-pulp (CIP)​</t>
  </si>
  <si>
    <t>TR_2018</t>
  </si>
  <si>
    <t>Disseminated and structurally controlled lode gold deposit​</t>
  </si>
  <si>
    <t>Open pit, conventional truck and shovel method</t>
  </si>
  <si>
    <t>Crushing, grinding, gravity concentration, cyanide leaching, and carbon-in-pulp (CIP) circuit​</t>
  </si>
  <si>
    <t>TR_2021</t>
  </si>
  <si>
    <t>Mesothermal lode gold deposits, primarily iron-formation-hosted</t>
  </si>
  <si>
    <t>Long-hole mining method (both transverse and longitudinal mining); Cemented pastefill in primary stopes, rockfill in secondary stopes</t>
  </si>
  <si>
    <t>TR_2023</t>
  </si>
  <si>
    <t>Disseminated gold deposit</t>
  </si>
  <si>
    <t>Open pit, conventional truck and shovel; remote-controlled shovels, drills, and dozers used in legacy underground mining areas​</t>
  </si>
  <si>
    <t>Conventional crushing, grinding, gravity concentration, cyanide leaching, and carbon-in-pulp recovery​</t>
  </si>
  <si>
    <t>Polymetallic massive sulphide and lode gold deposit</t>
  </si>
  <si>
    <t>Longitudinal and transverse longhole open stoping methods, primary-secondary or pillarless mining sequences, and paste backfill​</t>
  </si>
  <si>
    <t>company_name_folder</t>
  </si>
  <si>
    <t>reported_company</t>
  </si>
  <si>
    <t>facility_name</t>
  </si>
  <si>
    <t>"In absence of site-level monitoring emission are estimated based on fuel consumption"</t>
  </si>
  <si>
    <t>Total water withdrawal|Total freshwater withdrawal for use</t>
  </si>
  <si>
    <t>Freshwater withdrawn for use intensity</t>
  </si>
  <si>
    <t>m3 of water/t of ore processed</t>
  </si>
  <si>
    <t>m3 of water/oz of gold</t>
  </si>
  <si>
    <t>Total water discharged</t>
  </si>
  <si>
    <t>Intermediate metal</t>
  </si>
  <si>
    <t>Intermediate metal?</t>
  </si>
  <si>
    <t>"Production reflects Agnico Eagle's 50% interest up to March 30 2023"</t>
  </si>
  <si>
    <t>Total waste generated</t>
  </si>
  <si>
    <t>Total waste generated|Total non-hazardous waste generated</t>
  </si>
  <si>
    <t>Total waste generated|Total hazardous waste generated</t>
  </si>
  <si>
    <t>Total waste rock mined</t>
  </si>
  <si>
    <t>Total waste rock mined|Total potentially hazardous waste rock mined</t>
  </si>
  <si>
    <t>Total waste rock mined|Total potentially non-hazardous waste rock mined</t>
  </si>
  <si>
    <t>Total mill tailings produced</t>
  </si>
  <si>
    <t>Total mined material</t>
  </si>
  <si>
    <t>Total hazardous-mined material</t>
  </si>
  <si>
    <t>Total non-hazardous mine material</t>
  </si>
  <si>
    <t>Not available for 2023</t>
  </si>
  <si>
    <t>Total area of site</t>
  </si>
  <si>
    <t>Site area physically disturbed by mine-related activity</t>
  </si>
  <si>
    <t>Site area currently undisturbed</t>
  </si>
  <si>
    <t>Water withdrawal</t>
  </si>
  <si>
    <t>Water discharge</t>
  </si>
  <si>
    <t>Water consumption</t>
  </si>
  <si>
    <t>Black caving, longhole stoping</t>
  </si>
  <si>
    <t>Alkalic coppergold porphyry</t>
  </si>
  <si>
    <t>VMS, vein/narrow vein</t>
  </si>
  <si>
    <t>L</t>
  </si>
  <si>
    <t>kg</t>
  </si>
  <si>
    <t>scope1+2</t>
  </si>
  <si>
    <t>Non-mineral waste generated</t>
  </si>
  <si>
    <t>Hazardous waste generated</t>
  </si>
  <si>
    <t>Waste generated</t>
  </si>
  <si>
    <t>Flocculant</t>
  </si>
  <si>
    <t>Lime</t>
  </si>
  <si>
    <t>Anti-scalant</t>
  </si>
  <si>
    <t>Polyfroth h57</t>
  </si>
  <si>
    <t>3/4'' balls</t>
  </si>
  <si>
    <t>2'' balls</t>
  </si>
  <si>
    <t>S60 SAG Balls</t>
  </si>
  <si>
    <t>Cyanide</t>
  </si>
  <si>
    <t>Caustic soda</t>
  </si>
  <si>
    <t>2.5'' balls</t>
  </si>
  <si>
    <t>5.5'' balls</t>
  </si>
  <si>
    <t>Waste rock generated</t>
  </si>
  <si>
    <t xml:space="preserve">To see </t>
  </si>
  <si>
    <t>Total land disturbed and not yet rehabilitated</t>
  </si>
  <si>
    <t>koz Au</t>
  </si>
  <si>
    <t>kOz Ag</t>
  </si>
  <si>
    <t>Mlbs</t>
  </si>
  <si>
    <t>New_gold_production.xlsx</t>
  </si>
  <si>
    <t>Waste mined</t>
  </si>
  <si>
    <t>Recovery rate</t>
  </si>
  <si>
    <t>oz Au eq</t>
  </si>
  <si>
    <t>oz Au</t>
  </si>
  <si>
    <t>Probably include gold and silver as it is given in gold equivalent</t>
  </si>
  <si>
    <t>Propane</t>
  </si>
  <si>
    <t>Natural gas</t>
  </si>
  <si>
    <t>kl</t>
  </si>
  <si>
    <t>MW</t>
  </si>
  <si>
    <t>GJ/t milled</t>
  </si>
  <si>
    <t>GJ/oz</t>
  </si>
  <si>
    <t>Electricity consumption|Grid electricity</t>
  </si>
  <si>
    <t>Electricity consumption|Electricity generated on-site</t>
  </si>
  <si>
    <t>Diesel</t>
  </si>
  <si>
    <t>Gasoline</t>
  </si>
  <si>
    <t>Water withdrawal|Freshwater withdrawn</t>
  </si>
  <si>
    <t>Water intensity</t>
  </si>
  <si>
    <t>m3/t milled</t>
  </si>
  <si>
    <t>m3/oz produced</t>
  </si>
  <si>
    <t>tCO2eq/t milled</t>
  </si>
  <si>
    <t>tCO2eq/oz produced</t>
  </si>
  <si>
    <t>µm/t</t>
  </si>
  <si>
    <t>Tailings waste generated</t>
  </si>
  <si>
    <t>Non-hazardous waste generated</t>
  </si>
  <si>
    <t>2023-ESG-Data-Tables</t>
  </si>
  <si>
    <t>2024-MDA-FINAL</t>
  </si>
  <si>
    <t>Ore milled</t>
  </si>
  <si>
    <t>Head grade</t>
  </si>
  <si>
    <t>Oz</t>
  </si>
  <si>
    <t>Arsenic</t>
  </si>
  <si>
    <t>Selenium</t>
  </si>
  <si>
    <t>VOCs</t>
  </si>
  <si>
    <t>HAPs</t>
  </si>
  <si>
    <t>Total land footprint</t>
  </si>
  <si>
    <t>Grinding media</t>
  </si>
  <si>
    <t>Sodium cyanide (NaCN)</t>
  </si>
  <si>
    <t>Cement</t>
  </si>
  <si>
    <t>Lubricants</t>
  </si>
  <si>
    <t>Hydrochloric acid (HCL)</t>
  </si>
  <si>
    <r>
      <t>Sulfuric acid (H</t>
    </r>
    <r>
      <rPr>
        <vertAlign val="subscript"/>
        <sz val="11"/>
        <color rgb="FF000000"/>
        <rFont val="Calibri"/>
        <family val="2"/>
      </rPr>
      <t>2</t>
    </r>
    <r>
      <rPr>
        <sz val="11"/>
        <color rgb="FF000000"/>
        <rFont val="Calibri"/>
        <family val="2"/>
      </rPr>
      <t>SO</t>
    </r>
    <r>
      <rPr>
        <vertAlign val="subscript"/>
        <sz val="11"/>
        <color rgb="FF000000"/>
        <rFont val="Calibri"/>
        <family val="2"/>
      </rPr>
      <t>4</t>
    </r>
    <r>
      <rPr>
        <sz val="11"/>
        <color rgb="FF000000"/>
        <rFont val="Calibri"/>
        <family val="2"/>
      </rPr>
      <t>)</t>
    </r>
  </si>
  <si>
    <r>
      <t>Nitric acid (HNO</t>
    </r>
    <r>
      <rPr>
        <vertAlign val="subscript"/>
        <sz val="11"/>
        <color rgb="FF000000"/>
        <rFont val="Calibri"/>
        <family val="2"/>
      </rPr>
      <t>3</t>
    </r>
    <r>
      <rPr>
        <sz val="11"/>
        <color rgb="FF000000"/>
        <rFont val="Calibri"/>
        <family val="2"/>
      </rPr>
      <t>)</t>
    </r>
  </si>
  <si>
    <t>l</t>
  </si>
  <si>
    <t>Total tailings produced</t>
  </si>
  <si>
    <t>Total waste rock generated|Potentially acid generated</t>
  </si>
  <si>
    <t>Total waste rock generated|Non-potentially acid generated</t>
  </si>
  <si>
    <t>waste</t>
  </si>
  <si>
    <t>Hazardous waste disposed</t>
  </si>
  <si>
    <t>Non-hazardous waste disposed</t>
  </si>
  <si>
    <t>Total water withdrawn</t>
  </si>
  <si>
    <t>Total water consumed</t>
  </si>
  <si>
    <t>ML/thousand geo</t>
  </si>
  <si>
    <t>ML/t ore processed</t>
  </si>
  <si>
    <t>GRP-0a2c0d69</t>
  </si>
  <si>
    <t>GRP-0d911886</t>
  </si>
  <si>
    <t>GRP-147b3123</t>
  </si>
  <si>
    <t>CMP-cadb529a</t>
  </si>
  <si>
    <t>Total water withdrawal|Freshwater</t>
  </si>
  <si>
    <t>Contaminated waste</t>
  </si>
  <si>
    <t>Low-level radioactivate waste</t>
  </si>
  <si>
    <t>Non-hazardous waste</t>
  </si>
  <si>
    <t>Hazardous waste</t>
  </si>
  <si>
    <t>operational control</t>
  </si>
  <si>
    <t>Total energy consumed</t>
  </si>
  <si>
    <t>Ammonia</t>
  </si>
  <si>
    <t>Hydrogen fluoride</t>
  </si>
  <si>
    <t>Tires</t>
  </si>
  <si>
    <t>Company-level, with production and reserves per facility-group</t>
  </si>
  <si>
    <t>% Cu</t>
  </si>
  <si>
    <t>Cobalt</t>
  </si>
  <si>
    <t>% Zn</t>
  </si>
  <si>
    <t>Integrated Nickel Operations</t>
  </si>
  <si>
    <t>Platinum</t>
  </si>
  <si>
    <t>Palladium</t>
  </si>
  <si>
    <t>Rhodium</t>
  </si>
  <si>
    <t>GLEN_2024_FY_ProductionReport</t>
  </si>
  <si>
    <t>Steelmaking coal</t>
  </si>
  <si>
    <t>Proved</t>
  </si>
  <si>
    <t>Ore</t>
  </si>
  <si>
    <t>MDA25</t>
  </si>
  <si>
    <t>Ore grade?</t>
  </si>
  <si>
    <t>Head grade?</t>
  </si>
  <si>
    <t>Contained metal in concentrate</t>
  </si>
  <si>
    <t>Total contained metal in concentrate and doré produced</t>
  </si>
  <si>
    <t>Concentrate grade</t>
  </si>
  <si>
    <t>Strip ratio</t>
  </si>
  <si>
    <t>commodities_nrcan</t>
  </si>
  <si>
    <t>Snow Lake</t>
  </si>
  <si>
    <t>Direct energy consumption</t>
  </si>
  <si>
    <t>TJ</t>
  </si>
  <si>
    <t>Hudbay-2023-Integrated-Annual-Report-Performance-Data.xlsx</t>
  </si>
  <si>
    <t>ktCO2eq</t>
  </si>
  <si>
    <t>Particulate</t>
  </si>
  <si>
    <t>km3</t>
  </si>
  <si>
    <t xml:space="preserve">Total water discharge </t>
  </si>
  <si>
    <t>Waste rock</t>
  </si>
  <si>
    <t>Tailings</t>
  </si>
  <si>
    <t>Overburden</t>
  </si>
  <si>
    <t>Land use|mineral tenure</t>
  </si>
  <si>
    <t>Land use|surface rights</t>
  </si>
  <si>
    <t>Land use|disturbed land</t>
  </si>
  <si>
    <t>tCO2eq/t of ore processed</t>
  </si>
  <si>
    <t>tCO2eq/t of copper-equivalent production)</t>
  </si>
  <si>
    <t>TJ/Mt of ore processed</t>
  </si>
  <si>
    <t>TJ/kt of copper-equivalent production</t>
  </si>
  <si>
    <t>Volcanogenic Massive Sulphide (VMS) — Cu-Zn and Zn-Cu rich, and structurally controlled lode-gold vein-type for New Britannia and other gold zones</t>
  </si>
  <si>
    <t>Alkalic porphyry copper–gold deposit (silica saturated), typical of BC's Cordillera deposits​</t>
  </si>
  <si>
    <t>Open pit mining with blasting, loading, and hauling using shovels and 220-tonne haul trucks​</t>
  </si>
  <si>
    <t>Lalor: Cut and fill &amp; Longhole open stoping
1901: Post-Pillar Mechanized Cut &amp; Fill (PPMCAF) and Inclined Room &amp; Pillar
WIM/3 Zone: Longhole retreat​</t>
  </si>
  <si>
    <t>Stall Mill: Crush, grind, flotation for Cu, Zn, Au
New Britannia: Grind, flotation, leaching (for Au), refining. Flotation tails optionally leached​</t>
  </si>
  <si>
    <t>Crush–grind–flotation: SAG mill + ball mill + pebble crusher; sulphide flotation producing Cu-Ag-Au concentrate</t>
  </si>
  <si>
    <t>TR</t>
  </si>
  <si>
    <t>Lalor’s mineralized lenses reach ~800 meters vertical depth​.
The 3 Zone and New Britannia workings reach around 130 meters depth</t>
  </si>
  <si>
    <t>Open pit operation — final pit depth not explicitly provided, but standard practice for similar porphyry copper mines suggests ~400–600 meters depth</t>
  </si>
  <si>
    <t>https://burgundydiamonds.com/ekati-mine/</t>
  </si>
  <si>
    <t>Carats recovered</t>
  </si>
  <si>
    <t>Mwmt</t>
  </si>
  <si>
    <t>Mdmt</t>
  </si>
  <si>
    <t>Mcts</t>
  </si>
  <si>
    <t>Quarterly-Activities-Report-for-the-Period-ended-September-30th-2024</t>
  </si>
  <si>
    <t>Quarterly-Activities-Report-for-the-Period-ended-September-30th-2025</t>
  </si>
  <si>
    <t>Quarterly-Activities-Report-for-the-Period-ended-September-30th-2026</t>
  </si>
  <si>
    <t>Quarterly-Activities-Report-for-the-Period-ended-September-30th-2027</t>
  </si>
  <si>
    <t>c/t</t>
  </si>
  <si>
    <t>Mct</t>
  </si>
  <si>
    <t>LPG</t>
  </si>
  <si>
    <t>MWh/t of ore processed</t>
  </si>
  <si>
    <t>GJ/t of ore processed</t>
  </si>
  <si>
    <t>GJ/oz of gold produced</t>
  </si>
  <si>
    <t>kL</t>
  </si>
  <si>
    <t xml:space="preserve">Intermediate metal </t>
  </si>
  <si>
    <t>Material mined</t>
  </si>
  <si>
    <t>Total non-hazardous waste generated</t>
  </si>
  <si>
    <t>Total hazardous waste generated</t>
  </si>
  <si>
    <t>Total waste mined</t>
  </si>
  <si>
    <t>Total non-mineral waste generated</t>
  </si>
  <si>
    <t>Land disturbed</t>
  </si>
  <si>
    <t>Land rehabilitated</t>
  </si>
  <si>
    <t>https://evolutionmining.com.au/reservesresources/</t>
  </si>
  <si>
    <t>EVN_FY24-ESG-Performance-Data_web.xlsx</t>
  </si>
  <si>
    <t>t?</t>
  </si>
  <si>
    <t>Barrick_2023_Performance-Data</t>
  </si>
  <si>
    <t>Barrick_2023_Performance-Data.xlsx</t>
  </si>
  <si>
    <t>Waste rock mined</t>
  </si>
  <si>
    <t>Total water withdrawal|High quality</t>
  </si>
  <si>
    <t>Total water discharge|High quality</t>
  </si>
  <si>
    <t>Withdrawal intensity</t>
  </si>
  <si>
    <t>Consumption intensity</t>
  </si>
  <si>
    <t>m3?</t>
  </si>
  <si>
    <t>m3/t of ore processed</t>
  </si>
  <si>
    <t>tCO2eq/oz gold</t>
  </si>
  <si>
    <t>scope1+2?</t>
  </si>
  <si>
    <t>Electricity consumption|Non-renewable electricity use</t>
  </si>
  <si>
    <t>CO2eq?</t>
  </si>
  <si>
    <t>Moz</t>
  </si>
  <si>
    <t>land</t>
  </si>
  <si>
    <t>Area of land yet to be restored or rehabilitated</t>
  </si>
  <si>
    <t>tailings from processing ore</t>
  </si>
  <si>
    <t>waste rock</t>
  </si>
  <si>
    <t>Coal</t>
  </si>
  <si>
    <t>Coke &amp; Petroleum coke</t>
  </si>
  <si>
    <t>Other</t>
  </si>
  <si>
    <t>Electricity|Not specified</t>
  </si>
  <si>
    <t>Teck-Sustainability-Databook</t>
  </si>
  <si>
    <t>Teck-Sustainability-Databook.xlsx</t>
  </si>
  <si>
    <t>CMP-06e20c6e</t>
  </si>
  <si>
    <t>mining and manufacturing</t>
  </si>
  <si>
    <t>Cameco_2023_Sustainability_Report_Performance_Table_0.xlsx</t>
  </si>
  <si>
    <t>CMP-12afc634</t>
  </si>
  <si>
    <t>GRP-a13779f8</t>
  </si>
  <si>
    <t>material use</t>
  </si>
  <si>
    <t>Agnico-Eagle-2023-Sustainability-Performance-Data_25042024</t>
  </si>
  <si>
    <t>Agnico-Eagle-2023-Sustainability-Performance-Data_25042025</t>
  </si>
  <si>
    <t>Agnico-Eagle-2023-Sustainability-Performance-Data_25042026</t>
  </si>
  <si>
    <t>Agnico-Eagle-2023-Sustainability-Performance-Data_25042027</t>
  </si>
  <si>
    <t>Agnico-Eagle-2023-Sustainability-Performance-Data_25042028</t>
  </si>
  <si>
    <t>Agnico-Eagle-2023-Sustainability-Performance-Data_25042029</t>
  </si>
  <si>
    <t>Agnico-Eagle-2023-Sustainability-Performance-Data_25042030</t>
  </si>
  <si>
    <t>Agnico-Eagle-2023-Sustainability-Performance-Data_25042031</t>
  </si>
  <si>
    <t>Agnico-Eagle-2023-Sustainability-Performance-Data_25042032</t>
  </si>
  <si>
    <t>Agnico-Eagle-2023-Sustainability-Performance-Data_25042033</t>
  </si>
  <si>
    <t>Agnico-Eagle-2023-Sustainability-Performance-Data_25042034</t>
  </si>
  <si>
    <t>Agnico-Eagle-2023-Sustainability-Performance-Data_25042035</t>
  </si>
  <si>
    <t>Agnico-Eagle-2023-Sustainability-Performance-Data_25042036</t>
  </si>
  <si>
    <t>Agnico-Eagle-2023-Sustainability-Performance-Data_25042037</t>
  </si>
  <si>
    <t>Agnico-Eagle-2023-Sustainability-Performance-Data_25042038</t>
  </si>
  <si>
    <t>Agnico-Eagle-2023-Sustainability-Performance-Data_25042039</t>
  </si>
  <si>
    <t>Agnico-Eagle-2023-Sustainability-Performance-Data_25042040</t>
  </si>
  <si>
    <t>Agnico-Eagle-2023-Sustainability-Performance-Data_25042041</t>
  </si>
  <si>
    <t>Agnico-Eagle-2023-Sustainability-Performance-Data_25042042</t>
  </si>
  <si>
    <t>Agnico-Eagle-2023-Sustainability-Performance-Data_25042043</t>
  </si>
  <si>
    <t>Agnico-Eagle-2023-Sustainability-Performance-Data_25042044</t>
  </si>
  <si>
    <t>Agnico-Eagle-2023-Sustainability-Performance-Data_25042045</t>
  </si>
  <si>
    <t>Agnico-Eagle-2023-Sustainability-Performance-Data_25042046</t>
  </si>
  <si>
    <t>Agnico-Eagle-2023-Sustainability-Performance-Data_25042047</t>
  </si>
  <si>
    <t>Agnico-Eagle-2023-Sustainability-Performance-Data_25042048</t>
  </si>
  <si>
    <t>Agnico-Eagle-2023-Sustainability-Performance-Data_25042049</t>
  </si>
  <si>
    <t>Agnico-Eagle-2023-Sustainability-Performance-Data_25042050</t>
  </si>
  <si>
    <t>Agnico-Eagle-2023-Sustainability-Performance-Data_25042051</t>
  </si>
  <si>
    <t>Agnico-Eagle-2023-Sustainability-Performance-Data_25042052</t>
  </si>
  <si>
    <t>Agnico-Eagle-2023-Sustainability-Performance-Data_25042053</t>
  </si>
  <si>
    <t>Agnico-Eagle-2023-Sustainability-Performance-Data_25042054</t>
  </si>
  <si>
    <t>Agnico-Eagle-2023-Sustainability-Performance-Data_25042055</t>
  </si>
  <si>
    <t>Agnico-Eagle-2023-Sustainability-Performance-Data_25042056</t>
  </si>
  <si>
    <t>Agnico-Eagle-2023-Sustainability-Performance-Data_25042057</t>
  </si>
  <si>
    <t>Agnico-Eagle-2023-Sustainability-Performance-Data_25042058</t>
  </si>
  <si>
    <t>Agnico-Eagle-2023-Sustainability-Performance-Data_25042059</t>
  </si>
  <si>
    <t>Agnico-Eagle-2023-Sustainability-Performance-Data_25042060</t>
  </si>
  <si>
    <t>Agnico-Eagle-2023-Sustainability-Performance-Data_25042061</t>
  </si>
  <si>
    <t>Agnico-Eagle-2023-Sustainability-Performance-Data_25042062</t>
  </si>
  <si>
    <t>Agnico-Eagle-2023-Sustainability-Performance-Data_25042063</t>
  </si>
  <si>
    <t>Agnico-Eagle-2023-Sustainability-Performance-Data_25042064</t>
  </si>
  <si>
    <t>Agnico-Eagle-2023-Sustainability-Performance-Data_25042065</t>
  </si>
  <si>
    <t>Agnico-Eagle-2023-Sustainability-Performance-Data_25042066</t>
  </si>
  <si>
    <t>Agnico-Eagle-2023-Sustainability-Performance-Data_25042067</t>
  </si>
  <si>
    <t>Agnico-Eagle-2023-Sustainability-Performance-Data_25042068</t>
  </si>
  <si>
    <t>Agnico-Eagle-2023-Sustainability-Performance-Data_25042069</t>
  </si>
  <si>
    <t>Agnico-Eagle-2023-Sustainability-Performance-Data_25042070</t>
  </si>
  <si>
    <t>Agnico-Eagle-2023-Sustainability-Performance-Data_25042071</t>
  </si>
  <si>
    <t>Agnico-Eagle-2023-Sustainability-Performance-Data_25042072</t>
  </si>
  <si>
    <t>Agnico-Eagle-2023-Sustainability-Performance-Data_25042073</t>
  </si>
  <si>
    <t>Agnico-Eagle-2023-Sustainability-Performance-Data_25042074</t>
  </si>
  <si>
    <t>Agnico-Eagle-2023-Sustainability-Performance-Data_25042075</t>
  </si>
  <si>
    <t>Agnico-Eagle-2023-Sustainability-Performance-Data_25042076</t>
  </si>
  <si>
    <t>Agnico-Eagle-2023-Sustainability-Performance-Data_25042077</t>
  </si>
  <si>
    <t>Agnico-Eagle-2023-Sustainability-Performance-Data_25042078</t>
  </si>
  <si>
    <t>Agnico-Eagle-2023-Sustainability-Performance-Data_25042079</t>
  </si>
  <si>
    <t>Agnico-Eagle-2023-Sustainability-Performance-Data_25042080</t>
  </si>
  <si>
    <t>Agnico-Eagle-2023-Sustainability-Performance-Data_25042081</t>
  </si>
  <si>
    <t>Agnico-Eagle-2023-Sustainability-Performance-Data_25042082</t>
  </si>
  <si>
    <t>Agnico-Eagle-2023-Sustainability-Performance-Data_25042083</t>
  </si>
  <si>
    <t>Agnico-Eagle-2023-Sustainability-Performance-Data_25042084</t>
  </si>
  <si>
    <t>Agnico-Eagle-2023-Sustainability-Performance-Data_25042085</t>
  </si>
  <si>
    <t>Agnico-Eagle-2023-Sustainability-Performance-Data_25042086</t>
  </si>
  <si>
    <t>Agnico-Eagle-2023-Sustainability-Performance-Data_25042087</t>
  </si>
  <si>
    <t>Agnico-Eagle-2023-Sustainability-Performance-Data_25042088</t>
  </si>
  <si>
    <t>Agnico-Eagle-2023-Sustainability-Performance-Data_25042089</t>
  </si>
  <si>
    <t>Agnico-Eagle-2023-Sustainability-Performance-Data_25042090</t>
  </si>
  <si>
    <t>Agnico-Eagle-2023-Sustainability-Performance-Data_25042091</t>
  </si>
  <si>
    <t>Agnico-Eagle-2023-Sustainability-Performance-Data_25042092</t>
  </si>
  <si>
    <t>Agnico-Eagle-2023-Sustainability-Performance-Data_25042093</t>
  </si>
  <si>
    <t>Agnico-Eagle-2023-Sustainability-Performance-Data_25042094</t>
  </si>
  <si>
    <t>Agnico-Eagle-2023-Sustainability-Performance-Data_25042095</t>
  </si>
  <si>
    <t>Agnico-Eagle-2023-Sustainability-Performance-Data_25042096</t>
  </si>
  <si>
    <t>Agnico-Eagle-2023-Sustainability-Performance-Data_25042097</t>
  </si>
  <si>
    <t>Agnico-Eagle-2023-Sustainability-Performance-Data_25042098</t>
  </si>
  <si>
    <t>Agnico-Eagle-2023-Sustainability-Performance-Data_25042099</t>
  </si>
  <si>
    <t>Agnico-Eagle-2023-Sustainability-Performance-Data_25042100</t>
  </si>
  <si>
    <t>Agnico-Eagle-2023-Sustainability-Performance-Data_25042101</t>
  </si>
  <si>
    <t>Agnico-Eagle-2023-Sustainability-Performance-Data_25042102</t>
  </si>
  <si>
    <t>Agnico-Eagle-2023-Sustainability-Performance-Data_25042103</t>
  </si>
  <si>
    <t>Agnico-Eagle-2023-Sustainability-Performance-Data_25042104</t>
  </si>
  <si>
    <t>Agnico-Eagle-2023-Sustainability-Performance-Data_25042105</t>
  </si>
  <si>
    <t>Agnico-Eagle-2023-Sustainability-Performance-Data_25042106</t>
  </si>
  <si>
    <t>Agnico-Eagle-2023-Sustainability-Performance-Data_25042107</t>
  </si>
  <si>
    <t>Agnico-Eagle-2023-Sustainability-Performance-Data_25042108</t>
  </si>
  <si>
    <t>Agnico-Eagle-2023-Sustainability-Performance-Data_25042109</t>
  </si>
  <si>
    <t>Agnico-Eagle-2023-Sustainability-Performance-Data_25042110</t>
  </si>
  <si>
    <t>Agnico-Eagle-2023-Sustainability-Performance-Data_25042111</t>
  </si>
  <si>
    <t>Agnico-Eagle-2023-Sustainability-Performance-Data_25042112</t>
  </si>
  <si>
    <t>Agnico-Eagle-2023-Sustainability-Performance-Data_25042113</t>
  </si>
  <si>
    <t>Agnico-Eagle-2023-Sustainability-Performance-Data_25042114</t>
  </si>
  <si>
    <t>Agnico-Eagle-2023-Sustainability-Performance-Data_25042115</t>
  </si>
  <si>
    <t>Agnico-Eagle-2023-Sustainability-Performance-Data_25042116</t>
  </si>
  <si>
    <t>Agnico-Eagle-2023-Sustainability-Performance-Data_25042117</t>
  </si>
  <si>
    <t>Agnico-Eagle-2023-Sustainability-Performance-Data_25042118</t>
  </si>
  <si>
    <t>Agnico-Eagle-2023-Sustainability-Performance-Data_25042119</t>
  </si>
  <si>
    <t>Agnico-Eagle-2023-Sustainability-Performance-Data_25042120</t>
  </si>
  <si>
    <t>Agnico-Eagle-2023-Sustainability-Performance-Data_25042121</t>
  </si>
  <si>
    <t>Agnico-Eagle-2023-Sustainability-Performance-Data_25042122</t>
  </si>
  <si>
    <t>Agnico-Eagle-2023-Sustainability-Performance-Data_25042123</t>
  </si>
  <si>
    <t>Agnico-Eagle-2023-Sustainability-Performance-Data_25042124</t>
  </si>
  <si>
    <t>Agnico-Eagle-2023-Sustainability-Performance-Data_25042125</t>
  </si>
  <si>
    <t>Agnico-Eagle-2023-Sustainability-Performance-Data_25042126</t>
  </si>
  <si>
    <t>Agnico-Eagle-2023-Sustainability-Performance-Data_25042127</t>
  </si>
  <si>
    <t>Agnico-Eagle-2023-Sustainability-Performance-Data_25042128</t>
  </si>
  <si>
    <t>Agnico-Eagle-2023-Sustainability-Performance-Data_25042129</t>
  </si>
  <si>
    <t>Agnico-Eagle-2023-Sustainability-Performance-Data_25042130</t>
  </si>
  <si>
    <t>Agnico-Eagle-2023-Sustainability-Performance-Data_25042131</t>
  </si>
  <si>
    <t>Agnico-Eagle-2023-Sustainability-Performance-Data_25042132</t>
  </si>
  <si>
    <t>Agnico-Eagle-2023-Sustainability-Performance-Data_25042133</t>
  </si>
  <si>
    <t>Agnico-Eagle-2023-Sustainability-Performance-Data_25042134</t>
  </si>
  <si>
    <t>Agnico-Eagle-2023-Sustainability-Performance-Data_25042135</t>
  </si>
  <si>
    <t>Agnico-Eagle-2023-Sustainability-Performance-Data_25042136</t>
  </si>
  <si>
    <t>Agnico-Eagle-2023-Sustainability-Performance-Data_25042137</t>
  </si>
  <si>
    <t>Agnico-Eagle-2023-Sustainability-Performance-Data_25042138</t>
  </si>
  <si>
    <t>Agnico-Eagle-2023-Sustainability-Performance-Data_25042139</t>
  </si>
  <si>
    <t>Agnico-Eagle-2023-Sustainability-Performance-Data_25042140</t>
  </si>
  <si>
    <t>Agnico-Eagle-2023-Sustainability-Performance-Data_25042141</t>
  </si>
  <si>
    <t>Agnico-Eagle-2023-Sustainability-Performance-Data_25042142</t>
  </si>
  <si>
    <t>Agnico-Eagle-2023-Sustainability-Performance-Data_25042143</t>
  </si>
  <si>
    <t>Agnico-Eagle-2023-Sustainability-Performance-Data_25042144</t>
  </si>
  <si>
    <t>Agnico-Eagle-2023-Sustainability-Performance-Data_25042145</t>
  </si>
  <si>
    <t>Agnico-Eagle-2023-Sustainability-Performance-Data_25042146</t>
  </si>
  <si>
    <t>Agnico-Eagle-2023-Sustainability-Performance-Data_25042147</t>
  </si>
  <si>
    <t>Agnico-Eagle-2023-Sustainability-Performance-Data_25042148</t>
  </si>
  <si>
    <t>Agnico-Eagle-2023-Sustainability-Performance-Data_25042149</t>
  </si>
  <si>
    <t>Agnico-Eagle-2023-Sustainability-Performance-Data_25042150</t>
  </si>
  <si>
    <t>Agnico-Eagle-2023-Sustainability-Performance-Data_25042151</t>
  </si>
  <si>
    <t>Agnico-Eagle-2023-Sustainability-Performance-Data_25042152</t>
  </si>
  <si>
    <t>Agnico-Eagle-2023-Sustainability-Performance-Data_25042153</t>
  </si>
  <si>
    <t>Agnico-Eagle-2023-Sustainability-Performance-Data_25042154</t>
  </si>
  <si>
    <t>Agnico-Eagle-2023-Sustainability-Performance-Data_25042155</t>
  </si>
  <si>
    <t>Agnico-Eagle-2023-Sustainability-Performance-Data_25042156</t>
  </si>
  <si>
    <t>Agnico-Eagle-2023-Sustainability-Performance-Data_25042157</t>
  </si>
  <si>
    <t>Agnico-Eagle-2023-Sustainability-Performance-Data_25042158</t>
  </si>
  <si>
    <t>Agnico-Eagle-2023-Sustainability-Performance-Data_25042159</t>
  </si>
  <si>
    <t>Agnico-Eagle-2023-Sustainability-Performance-Data_25042160</t>
  </si>
  <si>
    <t>Agnico-Eagle-2023-Sustainability-Performance-Data_25042161</t>
  </si>
  <si>
    <t>Agnico-Eagle-2023-Sustainability-Performance-Data_25042162</t>
  </si>
  <si>
    <t>Agnico-Eagle-2023-Sustainability-Performance-Data_25042163</t>
  </si>
  <si>
    <t>Agnico-Eagle-2023-Sustainability-Performance-Data_25042164</t>
  </si>
  <si>
    <t>Agnico-Eagle-2023-Sustainability-Performance-Data_25042165</t>
  </si>
  <si>
    <t>Agnico-Eagle-2023-Sustainability-Performance-Data_25042166</t>
  </si>
  <si>
    <t>Agnico-Eagle-2023-Sustainability-Performance-Data_25042167</t>
  </si>
  <si>
    <t>Agnico-Eagle-2023-Sustainability-Performance-Data_25042168</t>
  </si>
  <si>
    <t>Agnico-Eagle-2023-Sustainability-Performance-Data_25042169</t>
  </si>
  <si>
    <t>Agnico-Eagle-2023-Sustainability-Performance-Data_25042170</t>
  </si>
  <si>
    <t>2023-New-Gold-ESG-Data-Factbook.xlsx</t>
  </si>
  <si>
    <t>Newmont-2023-Performance-Data-Tables-V4-locked.xlsx</t>
  </si>
  <si>
    <t>PAS-2023-Sustainability-Performance-Data-Book.xlsx</t>
  </si>
  <si>
    <t>2023-ESG-Data-Tables.xlsx</t>
  </si>
  <si>
    <t>2024_Annual_report</t>
  </si>
  <si>
    <t>Refined production</t>
  </si>
  <si>
    <t>Molybdenum</t>
  </si>
  <si>
    <t>Metal contained in concentrate</t>
  </si>
  <si>
    <t>TR_Abcourt_Geant_Dormant_2023</t>
  </si>
  <si>
    <t>GEM</t>
  </si>
  <si>
    <t>ttpa</t>
  </si>
  <si>
    <t>Proven+Probable</t>
  </si>
  <si>
    <t>Nt</t>
  </si>
  <si>
    <t>Inferred+Indicated+Measured</t>
  </si>
  <si>
    <t>scope1?</t>
  </si>
  <si>
    <t>AR_2023.pdf</t>
  </si>
  <si>
    <t>Total footprint</t>
  </si>
  <si>
    <t>Other metals</t>
  </si>
  <si>
    <t>Concentrate produced</t>
  </si>
  <si>
    <t>dmt</t>
  </si>
  <si>
    <t>klbs</t>
  </si>
  <si>
    <t>Tonnes mined</t>
  </si>
  <si>
    <t>Data.xlsx</t>
  </si>
  <si>
    <t>Mm3</t>
  </si>
  <si>
    <t>Total waste rock</t>
  </si>
  <si>
    <t>Total weiht of industrial waste</t>
  </si>
  <si>
    <t>ounces</t>
  </si>
  <si>
    <t>Diesel|Mobile equipment</t>
  </si>
  <si>
    <t>Diesel|Stationary equipment</t>
  </si>
  <si>
    <t>LPG|Mobile equipment</t>
  </si>
  <si>
    <t>LPG|Stationary equipment</t>
  </si>
  <si>
    <t>ESG_2023.pdf</t>
  </si>
  <si>
    <t>tCO2eq/t ore milled</t>
  </si>
  <si>
    <t>tCO2eq/oz Au produced</t>
  </si>
  <si>
    <t>Mineral waste|Non-acid generating waste rock</t>
  </si>
  <si>
    <t>Non-mineral waste|Non-hazardous</t>
  </si>
  <si>
    <t>Non-mineral waste|Hazardous</t>
  </si>
  <si>
    <t>mm3</t>
  </si>
  <si>
    <t>Total water discharges</t>
  </si>
  <si>
    <t>Q4.24-GMTN-Deck-2</t>
  </si>
  <si>
    <t>Q4.24-GMTN-Deck-3</t>
  </si>
  <si>
    <t>Q4.24-GMTN-Deck-4</t>
  </si>
  <si>
    <t>CMP-7e360a1f</t>
  </si>
  <si>
    <t>tCO2eq (biogenic)</t>
  </si>
  <si>
    <t>gallons</t>
  </si>
  <si>
    <t>Total water used</t>
  </si>
  <si>
    <t>Total freshwater withdrawal</t>
  </si>
  <si>
    <t>Waste rock produced</t>
  </si>
  <si>
    <t>Non-mineral waste produced</t>
  </si>
  <si>
    <t>Gasoline|Mobile equipment</t>
  </si>
  <si>
    <t>Surface/undergound emulsion &amp; ANFO</t>
  </si>
  <si>
    <t>Electricity used|Not specified</t>
  </si>
  <si>
    <t>pounds</t>
  </si>
  <si>
    <t>SR_2023.pdf</t>
  </si>
  <si>
    <t>Reserves|underground</t>
  </si>
  <si>
    <t>Reserves|open-pit</t>
  </si>
  <si>
    <t>oz/t</t>
  </si>
  <si>
    <t>RR-tables-12-31-2024</t>
  </si>
  <si>
    <t>Resources|underground</t>
  </si>
  <si>
    <t>Resources|open-pit</t>
  </si>
  <si>
    <t>ANFO</t>
  </si>
  <si>
    <t>Emulsion ANFO</t>
  </si>
  <si>
    <t>2023_iamgold-esg-performance-data-final_protected</t>
  </si>
  <si>
    <t>Discharge</t>
  </si>
  <si>
    <t>Consumed</t>
  </si>
  <si>
    <t>Withdrawal|Freshwater</t>
  </si>
  <si>
    <t>Explosives</t>
  </si>
  <si>
    <t>Sulfur dioxide</t>
  </si>
  <si>
    <t>Hydraulic oil</t>
  </si>
  <si>
    <t>Transmission oil</t>
  </si>
  <si>
    <t>Carbon</t>
  </si>
  <si>
    <t>Grease</t>
  </si>
  <si>
    <t>Anti scalant</t>
  </si>
  <si>
    <t>Motor/drill oil</t>
  </si>
  <si>
    <t>Compressor oil</t>
  </si>
  <si>
    <t>Mineral waste|Waste rock</t>
  </si>
  <si>
    <t>Mineral waste|Tailings</t>
  </si>
  <si>
    <t>Mineral waste|Suldges</t>
  </si>
  <si>
    <t>Non-mineral waste|Overburden</t>
  </si>
  <si>
    <t>operational_data</t>
  </si>
  <si>
    <t>Electricity consumption|Not specified</t>
  </si>
  <si>
    <t>Petrol</t>
  </si>
  <si>
    <t>GWh</t>
  </si>
  <si>
    <t>ESG_2024.pdf</t>
  </si>
  <si>
    <t>6E</t>
  </si>
  <si>
    <t>Ml</t>
  </si>
  <si>
    <t>Total discharged</t>
  </si>
  <si>
    <t>mining right</t>
  </si>
  <si>
    <t>FY2024</t>
  </si>
  <si>
    <t>Pt</t>
  </si>
  <si>
    <t>Pd</t>
  </si>
  <si>
    <t>Au</t>
  </si>
  <si>
    <t>MRMR-2024.pdf</t>
  </si>
  <si>
    <t>2024-Q4-MDA</t>
  </si>
  <si>
    <t>Reserves-Resources_June-2023</t>
  </si>
  <si>
    <t>Ore mined?</t>
  </si>
  <si>
    <t>Magna_Mining_MDA_2024</t>
  </si>
  <si>
    <t>KCF</t>
  </si>
  <si>
    <t>MWh</t>
  </si>
  <si>
    <t xml:space="preserve">Mobile equipment </t>
  </si>
  <si>
    <t>water in</t>
  </si>
  <si>
    <t>mT</t>
  </si>
  <si>
    <t>mtCO2eq?</t>
  </si>
  <si>
    <t>CMP-9abface1</t>
  </si>
  <si>
    <t xml:space="preserve">Royal Canadian Mint </t>
  </si>
  <si>
    <t>Bullion</t>
  </si>
  <si>
    <t>Refined</t>
  </si>
  <si>
    <t>Numismatic</t>
  </si>
  <si>
    <t>2024_IR</t>
  </si>
  <si>
    <t>Steel recycled</t>
  </si>
  <si>
    <t>GRP-14bfbb82</t>
  </si>
  <si>
    <t>Seabee Gold Operation</t>
  </si>
  <si>
    <t>Tailings deposited</t>
  </si>
  <si>
    <t>Waste rock backfilled</t>
  </si>
  <si>
    <t>Mill feed grade</t>
  </si>
  <si>
    <t>Reserves-and-Resources_2024</t>
  </si>
  <si>
    <t>Coal output</t>
  </si>
  <si>
    <t>CMP-140e111b</t>
  </si>
  <si>
    <t>2023-Sustainability-Data-Book.xlsx</t>
  </si>
  <si>
    <t>tCO2eq/t of production</t>
  </si>
  <si>
    <t>Refining</t>
  </si>
  <si>
    <t>Smelting</t>
  </si>
  <si>
    <t>Operational control</t>
  </si>
  <si>
    <t>MtCO2eq</t>
  </si>
  <si>
    <t>Oil</t>
  </si>
  <si>
    <t>Other renewables</t>
  </si>
  <si>
    <t>Distillates</t>
  </si>
  <si>
    <t>tGJ</t>
  </si>
  <si>
    <t>tMW</t>
  </si>
  <si>
    <t>GJ/t aluminum produced</t>
  </si>
  <si>
    <t>Land utilization requirements for bauxite residue</t>
  </si>
  <si>
    <t>Area disturbed|North America</t>
  </si>
  <si>
    <t>Area disturbed|Total</t>
  </si>
  <si>
    <t>Open area|Total</t>
  </si>
  <si>
    <t>Open area|North America</t>
  </si>
  <si>
    <t>Fluoride</t>
  </si>
  <si>
    <t>kg/t of alumina produced</t>
  </si>
  <si>
    <t>Nitrogen</t>
  </si>
  <si>
    <t>kg/kt of alumina produced</t>
  </si>
  <si>
    <t>m2 land/kt alumina produced</t>
  </si>
  <si>
    <t>Landfilled waste</t>
  </si>
  <si>
    <t>Overburden and rock</t>
  </si>
  <si>
    <t>Topsoil</t>
  </si>
  <si>
    <t>Water use intensity</t>
  </si>
  <si>
    <t>m3/t alumina produced</t>
  </si>
  <si>
    <t>Freshwater use intensity</t>
  </si>
  <si>
    <t>m3/t primary aluminum</t>
  </si>
  <si>
    <t>Bauxite residue</t>
  </si>
  <si>
    <t>Bauxite residue intensity</t>
  </si>
  <si>
    <t>t/t alumina</t>
  </si>
  <si>
    <t>4Q23-Alcoa-Financial-Results</t>
  </si>
  <si>
    <t>kmt</t>
  </si>
  <si>
    <t>CMP-0f9c0b53</t>
  </si>
  <si>
    <t>Data is provided on a fiscal year basis with the exception of GHG emissions and air quality data which are provided for the calendar year.</t>
  </si>
  <si>
    <t>scope1 intensity</t>
  </si>
  <si>
    <t>scope1+2 intensity</t>
  </si>
  <si>
    <t>tCO2eq/t steel</t>
  </si>
  <si>
    <t>Oxides of nitrogen</t>
  </si>
  <si>
    <t>Oxides of sulphur</t>
  </si>
  <si>
    <t>PM&lt;10</t>
  </si>
  <si>
    <t>Polycyclic aromatic hydrocarbons</t>
  </si>
  <si>
    <t>Freshwater withdrawn</t>
  </si>
  <si>
    <t>Bighorn Mining Ltd</t>
  </si>
  <si>
    <t>Resources_Coalspur.pdf</t>
  </si>
  <si>
    <t>scope1|Diesel</t>
  </si>
  <si>
    <t>scope1|Other sources</t>
  </si>
  <si>
    <t>scope3|Diesel production</t>
  </si>
  <si>
    <t>scope3|Raw materials</t>
  </si>
  <si>
    <t>Electricity generation</t>
  </si>
  <si>
    <t>Combustion using stationary equipment</t>
  </si>
  <si>
    <t>Combustion using mobile equipment</t>
  </si>
  <si>
    <t>Explosives and burning of residual materials</t>
  </si>
  <si>
    <t>Refrigerant gas</t>
  </si>
  <si>
    <t>GHG intensity</t>
  </si>
  <si>
    <t>kWt/ore milled</t>
  </si>
  <si>
    <t>Rapport_Objectif_Emissions_GES_2023_EN</t>
  </si>
  <si>
    <t>m3/t ore</t>
  </si>
  <si>
    <t>https://www.mining-technology.com/marketdata/five-largest-nickel-mines-canada/?cf-view</t>
  </si>
  <si>
    <t>Light Fuel &amp; Gasoline</t>
  </si>
  <si>
    <t>Lubricating Oils &amp; Greases</t>
  </si>
  <si>
    <t>CMP-c08ac7d7</t>
  </si>
  <si>
    <t>scope2 intensity</t>
  </si>
  <si>
    <t>tCO2eq/t iron concentrate produced</t>
  </si>
  <si>
    <t>Light Oil Fuel</t>
  </si>
  <si>
    <t>MJ/t iron concentrate produced</t>
  </si>
  <si>
    <t>kg/t iron concentrate produced</t>
  </si>
  <si>
    <t>Sterile rock excavated</t>
  </si>
  <si>
    <t>Total area used and not restored</t>
  </si>
  <si>
    <t>Ore mined and hauled</t>
  </si>
  <si>
    <t>cil-23sr-esg-databookvf.xlsx</t>
  </si>
  <si>
    <t>CaO</t>
  </si>
  <si>
    <t>Sat</t>
  </si>
  <si>
    <t>MgO</t>
  </si>
  <si>
    <t>Al2O3</t>
  </si>
  <si>
    <t>Petroleum diesel consumed</t>
  </si>
  <si>
    <t>Biodiesel consumed</t>
  </si>
  <si>
    <t>Diesel consumed</t>
  </si>
  <si>
    <t>Energy from diesel</t>
  </si>
  <si>
    <t>MI</t>
  </si>
  <si>
    <t>SR_2024.pdf</t>
  </si>
  <si>
    <t>CH4 from mined coal</t>
  </si>
  <si>
    <t>CMP-2c5a6a25</t>
  </si>
  <si>
    <t>General waste</t>
  </si>
  <si>
    <t>Total</t>
  </si>
  <si>
    <t>CMP-d899f7d7</t>
  </si>
  <si>
    <t>Fossil fuels</t>
  </si>
  <si>
    <t>mGJ</t>
  </si>
  <si>
    <t>Energy from renewable electricity purchased</t>
  </si>
  <si>
    <t>Carats recovered|Canada</t>
  </si>
  <si>
    <t>Carats recovered|World</t>
  </si>
  <si>
    <t>kct</t>
  </si>
  <si>
    <t>company_id</t>
  </si>
  <si>
    <t>facility_group_name</t>
  </si>
  <si>
    <t>facility_group_id</t>
  </si>
  <si>
    <t>CMP-0a6a3062</t>
  </si>
  <si>
    <t>https://abcourt.info/projects/the-sleeping-giant-mine/</t>
  </si>
  <si>
    <t>https://miningdataonline.com/property/1589/Sleeping-Giant-Mine.aspx</t>
  </si>
  <si>
    <t>No environmental data. Not currently producing. In care &amp; maintenance.</t>
  </si>
  <si>
    <t>CMP-6265c407</t>
  </si>
  <si>
    <t>Meadowbank complex</t>
  </si>
  <si>
    <t>Very good reporting with data for 2023.</t>
  </si>
  <si>
    <t>CMP-3a4ccc7f</t>
  </si>
  <si>
    <t>https://fr-ca.alcoa.com/canada/fr/factories</t>
  </si>
  <si>
    <t>Aggregated at company level with some environmental data given in intensity metrics.</t>
  </si>
  <si>
    <t>CMP-dc21de8a</t>
  </si>
  <si>
    <t>https://www.riotinto.com/en/operations/canada/saguenay
https://www.alcoa.com/canada/fr/factories</t>
  </si>
  <si>
    <t>Aggregated at company level with some environmental data given in intensity metrics. Mixed ownership.</t>
  </si>
  <si>
    <t>https://www.gem.wiki/Algoma_steel_plant#cite_note-autoref_12-21</t>
  </si>
  <si>
    <t>Aggregated at company level with some environmental data given in intensity metrics. GEM provides capacity and production data.</t>
  </si>
  <si>
    <t>CMP-c6e8351c</t>
  </si>
  <si>
    <t>No data found.</t>
  </si>
  <si>
    <t>CMP-9dd4e461</t>
  </si>
  <si>
    <t>CMP-3775c12e</t>
  </si>
  <si>
    <t>CMP-a6812c47</t>
  </si>
  <si>
    <t>Bought by Alamos Gold Inc in 2024, and integrated in Island Gold District. But reported data date back to 2023 in Alamos Gold Inc data. Production data available p13 if necessary.</t>
  </si>
  <si>
    <t>CMP-c48042ef</t>
  </si>
  <si>
    <t>Some data in the IR of parent company. But seems impossible to downscale to Canada.</t>
  </si>
  <si>
    <t>CMP-9d03c9d4</t>
  </si>
  <si>
    <t>CMP-84fc7d46</t>
  </si>
  <si>
    <t>Production and reserves data from Global Energy Monitor. GHG, air pollution and land footprint from the AR.</t>
  </si>
  <si>
    <t>CMP-79bcdb91</t>
  </si>
  <si>
    <t>https://www.refra.com/en/Calgary/</t>
  </si>
  <si>
    <t>Coalspur</t>
  </si>
  <si>
    <t>https://www.gem.wiki/Vista_Coal_Mine</t>
  </si>
  <si>
    <t>Production data from GEM. Resources data from the company.</t>
  </si>
  <si>
    <t>CMP-caa580a0</t>
  </si>
  <si>
    <t xml:space="preserve">
https://burgundydiamonds.com/ekati-mine/</t>
  </si>
  <si>
    <t>No environmental data available to extract. Production data is extracted for 2023. Reserves is split between the different mines of the facilities, making it difficult to get an average for the site.</t>
  </si>
  <si>
    <t>Environmental reporting at company level only</t>
  </si>
  <si>
    <t>GRP-21eee27d</t>
  </si>
  <si>
    <t>CMP-333ad5f9</t>
  </si>
  <si>
    <t>See if relevant?</t>
  </si>
  <si>
    <t>CMP-d87d1101</t>
  </si>
  <si>
    <t>GHG data, energy could be calculated based on it. Water intensity. Production data from Mining Technology, not detailed.</t>
  </si>
  <si>
    <t>CMP-fa032e20</t>
  </si>
  <si>
    <t>https://miningdataonline.com/property/59/Mount-Milligan-Mine.aspx</t>
  </si>
  <si>
    <t>Very good reporting. Energy given in tCO2eq only. No land use.</t>
  </si>
  <si>
    <t>https://www.championiron.com/project/bloom-lake/</t>
  </si>
  <si>
    <t>https://miningdataonline.com/property/3027/Bloom-Lake-Mine.aspx</t>
  </si>
  <si>
    <t>Aggregated at company-level with multiple indicators given in intensity-level (but company could == site). Reserves and resources are site-specific.</t>
  </si>
  <si>
    <t>No data found. Could be suspended.</t>
  </si>
  <si>
    <t>CMP-4b2ebf8a</t>
  </si>
  <si>
    <t>CMP-b57b14b5</t>
  </si>
  <si>
    <t>Site-specific data include energy and GHG data. Production data from GEM</t>
  </si>
  <si>
    <t>Site-specific data include energy and GHG data. No production data from GEM</t>
  </si>
  <si>
    <t>CMP-3a004643</t>
  </si>
  <si>
    <t>CMP-ad57c7dd</t>
  </si>
  <si>
    <t>https://www.gem.wiki/Grande_Cache_Coal_Mine</t>
  </si>
  <si>
    <t>Production and reserves data from Global Energy Monitor.</t>
  </si>
  <si>
    <t>CMP-94ee10f6</t>
  </si>
  <si>
    <t>CMP-0c229302</t>
  </si>
  <si>
    <t>CMP-a5ce7f9f</t>
  </si>
  <si>
    <t>CMP-fe387d85</t>
  </si>
  <si>
    <t>CMP-0f2021e7</t>
  </si>
  <si>
    <t>CMP-64d60fd7</t>
  </si>
  <si>
    <t>Very good reporting.</t>
  </si>
  <si>
    <t>CMP-4eadf926</t>
  </si>
  <si>
    <t>CMP-89ae3b2b</t>
  </si>
  <si>
    <t>CMP-bdd31515</t>
  </si>
  <si>
    <t>CMP-6f1454e8</t>
  </si>
  <si>
    <t>CMP-ca642bce</t>
  </si>
  <si>
    <t>Very good reporting. Reporting year is 2024 for site-level information, except for reserves (2023). Aggregation at company level for land-use.</t>
  </si>
  <si>
    <t>CMP-28720916</t>
  </si>
  <si>
    <t>CMP-ef8ffade</t>
  </si>
  <si>
    <t>CMP-24a4f1d5</t>
  </si>
  <si>
    <t>Only resources data available.</t>
  </si>
  <si>
    <t>CMP-60ac0fea</t>
  </si>
  <si>
    <t>CMP-40253eea</t>
  </si>
  <si>
    <t>CMP-45e36495</t>
  </si>
  <si>
    <t>CMP-356a17d2</t>
  </si>
  <si>
    <t>CMP-56a7f77c</t>
  </si>
  <si>
    <t>CMP-7f274331</t>
  </si>
  <si>
    <t>CMP-2564a9f4</t>
  </si>
  <si>
    <t>CMP-7d4b0f2b</t>
  </si>
  <si>
    <t>CMP-a0c2f54b</t>
  </si>
  <si>
    <t>CMP-24e65547</t>
  </si>
  <si>
    <t>CMP-d089c70a</t>
  </si>
  <si>
    <t>CMP-628591a8</t>
  </si>
  <si>
    <t>CMP-3aa664d3</t>
  </si>
  <si>
    <t>CMP-567240f9</t>
  </si>
  <si>
    <t>CMP-a70130b4</t>
  </si>
  <si>
    <t>CMP-d5f1c66b</t>
  </si>
  <si>
    <t>Sudbury INO</t>
  </si>
  <si>
    <t>GRP-1437e854</t>
  </si>
  <si>
    <t>https://www.glencore.ca/en/generalsmelting/</t>
  </si>
  <si>
    <t>https://www.glencore.ca/en/horne/</t>
  </si>
  <si>
    <t>CMP-d177cf0c</t>
  </si>
  <si>
    <t>CMP-d726df1c</t>
  </si>
  <si>
    <t>Only resources data available. TR is preliminary step.</t>
  </si>
  <si>
    <t>CMP-fd6034ba</t>
  </si>
  <si>
    <t>CMP-cbd5b493</t>
  </si>
  <si>
    <t>CMP-0b224204</t>
  </si>
  <si>
    <t>CMP-5663037d</t>
  </si>
  <si>
    <t>CMP-11a5a1f5</t>
  </si>
  <si>
    <t>Only GHG and energy data given at site-level. Water, waste aggregagted at company level. Production at site-level is available. Tailings available</t>
  </si>
  <si>
    <t>CMP-a27e87a3</t>
  </si>
  <si>
    <t>Good reporting with data for 2023. Site-specific data includes energy, GHG and land-use (for Snow Lake only). Rest is aggregated at the company-level</t>
  </si>
  <si>
    <t>CMP-3d0a95b7</t>
  </si>
  <si>
    <t>CMP-967076a1</t>
  </si>
  <si>
    <t>Good reporting. Environmental data available include water, energy, ghg, land.</t>
  </si>
  <si>
    <t>CMP-0dfcd91e</t>
  </si>
  <si>
    <t>No environmental data available to extract. Production reported, reserves and resources date back from 2016.</t>
  </si>
  <si>
    <t>CMP-da2ad075</t>
  </si>
  <si>
    <t>CMP-787383f3</t>
  </si>
  <si>
    <t>CMP-13b99b42</t>
  </si>
  <si>
    <t>CMP-2da4630a</t>
  </si>
  <si>
    <t>CMP-ea714d8d</t>
  </si>
  <si>
    <t>CMP-5654dd3c</t>
  </si>
  <si>
    <t>CMP-5f083f16</t>
  </si>
  <si>
    <t>https://magnamining.com/about/mccreedy-west-project/</t>
  </si>
  <si>
    <t>Only production data in 2023 (probably ore mined only). Sold to Magna Mining Inc, might affect data quality</t>
  </si>
  <si>
    <t>CMP-7079599b</t>
  </si>
  <si>
    <t>CMP-4fab35da</t>
  </si>
  <si>
    <t>CMP-12b1bf06</t>
  </si>
  <si>
    <t>CMP-935cdfdd</t>
  </si>
  <si>
    <t>CMP-e42fb633</t>
  </si>
  <si>
    <t>CMP-8e2791be</t>
  </si>
  <si>
    <t>CMP-ebdf8960</t>
  </si>
  <si>
    <t>CMP-cb42d3f9</t>
  </si>
  <si>
    <t>CMP-091fd609</t>
  </si>
  <si>
    <t>CMP-4a68042f</t>
  </si>
  <si>
    <t>CMP-9abb4c27</t>
  </si>
  <si>
    <t>CMP-f0009ac4</t>
  </si>
  <si>
    <t>CMP-8ee9b6db</t>
  </si>
  <si>
    <t>CMP-858cc590</t>
  </si>
  <si>
    <t>CMP-78394a5d</t>
  </si>
  <si>
    <t>CMP-e585d982</t>
  </si>
  <si>
    <t>CMP-3ff42329</t>
  </si>
  <si>
    <t>CMP-13094c70</t>
  </si>
  <si>
    <t>CMP-67e6bdcf</t>
  </si>
  <si>
    <t>CMP-e58d58d3</t>
  </si>
  <si>
    <t>CMP-e0e7077f</t>
  </si>
  <si>
    <t>CMP-c2d632d1</t>
  </si>
  <si>
    <t>CMP-e4cba588</t>
  </si>
  <si>
    <t>CMP-d877abda</t>
  </si>
  <si>
    <t>CMP-d94be190</t>
  </si>
  <si>
    <t>CMP-4a434d72</t>
  </si>
  <si>
    <t>https://miningdataonline.com/property/1439/Hoyle-Pond-Mine.aspx</t>
  </si>
  <si>
    <t>CMP-2c3cd7d6</t>
  </si>
  <si>
    <t>CMP-15e242d8</t>
  </si>
  <si>
    <t>CMP-1a36814f</t>
  </si>
  <si>
    <t>CMP-c2bf67a4</t>
  </si>
  <si>
    <t>CMP-79d7f4a0</t>
  </si>
  <si>
    <t>CMP-78a44c40</t>
  </si>
  <si>
    <t>CMP-8fc61de5</t>
  </si>
  <si>
    <t>CMP-ef31182b</t>
  </si>
  <si>
    <t>CMP-cc31efb5</t>
  </si>
  <si>
    <t>CMP-b3eef94f</t>
  </si>
  <si>
    <t>CMP-43299e17</t>
  </si>
  <si>
    <t>CMP-af17f2a6</t>
  </si>
  <si>
    <t>CMP-a68d12ce</t>
  </si>
  <si>
    <t>CMP-48a36546</t>
  </si>
  <si>
    <t>CMP-1f7926fe</t>
  </si>
  <si>
    <t>CMP-7be3b657</t>
  </si>
  <si>
    <t>CMP-062c607b</t>
  </si>
  <si>
    <t>CMP-e5a6bac4</t>
  </si>
  <si>
    <t>No production data. Environmental data include energy, ghg, waste and water. Units could be verified.</t>
  </si>
  <si>
    <t>CMP-f47af75e</t>
  </si>
  <si>
    <t>CMP-7a096012</t>
  </si>
  <si>
    <t>Saguenay–Lac-Saint-Jean Operations</t>
  </si>
  <si>
    <t>GRP-677b5973</t>
  </si>
  <si>
    <t>RTFT Operations Quebec</t>
  </si>
  <si>
    <t>GRP-25483238</t>
  </si>
  <si>
    <t>CMP-2273fdaa</t>
  </si>
  <si>
    <t>CMP-508b999b</t>
  </si>
  <si>
    <t>CMP-17eefa32</t>
  </si>
  <si>
    <t>CMP-4cd77318</t>
  </si>
  <si>
    <t>Aggregated at company level. Production, water, waste and ghg available.</t>
  </si>
  <si>
    <t>CMP-44964a33</t>
  </si>
  <si>
    <t>CMP-f57e5174</t>
  </si>
  <si>
    <t>CMP-f2392338</t>
  </si>
  <si>
    <t>CMP-9f967ad1</t>
  </si>
  <si>
    <t>CMP-ece75057</t>
  </si>
  <si>
    <t>CMP-be83d39d</t>
  </si>
  <si>
    <t>CMP-2ef1f553</t>
  </si>
  <si>
    <t>CMP-79f8bb59</t>
  </si>
  <si>
    <t>In care and maintenance. Only reserves and resources data available.</t>
  </si>
  <si>
    <t>CMP-70e504c2</t>
  </si>
  <si>
    <t>CMP-aaf7bd8a</t>
  </si>
  <si>
    <t>CMP-ebcf59de</t>
  </si>
  <si>
    <t>CMP-b15b2ada</t>
  </si>
  <si>
    <t>CMP-4a73c5f8</t>
  </si>
  <si>
    <t>Very good reporting, facility-level. Land data missing</t>
  </si>
  <si>
    <t>CMP-0356d5ce</t>
  </si>
  <si>
    <t>CMP-75ff8886</t>
  </si>
  <si>
    <t>No data available.</t>
  </si>
  <si>
    <t>CMP-4566abf1</t>
  </si>
  <si>
    <t>In care and maintenance. No data available.</t>
  </si>
  <si>
    <t>CMP-408ea322</t>
  </si>
  <si>
    <t>CMP-72f61c9f</t>
  </si>
  <si>
    <t>Aggregated at company level. Out of scope?</t>
  </si>
  <si>
    <t>CMP-0bd683f7</t>
  </si>
  <si>
    <t>CMP-ec368e4c</t>
  </si>
  <si>
    <t>CMP-d871d3db</t>
  </si>
  <si>
    <t>CMP-8a99044e</t>
  </si>
  <si>
    <t>CMP-b4041a5e</t>
  </si>
  <si>
    <t>CMP-e35f138c</t>
  </si>
  <si>
    <t>CMP-31bb0d19</t>
  </si>
  <si>
    <t>Good reporting with data for 2023. Site-specific data includes air pollution, water. Rest is aggregated at the company-level</t>
  </si>
  <si>
    <t>CMP-1fa7bc55</t>
  </si>
  <si>
    <t>CMP-9f678e49</t>
  </si>
  <si>
    <t>CMP-05423572</t>
  </si>
  <si>
    <t>CMP-47227301</t>
  </si>
  <si>
    <t>CMP-d4dec651</t>
  </si>
  <si>
    <t>CMP-1fbde0ec</t>
  </si>
  <si>
    <t>CMP-cb00fbae</t>
  </si>
  <si>
    <t>CMP-172beb3d</t>
  </si>
  <si>
    <t>CMP-a72e0313</t>
  </si>
  <si>
    <t>CMP-9617aef4</t>
  </si>
  <si>
    <t>Sudbury Operation</t>
  </si>
  <si>
    <t>GRP-dc07540b</t>
  </si>
  <si>
    <t>Mostly aggregated reporting at company level. Production data (finished production) given by site for the main metals. Total impacted area given by site</t>
  </si>
  <si>
    <t>CMP-9655934a</t>
  </si>
  <si>
    <t>CMP-661b40f2</t>
  </si>
  <si>
    <t>CMP-d62baf11</t>
  </si>
  <si>
    <t>CMP-15da9130</t>
  </si>
  <si>
    <t>CMP-b0a8e549</t>
  </si>
  <si>
    <t>CMP-4675cb8e</t>
  </si>
  <si>
    <t>CMP-888a49ae</t>
  </si>
  <si>
    <t>CMP-3d2c4955</t>
  </si>
  <si>
    <t>Very good reporting for 2023.</t>
  </si>
  <si>
    <t>CMP-1023f9c0</t>
  </si>
  <si>
    <t>CMP-2dac9896</t>
  </si>
  <si>
    <t>CMP-4982e59e</t>
  </si>
  <si>
    <t>CMP-14aa336a</t>
  </si>
  <si>
    <t>No data available from the website. Production data available from GEM.</t>
  </si>
  <si>
    <t>CMP-65b36728</t>
  </si>
  <si>
    <t>CMP-024fb0c1</t>
  </si>
  <si>
    <t>CMP-3416049b</t>
  </si>
  <si>
    <t>recent_transaction</t>
  </si>
  <si>
    <t>owner(s)</t>
  </si>
  <si>
    <t>operator(s)</t>
  </si>
  <si>
    <t>interconnectedness</t>
  </si>
  <si>
    <t>licence</t>
  </si>
  <si>
    <t>Abcourt Mines Inc (100%)</t>
  </si>
  <si>
    <t>Agnico Eagle Mines Limited (100%)</t>
  </si>
  <si>
    <t>x-2028</t>
  </si>
  <si>
    <t>Canadian Malartic Corporation</t>
  </si>
  <si>
    <t>1983-2052</t>
  </si>
  <si>
    <t>Underground expansion expected</t>
  </si>
  <si>
    <t>2013-2030</t>
  </si>
  <si>
    <t>1988-2030</t>
  </si>
  <si>
    <t>2019-2032</t>
  </si>
  <si>
    <t>Sold: https://nsuperior.com/northern-superior-announces-ongolds-completion-of-monument-bay-and-domain-projects-acquisition-in-manitoba/</t>
  </si>
  <si>
    <t>Alamos Gold Inc (100%)</t>
  </si>
  <si>
    <t>x-</t>
  </si>
  <si>
    <t>x-2038</t>
  </si>
  <si>
    <t>MDO</t>
  </si>
  <si>
    <t>Alcoa Corporation (100%)</t>
  </si>
  <si>
    <t>Alcoa Corporation (74.95%), Rio Tinto (25.05%)</t>
  </si>
  <si>
    <t>Algoma Steel (100%)?</t>
  </si>
  <si>
    <t>Algoma Steel?</t>
  </si>
  <si>
    <t>Argonaut Gold Inc was acquired by Alamos Gold Inc in 2024: https://alamosgold.com/</t>
  </si>
  <si>
    <t>Alamos Gold Inc?</t>
  </si>
  <si>
    <t>ARE Holdings Inc (100%)</t>
  </si>
  <si>
    <t>Asahi Refining Canada Ltd?</t>
  </si>
  <si>
    <t>Arcelor Mittal (25.23%), The Energy &amp; Materials Group (74.77%)</t>
  </si>
  <si>
    <t>2015-x</t>
  </si>
  <si>
    <t>Refratechnik (100%)</t>
  </si>
  <si>
    <t>Baymag Inc?</t>
  </si>
  <si>
    <t>Coalspur Mines Limited (100%)?</t>
  </si>
  <si>
    <t>Burgundy Diamond Mines (100%)</t>
  </si>
  <si>
    <t>Consists of Sable and Point lake (open pit) and Misery underground mine</t>
  </si>
  <si>
    <t>Not found.</t>
  </si>
  <si>
    <t>Cameco (100%)</t>
  </si>
  <si>
    <t>Cameco</t>
  </si>
  <si>
    <t>Refines U₃O8 concentrate into UO₃, which is then shipped to Port Hope for further conversion.</t>
  </si>
  <si>
    <t>Cigar Lake ore is milled at Orano’s McClean Lake mill. All of Cigar Lake’s ore slurry is processed at the McClean Lake mill, operated by Orano.</t>
  </si>
  <si>
    <t>2014-2036</t>
  </si>
  <si>
    <t>Cameco (83.33%), Orano (16.67%)</t>
  </si>
  <si>
    <t>The Key Lake mill processes ore from McArthur River; also has toll milling capacity for other regional deposits.</t>
  </si>
  <si>
    <t>x-2043</t>
  </si>
  <si>
    <t>Cameco (69.805%)</t>
  </si>
  <si>
    <t>Canadian Natural Resources Limited (100%)</t>
  </si>
  <si>
    <t>Canadian Natural Resources Limited (90%), Shell (10%)</t>
  </si>
  <si>
    <t>Jin Horoc Nonferrous Metal Group (100%)</t>
  </si>
  <si>
    <t>Centerra Gold Inc (100%)</t>
  </si>
  <si>
    <t>Thompson Creek Metals Company Inc</t>
  </si>
  <si>
    <t>Champion Iron Ltd (100%)</t>
  </si>
  <si>
    <t>Quebec Iron Ore Inc</t>
  </si>
  <si>
    <t>ERP Compliant Fuels, LLC (100%)</t>
  </si>
  <si>
    <t>In care and maintenance since April 2024.</t>
  </si>
  <si>
    <t>CST Canada Coal Limited (100%)</t>
  </si>
  <si>
    <t>De Beers Group (51%), Mountain Province Diamonds (49%)</t>
  </si>
  <si>
    <t>De Beers Group</t>
  </si>
  <si>
    <t>Eldorado Gold (100%)</t>
  </si>
  <si>
    <t>Eldora Gold (100%)</t>
  </si>
  <si>
    <t>FireFly Metals Ltd (100%)</t>
  </si>
  <si>
    <t>Hecla Mining Company (100%)</t>
  </si>
  <si>
    <t>IAMGOLD Corporation (100%)</t>
  </si>
  <si>
    <t>Implats (100%)</t>
  </si>
  <si>
    <t>Imperial Metals Corporation (100%)</t>
  </si>
  <si>
    <t>Mount Polley Mining Corp</t>
  </si>
  <si>
    <t>Acquired by Magna Mining in 2024: https://magnamining.com/acquisition-includes-a-portfolio-of-critical-mineral-exploration-and-development-assets-in-the-sudbury-basin-mining-district/</t>
  </si>
  <si>
    <t>Magna Mining Inc (100%)</t>
  </si>
  <si>
    <t>Suspended/Inactive since 2023</t>
  </si>
  <si>
    <t>Faillite, transfer to First Nation: https://www.miningnewsnorth.com/story/2024/09/20/northern-neighbors/first-nation-approved-to-acquire-minto-mine/8718.html and https://www.newswire.ca/news-releases/minto-metals-announces-suspension-of-operations-862485049.html and https://www.pwc.com/ca/en/services/insolvency-assignments/minto.html</t>
  </si>
  <si>
    <t>New Gold Inc (100%)</t>
  </si>
  <si>
    <t>2012-2031</t>
  </si>
  <si>
    <t>Newmount Corporation (100%)</t>
  </si>
  <si>
    <t>Newmount Corporation (70%), Imperial Metals Corp (30%)</t>
  </si>
  <si>
    <t>https://www.newmont.com/investors/news-release/news-details/2018/Newmont-Acquires-50-Percent-Stake-in-Galore-Creek-Project-in-British-Columbia/default.aspx and https://www.gcmc.ca/</t>
  </si>
  <si>
    <t>Newmount Corporation (50%)</t>
  </si>
  <si>
    <t>Lake Shore Gold (Pan American Silver Corp's subsidiary)</t>
  </si>
  <si>
    <t>Pan American Silver Corp (100%)</t>
  </si>
  <si>
    <t>The Timmins operation consists of two underground gold mines, the Timmins West mine and the Bell Creek mine, which both feed the Bell Creek mill.</t>
  </si>
  <si>
    <t>Company website</t>
  </si>
  <si>
    <t>Vault Minerals Ltd (100%)</t>
  </si>
  <si>
    <t>Sold to another company: https://www.northernontariobusiness.com/industry-news/mining/new-australian-owners-of-white-river-mine-aim-for-june-takeover-8701357</t>
  </si>
  <si>
    <t>St Barbara Limited (100%)</t>
  </si>
  <si>
    <t>Stornoway Diamonds Corporation (100%)</t>
  </si>
  <si>
    <t>Suncor Energy Inc (100%)</t>
  </si>
  <si>
    <t>Suncor</t>
  </si>
  <si>
    <t>Suncor (58.74%), Imperial Oil (25%), Sinopec (9.03%), CNOOC (7.23%)</t>
  </si>
  <si>
    <t>Sold to Glencore in 2023: https://www.teck.com/news/news-releases/2023/teck-announces-full-sale-of-steelmaking-coal-business</t>
  </si>
  <si>
    <t>Glencore (77%), Nippon Steel &amp; Sumitomo Metal Corp (20%), POSCO International Corp (3%)</t>
  </si>
  <si>
    <t>Teck Resources Limited (100%)</t>
  </si>
  <si>
    <t>Proposed closure plan in 2024: https://ero.ontario.ca/notice/019-9163</t>
  </si>
  <si>
    <t>Temporary suspension: https://yukon.ca/en/news/government-yukon-provides-update-october-11-eagle-gold-mine and https://vgcx.com/</t>
  </si>
  <si>
    <t>Wesdome Gold Mines Ltd (100%)</t>
  </si>
  <si>
    <t>Environmental data aggregated at company level. Production data in kct for Canada and the world.</t>
  </si>
  <si>
    <t>Glencore (100%)</t>
  </si>
  <si>
    <t>https://www.glencore.ca/en/cezinc/</t>
  </si>
  <si>
    <t>aggregation_level</t>
  </si>
  <si>
    <t>aggregation_level_spatial</t>
  </si>
  <si>
    <t>physical_share</t>
  </si>
  <si>
    <t>economic_share</t>
  </si>
  <si>
    <t>Cyanide use is given at company-level</t>
  </si>
  <si>
    <t>Refined metal</t>
  </si>
  <si>
    <t>Environmental reporting at company-level with only GHG and water included</t>
  </si>
  <si>
    <t>GLENCORE+Resources+and+Reserves+report+2024.pdf</t>
  </si>
  <si>
    <t>Elk Valley Resources|Fording River</t>
  </si>
  <si>
    <t>Elk Valley Resources|Elkview</t>
  </si>
  <si>
    <t>Elk Valley Resources|Greenhills</t>
  </si>
  <si>
    <t>Elk Valley Resources|Line Creek</t>
  </si>
  <si>
    <t>Elk Valley Resources|Total</t>
  </si>
  <si>
    <t>Represents Glencore 77% interest</t>
  </si>
  <si>
    <t>Rio Tinto (100%)</t>
  </si>
  <si>
    <t>rt-fact-book-addendum.xlsx</t>
  </si>
  <si>
    <t>Rio Tinto (58.7%), Mitsubishi Corporation (26.2%) and Labrador Iron Ore Royalty Corporation (15.1%)</t>
  </si>
  <si>
    <t>Rio Tinto (100%) through Diavik Diamond Mines Inc subsidiary</t>
  </si>
  <si>
    <t xml:space="preserve">Rio Tinto (40%), AMAG Austria Metall AG (Austria, 20%), Hydro Aluminium (Norway, 20%), Investissement Québec (Canada, 6.67%), Marubeni Metals &amp; Minerals (Japan, 13.33%) </t>
  </si>
  <si>
    <t>Aluminium</t>
  </si>
  <si>
    <t>Smelter grade alumina</t>
  </si>
  <si>
    <t>Smelter production</t>
  </si>
  <si>
    <t>Iron Ore Company of Canada</t>
  </si>
  <si>
    <t>Titanium dioxide slag</t>
  </si>
  <si>
    <t>Represent Rio Tinto share</t>
  </si>
  <si>
    <t>Pellets</t>
  </si>
  <si>
    <t>Production, reserves/resources, tailings and archetype information given by site. GHG given by product group. Scope 1+2 given by country. Water performance given by product group-region. Other environmental impacts given at the company-level.</t>
  </si>
  <si>
    <t>2024-4qor-xlsx.xlsx</t>
  </si>
  <si>
    <t>Diamond recovered</t>
  </si>
  <si>
    <t>https://www.gem.wiki/Evraz_Regina_Steel_plant</t>
  </si>
  <si>
    <t>https://www.evrazrecycling.com/ev/</t>
  </si>
  <si>
    <t>The recycling facilities are not covered in the SR to my understanding.</t>
  </si>
  <si>
    <t>EVRAZ North America Inc (100%)</t>
  </si>
  <si>
    <t>EAF production</t>
  </si>
  <si>
    <t>Crude steel</t>
  </si>
  <si>
    <t>Nominal crude steel capacity</t>
  </si>
  <si>
    <t>Direct dust emissions</t>
  </si>
  <si>
    <t>Databook_2021</t>
  </si>
  <si>
    <t>Databook_2021.xlsx</t>
  </si>
  <si>
    <t>tCO2eq/t steel cast</t>
  </si>
  <si>
    <t>Freshwater withdrawal intensity</t>
  </si>
  <si>
    <t>m3/t of steel cast</t>
  </si>
  <si>
    <t>Non-mining waste &amp; by-product generation</t>
  </si>
  <si>
    <t>Non-hazardous waste generation</t>
  </si>
  <si>
    <t>Non-mining waste &amp; by-product recycled</t>
  </si>
  <si>
    <t>Non-mining waste &amp; by-product non-recycled</t>
  </si>
  <si>
    <t>Mining waste</t>
  </si>
  <si>
    <t>GJ/t of crude steel</t>
  </si>
  <si>
    <t>Site-specific production given by GEM. Aggregated environmental data at company level. Latest data available are for 2021.</t>
  </si>
  <si>
    <t>https://www.gem.wiki/Gerdau_Whitby_Steel_Mill</t>
  </si>
  <si>
    <t>Gerdau SA (98.2%)</t>
  </si>
  <si>
    <t>Production data from GEM.</t>
  </si>
  <si>
    <t>Not reported in GEM.</t>
  </si>
  <si>
    <t>https://www2.gerdau.com/sites/gln_gerdau/files/downloadable_files/epd_gerdau_whitby_rebar.pdf</t>
  </si>
  <si>
    <t>Not reported in GEM. EPD available.</t>
  </si>
  <si>
    <t>No data found. Seems to be scrap metal collection?</t>
  </si>
  <si>
    <t>Heico Companies LLC (100%)</t>
  </si>
  <si>
    <t>https://www.gem.wiki/Ivaco_Rolling_Mills_steel_plant</t>
  </si>
  <si>
    <t>Only nominal capacity data from GEM. Production of hot rolled wire rod and steel billets.</t>
  </si>
  <si>
    <t>Semi-finished, finished rolled</t>
  </si>
  <si>
    <t>Site-specific and company-level</t>
  </si>
  <si>
    <t>https://www.industrialmetals.ca/</t>
  </si>
  <si>
    <t>No data available. Scrap metal collector?</t>
  </si>
  <si>
    <t>kgCO2eq/kt</t>
  </si>
  <si>
    <t>tCO2/kt</t>
  </si>
  <si>
    <t>scope1+2 intensity|mining operation</t>
  </si>
  <si>
    <t>scope1+2 intensity|concentrate</t>
  </si>
  <si>
    <t>scope1+2 intensity|pellets</t>
  </si>
  <si>
    <t>scope1+2 intensity|saleable products</t>
  </si>
  <si>
    <t>tCO2eq/t of total saleable product</t>
  </si>
  <si>
    <t>GHG emissions and intensity, and total energy use given in the SR. Some data might be available from Rio Tinto reports. But to be check with co-ownership.</t>
  </si>
  <si>
    <t>Energy use</t>
  </si>
  <si>
    <t>Niobec Inc</t>
  </si>
  <si>
    <t>Magris Resources Inc (100%)</t>
  </si>
  <si>
    <t>Niobium, ferroniobium</t>
  </si>
  <si>
    <t>Talc</t>
  </si>
  <si>
    <t>tCO2eq/t</t>
  </si>
  <si>
    <t>Non-mineral waste produced|Hazardous</t>
  </si>
  <si>
    <t>Non-mineral waste produced|Non-hazardous</t>
  </si>
  <si>
    <t>Mineral waste produced</t>
  </si>
  <si>
    <t>Mineral waste produced|Tailings</t>
  </si>
  <si>
    <t>Mineral waste produced|Waste rock and overburden</t>
  </si>
  <si>
    <t>Total water used in operations</t>
  </si>
  <si>
    <t>GHG, water, waste data available. Data in the ESG report could be useful for archetypes. Few information about production, and for allocation between talc and niobium. No reserves&amp;resources</t>
  </si>
  <si>
    <t>No data found. Indicated in care and maintenance in MDO.</t>
  </si>
  <si>
    <t>Maritime Resources Corp (100%)</t>
  </si>
  <si>
    <t>https://www.masterloy.com/</t>
  </si>
  <si>
    <t>McEwen Mining Inc (100%)</t>
  </si>
  <si>
    <t>SEC_2024</t>
  </si>
  <si>
    <t>g/t Au</t>
  </si>
  <si>
    <t>GEOs</t>
  </si>
  <si>
    <t>SEC_2024.pdf</t>
  </si>
  <si>
    <t>Only production data available, and resources by different mines (not extracted).</t>
  </si>
  <si>
    <t>Davis Trading &amp; Supply Co (100%)</t>
  </si>
  <si>
    <t>No data found. Recycling of battery and scrap lead.</t>
  </si>
  <si>
    <t>In care and maintenance since may 2023</t>
  </si>
  <si>
    <t>Pembridge Resources PLC (11.2%),  Cedro Holdings I LLC (27.7%),  Copper Holdings LLC (37%)</t>
  </si>
  <si>
    <t>https://www.orano.group/canada/en/our-uranium-expertise/mining-and-milling
https://denisonmines.com/projects/other-projects/mcclean-lake-project/</t>
  </si>
  <si>
    <t>Orano Canada Inc (77.5%), Denison Mines Corp (22.5%)</t>
  </si>
  <si>
    <t>Only production data found. Receiving ore slurry from Cameco's Cigar Lake.</t>
  </si>
  <si>
    <t>Uranium (U3O)</t>
  </si>
  <si>
    <t>https://www.radiusrecycling.com/locations/129</t>
  </si>
  <si>
    <t>The facility seems to be a collection site? No data for allocation. (not extracted for now).</t>
  </si>
  <si>
    <t>No data available. Scrap metal drop-off and recycling.</t>
  </si>
  <si>
    <t>No data found</t>
  </si>
  <si>
    <t>Shred steel</t>
  </si>
  <si>
    <t>wmt</t>
  </si>
  <si>
    <t>Nameplate capacity</t>
  </si>
  <si>
    <t>Concentrate (spodumene)</t>
  </si>
  <si>
    <t>Only production and resources available. Very recent site.</t>
  </si>
  <si>
    <t>https://www.sayona.ca/projets/complexe-lithium-amerique-du-nord/</t>
  </si>
  <si>
    <t>Sayona Mining Ltd (75%), Piedmont Lithium (25%)</t>
  </si>
  <si>
    <t>https://sherritt.com/operations/</t>
  </si>
  <si>
    <t>Sherritt International Corporation (50%), General Nickel Company S.A (50%) through Moa Joint Venture</t>
  </si>
  <si>
    <t>Annual production capacity</t>
  </si>
  <si>
    <t>Refinery production</t>
  </si>
  <si>
    <t>TR_2023.pdf</t>
  </si>
  <si>
    <t>Includes other third pary feeds</t>
  </si>
  <si>
    <t>Deducted as the difference and verified in the SR</t>
  </si>
  <si>
    <t>Metal-business emissions</t>
  </si>
  <si>
    <t>Production data given in the TR. GHG only at company-level (metal-business operations). Refine nickel and cobalt sulphide ore from Cuba facilities, which is shipped to Halifax, and transported by train to Alberta.</t>
  </si>
  <si>
    <t>Tantalum Mining Corporation of Canada Ltd</t>
  </si>
  <si>
    <t>Sinomine Resource Group Co Ltd (100%)</t>
  </si>
  <si>
    <t>Environmental reporting at company-level. Owned by a Chinese company. Seems impossible to allocate, not yet collected</t>
  </si>
  <si>
    <t>Swiss Steel Holding AG (100%)</t>
  </si>
  <si>
    <t>AR_2024.pdf</t>
  </si>
  <si>
    <t>Not reported in GEM. Alloy steels used in the making of mold for the plastic injection industry. Not yet collected, seems difficult to downscale</t>
  </si>
  <si>
    <t>Tata Steel Limited (80%), New Millennium Iron Corporation (20%) through Tata Steel Minerals Canada (TSMC) joint venture</t>
  </si>
  <si>
    <t>https://www.gem.wiki/Tacora_Resources_Scully_Mine</t>
  </si>
  <si>
    <t>scope1|stationary combustion</t>
  </si>
  <si>
    <t>scope1|transportation of ore &amp; waste rock</t>
  </si>
  <si>
    <t>scope1|explosives</t>
  </si>
  <si>
    <t>scope 1|mobile combustion</t>
  </si>
  <si>
    <t>Production reported in GEM. GHG and energy reported only. Might check water (but at company-level)</t>
  </si>
  <si>
    <t>Taseko Mines Limited (100%)</t>
  </si>
  <si>
    <t>Design capacity</t>
  </si>
  <si>
    <t>tCO2eq/t Cueq</t>
  </si>
  <si>
    <t>Nox (excluding NO2)</t>
  </si>
  <si>
    <t>Energy consumed from renewable energy</t>
  </si>
  <si>
    <t>Total freshwater consumed</t>
  </si>
  <si>
    <t>US short Mt</t>
  </si>
  <si>
    <t>Copper sulphide</t>
  </si>
  <si>
    <t>Molybdenum sulphide</t>
  </si>
  <si>
    <t>Copper oxide</t>
  </si>
  <si>
    <t>https://www.tasekomines.com/properties/reserves-and-resources/</t>
  </si>
  <si>
    <t>No data found. Feasibility stage in MDO.</t>
  </si>
  <si>
    <t>No data found. Recycling of lead battery.</t>
  </si>
  <si>
    <t>Trafigura Mining Group (100%)</t>
  </si>
  <si>
    <t>Myra Falls Mine Ltd</t>
  </si>
  <si>
    <t>No data found. In care and maintenance.</t>
  </si>
  <si>
    <t>https://www.valbruna-stainless-steel.com/</t>
  </si>
  <si>
    <t>Company went bankrupt</t>
  </si>
  <si>
    <t>Environmental data available include water and ghg. Energy is only given for total fuel and total electricity. Units are not always given</t>
  </si>
  <si>
    <t>Not yet collected</t>
  </si>
  <si>
    <t>Arcelor Mittal SA (85%), POSCO International Corp (15%)</t>
  </si>
  <si>
    <t>Arcelor Mittal</t>
  </si>
  <si>
    <t>Barrick Gold Corporation (100%)</t>
  </si>
  <si>
    <t>Cameco Corporation (54.547%), Orano Canada (40.453%), TEPCO Resources Inc (5%)</t>
  </si>
  <si>
    <t>Cameco (69.8%), Orano Canada (30.2%)</t>
  </si>
  <si>
    <t>Cameco (83.3%), Orano Canada (16.7%)</t>
  </si>
  <si>
    <t>Gold Mountain Mining Corp (100%)</t>
  </si>
  <si>
    <t>Hudbay Minerals Inc (100%)</t>
  </si>
  <si>
    <t>Elk Gold Mining Corp</t>
  </si>
  <si>
    <t>Copper Mountain Mine Ltd</t>
  </si>
  <si>
    <t>Magris Performance Materials Inc (100%)</t>
  </si>
  <si>
    <t>Sold in 2025 to Discovery Silver Corp: https://www.timminstoday.com/local-news/newmonts-porcupine-operations-are-sold-10135564</t>
  </si>
  <si>
    <t>Dhilmar Ltd (100%)</t>
  </si>
  <si>
    <t>Orla Mining Ltd (100%)</t>
  </si>
  <si>
    <t>Discovery Silver Corp (100%)</t>
  </si>
  <si>
    <t>SSR Mining Inc (100%)</t>
  </si>
  <si>
    <t>Tacora Resources Inc (100%)</t>
  </si>
  <si>
    <t>Vale (90%), Manara Minerals Investment Co (10%)</t>
  </si>
  <si>
    <t>Acquisition of 10% in April 2024</t>
  </si>
  <si>
    <t>Concentrate &amp; pellets</t>
  </si>
  <si>
    <t>Flat</t>
  </si>
  <si>
    <t>Factbook_2024.pdf</t>
  </si>
  <si>
    <t>Facility-group and company-level</t>
  </si>
  <si>
    <t>Contrecoeur</t>
  </si>
  <si>
    <t>Integrated, mini-mill</t>
  </si>
  <si>
    <t>Mini-mill</t>
  </si>
  <si>
    <t>Long/wire rod, bars, slabs</t>
  </si>
  <si>
    <t>https://northamerica.arcelormittal.com/our-operations/arcelormittal-mines-and-infrastructure-canada</t>
  </si>
  <si>
    <t>AMCC</t>
  </si>
  <si>
    <t>Mining production</t>
  </si>
  <si>
    <t>% Fe</t>
  </si>
  <si>
    <t>Iron ore?</t>
  </si>
  <si>
    <t>tCO2eq/t of stell</t>
  </si>
  <si>
    <t>IR_2023.pdf</t>
  </si>
  <si>
    <t>scope1+2 intensity (steel)</t>
  </si>
  <si>
    <t>dust intensity (steel)</t>
  </si>
  <si>
    <t>Nox intensity (steel)</t>
  </si>
  <si>
    <t>Sox intensity (steel)</t>
  </si>
  <si>
    <t>kg/t of steel</t>
  </si>
  <si>
    <t>Net water use</t>
  </si>
  <si>
    <t>m3/t of steel</t>
  </si>
  <si>
    <t>Scarce environmental reporting. 2021 reporting for NA might help? Check Arcelor Mittal Factbook2024 for allocation?</t>
  </si>
  <si>
    <t>Site-specific, facility-group and company-level</t>
  </si>
  <si>
    <t>scope1|aluminium</t>
  </si>
  <si>
    <t>scope1|copper</t>
  </si>
  <si>
    <t>scope1|ferroalloys</t>
  </si>
  <si>
    <t>scope1|nickel</t>
  </si>
  <si>
    <t>scope1|zinc</t>
  </si>
  <si>
    <t>scope1|North America</t>
  </si>
  <si>
    <t>scope2|aluminium</t>
  </si>
  <si>
    <t>scope2|copper</t>
  </si>
  <si>
    <t>GLEN-2023-ESG-Data-Book.xlsx</t>
  </si>
  <si>
    <t>scope2|market-based</t>
  </si>
  <si>
    <t>scope2|market-based|aluminium</t>
  </si>
  <si>
    <t>scope2|market-based|copper</t>
  </si>
  <si>
    <t>scope2|market-based|ferroalloys</t>
  </si>
  <si>
    <t>scope2|market-based|nickel</t>
  </si>
  <si>
    <t>scope2|market-based|zinc</t>
  </si>
  <si>
    <t>scope2|market-based|North America</t>
  </si>
  <si>
    <t>Ferrochrome</t>
  </si>
  <si>
    <t>GLEN_2024-FY_ProductionReport_tables.xlsx</t>
  </si>
  <si>
    <t>Copper metal</t>
  </si>
  <si>
    <t>Copper anode</t>
  </si>
  <si>
    <t>Zinc metal</t>
  </si>
  <si>
    <t>Lead metal</t>
  </si>
  <si>
    <t>allocation</t>
  </si>
  <si>
    <t>GLEN-2024-Preliminary-Results provides revenue per commodity.</t>
  </si>
  <si>
    <t>PJ</t>
  </si>
  <si>
    <t>Natural gas &amp; coal seam gas</t>
  </si>
  <si>
    <t>Mineral oil</t>
  </si>
  <si>
    <t>Renewable</t>
  </si>
  <si>
    <t>Other sources</t>
  </si>
  <si>
    <t>Ferroalloys</t>
  </si>
  <si>
    <t>Direct energy consumption|North America</t>
  </si>
  <si>
    <t>Purchased energy consumed</t>
  </si>
  <si>
    <t>Purchased energy consumed|North America</t>
  </si>
  <si>
    <t>Energy intensity of metals smelting</t>
  </si>
  <si>
    <t>Energy intensity of metals mining</t>
  </si>
  <si>
    <t>GJ/t Cu-eq</t>
  </si>
  <si>
    <t>2024+ESG+data+book.xlsx</t>
  </si>
  <si>
    <t>Aggregated production data with other zinc refineries. Environmental reporting at company-level with only energy, GHG and water included.</t>
  </si>
  <si>
    <t>Aggregated production data with other copper refineries. Environmental reporting at company-level with only energy, GHG and water included.</t>
  </si>
  <si>
    <t>Environmental reporting at company-level with only energy, GHG and water included.</t>
  </si>
  <si>
    <t>Part of CCR production? Environmental reporting at company-level with only energy, GHG and water included.</t>
  </si>
  <si>
    <t>Production-level is site-specific. Environmental reporting at company-level with only energy, GHG and water included.</t>
  </si>
  <si>
    <t>Other non-renewable energy</t>
  </si>
  <si>
    <t>Renewable energy from biomass-based fuels</t>
  </si>
  <si>
    <t>2024-sustainability-factbook.xlsx</t>
  </si>
  <si>
    <t>Electricity consumption|REC</t>
  </si>
  <si>
    <t>Electricity consumption|Renewable electricity without REC</t>
  </si>
  <si>
    <t>Electricity consumption|Renewable electricity produced and consumed</t>
  </si>
  <si>
    <t>Electricity consumption|purchased from other energy sources</t>
  </si>
  <si>
    <t>Electricity consumption|generated from other energy sources</t>
  </si>
  <si>
    <t>tCO2eq/t Cu-eq</t>
  </si>
  <si>
    <t>scope1|Canada</t>
  </si>
  <si>
    <t>scope2|market-based|Canada</t>
  </si>
  <si>
    <t>scope1|minerals</t>
  </si>
  <si>
    <t>scope2|minerals</t>
  </si>
  <si>
    <t>scope1|iron ore</t>
  </si>
  <si>
    <t>scope2|iron ore</t>
  </si>
  <si>
    <t>Fluoride emissions</t>
  </si>
  <si>
    <t>Mineral waste|Hazardous</t>
  </si>
  <si>
    <t>Mineral waste|Non-hazardous</t>
  </si>
  <si>
    <t>Non-mineral waste generated|Hazardous</t>
  </si>
  <si>
    <t>Total operational withdrawal</t>
  </si>
  <si>
    <t>GL</t>
  </si>
  <si>
    <t>Iron &amp; titanium</t>
  </si>
  <si>
    <t>Total operational withdrawal|Canada</t>
  </si>
  <si>
    <t>carats/t</t>
  </si>
  <si>
    <t>%SiO2</t>
  </si>
  <si>
    <t>Silicon dioxide</t>
  </si>
  <si>
    <t>Phosphorus</t>
  </si>
  <si>
    <t>% Al2O3</t>
  </si>
  <si>
    <t>% P</t>
  </si>
  <si>
    <t>rt-fact-book-addendum provides financials (EBITDA and Capex) by business unit</t>
  </si>
  <si>
    <t>TR_Bloom_Lake_2023.pdf</t>
  </si>
  <si>
    <t>Production, air pollution and water are site-specific.</t>
  </si>
  <si>
    <t>processing_method</t>
  </si>
  <si>
    <t>Longhole stoping
Mechanized Cut &amp; Fill
Underhand Cut &amp; Fill
Overhand Cut &amp; Fill</t>
  </si>
  <si>
    <t>Vein / narrow vein
Breccia pipe / Stockwork</t>
  </si>
  <si>
    <t>Truck &amp; Shovel / Loader
Longhole stoping</t>
  </si>
  <si>
    <t>Truck &amp; Shovel / Loader
Longitudinal open stoping
Transverse stoping
Longhole open stoping
Avoca</t>
  </si>
  <si>
    <t>Vein / narrow vein
Skarn
Hydrothermal</t>
  </si>
  <si>
    <t>reference_point</t>
  </si>
  <si>
    <t>value</t>
  </si>
  <si>
    <t>Truck &amp; Shovel / Loader</t>
  </si>
  <si>
    <t>Banded iron formation</t>
  </si>
  <si>
    <t>Longhole open stoping
Transverse open stoping
Longitudinal open stoping</t>
  </si>
  <si>
    <t>Breccia pipe / Stockwork
Vein / narrow vein
Epithermal</t>
  </si>
  <si>
    <t>Mechanized Cut &amp; Fill</t>
  </si>
  <si>
    <t>Hydrothermal
Vein / narrow vein</t>
  </si>
  <si>
    <t>Longhole open stoping</t>
  </si>
  <si>
    <t>VMS</t>
  </si>
  <si>
    <t>Cut &amp; Fill
Longhole stoping</t>
  </si>
  <si>
    <t>Magmatic
Footwall hosted</t>
  </si>
  <si>
    <t>Cut &amp; Fill
Blast Hole Stoping
Longhole stoping</t>
  </si>
  <si>
    <t>Vein / narrow vein
Contact-metasomatic
Footwall hosted</t>
  </si>
  <si>
    <t>Drift &amp; Fill
Open stoping</t>
  </si>
  <si>
    <t>Magmatic</t>
  </si>
  <si>
    <t>Mechanized Cut &amp; Fill
Post Pillar Cut &amp; Fill
Longitudinal stoping
Transverse stoping
Slot-Slash
Uppers Retreat
Vertical Crater Retreat
Drift &amp; Fill</t>
  </si>
  <si>
    <t>Magmatic
Footwall hosted
Breccia pipe / Stockwork</t>
  </si>
  <si>
    <t>Porphyry
Breccia pipe / Stockwork
Vein / narrow vein</t>
  </si>
  <si>
    <t>Porphyry</t>
  </si>
  <si>
    <t>Shrinkage stoping
Room-and-pillar
Longhole stoping</t>
  </si>
  <si>
    <t>Longitudinal open stoping
Longhole open stoping
Transverse open stoping</t>
  </si>
  <si>
    <t>Vein / narrow vein</t>
  </si>
  <si>
    <t>Longitudinal stoping
Transverse stoping</t>
  </si>
  <si>
    <t>Intrusion related
Syenite hosted</t>
  </si>
  <si>
    <t>Vein / narrow vein
Orogenic
Breccia pipe / Stockwork</t>
  </si>
  <si>
    <t>Longitudinal stoping
Alimak
Transverse stoping</t>
  </si>
  <si>
    <t>Orogenic
Breccia pipe / Stockwork</t>
  </si>
  <si>
    <t>Truck &amp; Shovel / Loader
Sub-level Retreat</t>
  </si>
  <si>
    <t>Kimberlite</t>
  </si>
  <si>
    <t>Only resources data available. In care and maintenance</t>
  </si>
  <si>
    <t>In care and maintenance.</t>
  </si>
  <si>
    <t>Longhole stoping
Longitudinal stoping
Transverse stoping
Longitudinal retreat
Sill mining</t>
  </si>
  <si>
    <t>Vein / narrow vein
Orogenic</t>
  </si>
  <si>
    <t>Sub-level open stoping (SLOS)
Avoca</t>
  </si>
  <si>
    <t>Vein / narrow vein
Replacement
Breccia pipe / Stockwork</t>
  </si>
  <si>
    <t>Post Pillar Cut &amp; Fill
Longhole stoping
Transverse stoping</t>
  </si>
  <si>
    <t>Truck &amp; Shovel / Loader
Longhole stoping
Transverse stoping
Longitudinal stoping</t>
  </si>
  <si>
    <t>Breccia pipe / Stockwork
Vein / narrow vein
Banded iron formation hosted</t>
  </si>
  <si>
    <t>Truck &amp; Shovel / Loader
Underhand stoping
Longhole open stoping</t>
  </si>
  <si>
    <t>VMS
Vein / narrow vein
Intrusion related
Orogenic</t>
  </si>
  <si>
    <t>Back stoping
Undercut mining</t>
  </si>
  <si>
    <t>Vein / narrow vein
Breccia pipe / Stockwork
Footwall hosted</t>
  </si>
  <si>
    <t>Open stopping</t>
  </si>
  <si>
    <t>Magmatic
Metasomatic</t>
  </si>
  <si>
    <t>Longitudinal stoping
Transverse stoping
Longhole stoping
Longitudinal open stoping</t>
  </si>
  <si>
    <t>Vein / narrow vein
Intrusion related
Breccia pipe / Stockwork
Porphyry
Epithermal</t>
  </si>
  <si>
    <t>Longhole upper cut retreat</t>
  </si>
  <si>
    <t>Sub-level Retreat</t>
  </si>
  <si>
    <t>Vein / narrow vein
Mesothermal</t>
  </si>
  <si>
    <t>Transverse open stoping
Open stoping
Longitudinal retreat</t>
  </si>
  <si>
    <t>Breccia pipe / Stockwork
Sediment-hosted</t>
  </si>
  <si>
    <t>Vein / narrow vein
Porphyry</t>
  </si>
  <si>
    <t>Longhole stoping</t>
  </si>
  <si>
    <t>Longhole stoping
Shrinkage stoping
Mechanized Cut &amp; Fill</t>
  </si>
  <si>
    <t>Avoca
Transverse stoping
Longhole stoping
Longitudinal retreat
Sub-level stoping</t>
  </si>
  <si>
    <t>Iron formation hosted
Vein / narrow vein
Stratabound</t>
  </si>
  <si>
    <t>Truck &amp; Shovel / Loader
Shrinkage stoping
Sub-level Retreat
Longhole stoping
Mechanized Cut &amp; Fill</t>
  </si>
  <si>
    <t>Breccia pipe / Stockwork
Vein / narrow vein</t>
  </si>
  <si>
    <t>Borehole mining (SABRE)</t>
  </si>
  <si>
    <t>Unconformity related
Vein / narrow vein</t>
  </si>
  <si>
    <t>Veing / narrow vein
Mesothermal</t>
  </si>
  <si>
    <t>Longitudinal stoping
Transverse stoping
Longhole stoping</t>
  </si>
  <si>
    <t>Vein / narrow vein
Mesothermal
Intrusion related</t>
  </si>
  <si>
    <t>Blast Hole Stoping
Sub-level Retreat</t>
  </si>
  <si>
    <t>Magmatic
Intrusion related</t>
  </si>
  <si>
    <t>Pegmatite</t>
  </si>
  <si>
    <t>Longhole open stoping
Longitudinal retreat</t>
  </si>
  <si>
    <t>Porphyry
Vein / narrow vein
Mesothermal</t>
  </si>
  <si>
    <t>Room-and-pillar
Longhole stoping</t>
  </si>
  <si>
    <t>Avoca
Transverse stoping
Alimak
Longitudinal retreat</t>
  </si>
  <si>
    <t>Truck &amp; Shovel / Loader
Blast Hole Stoping</t>
  </si>
  <si>
    <t>Iron formation hosted</t>
  </si>
  <si>
    <t>Cut &amp; Fill
Drift &amp; Fill
Sub-level open stoping (SLOS)
Longhole open stoping</t>
  </si>
  <si>
    <t>Slot-Slash
Mechanized Cut &amp; Fill
Transverse stoping
Longitudinal stoping</t>
  </si>
  <si>
    <t>Cut &amp; Fill
Vertical block mining (VBM)
Slot-Slash</t>
  </si>
  <si>
    <t>Vein / narrow vein
Breccia pipe / Stockwork
Magmatic</t>
  </si>
  <si>
    <t>Inactive / suspended</t>
  </si>
  <si>
    <t>Vein / narrow vein
Intrusion related</t>
  </si>
  <si>
    <t>Longhole stoping
Alimak
Sub-level open stoping (SLOS)</t>
  </si>
  <si>
    <t>Mesothermal
Vein / narrow vein</t>
  </si>
  <si>
    <t>Longhole stoping
Longitudinal retreat</t>
  </si>
  <si>
    <t>Vein / narrow vein
Breccia pipe / Stockwork
Orogenic</t>
  </si>
  <si>
    <t>Vale's performance in 1Q25 - xls</t>
  </si>
  <si>
    <t>Finished production</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</si>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</sst>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b/>
      <sz val="11"/>
      <color theme="1"/>
      <name val="Calibri"/>
      <family val="2"/>
    </font>
    <font>
      <b/>
      <sz val="11"/>
      <name val="Calibri"/>
      <family val="2"/>
    </font>
    <font>
      <i/>
      <sz val="11"/>
      <color theme="1"/>
      <name val="Calibri"/>
      <family val="2"/>
      <scheme val="minor"/>
    </font>
    <font>
      <sz val="12"/>
      <color rgb="FF000000"/>
      <name val="Calibri"/>
      <family val="2"/>
    </font>
    <font>
      <sz val="11"/>
      <color rgb="FF000000"/>
      <name val="Calibri"/>
      <family val="2"/>
    </font>
    <font>
      <vertAlign val="subscript"/>
      <sz val="11"/>
      <color rgb="FF000000"/>
      <name val="Calibri"/>
      <family val="2"/>
    </font>
    <font>
      <sz val="11"/>
      <name val="Calibri"/>
      <family val="2"/>
    </font>
  </fonts>
  <fills count="4">
    <fill>
      <patternFill patternType="none"/>
    </fill>
    <fill>
      <patternFill patternType="gray125"/>
    </fill>
    <fill>
      <patternFill patternType="solid">
        <fgColor theme="2" tint="-9.9978637043366805E-2"/>
        <bgColor indexed="64"/>
      </patternFill>
    </fill>
    <fill>
      <patternFill patternType="solid">
        <fgColor theme="2" tint="-0.749992370372631"/>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
      <left style="thin">
        <color auto="1"/>
      </left>
      <right/>
      <top/>
      <bottom style="thin">
        <color indexed="64"/>
      </bottom>
      <diagonal/>
    </border>
    <border>
      <left/>
      <right style="thin">
        <color auto="1"/>
      </right>
      <top/>
      <bottom style="thin">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xf numFmtId="0" fontId="4" fillId="0" borderId="1" xfId="0" applyFont="1" applyBorder="1" applyAlignment="1">
      <alignment horizontal="center" vertical="top"/>
    </xf>
    <xf numFmtId="0" fontId="2" fillId="0" borderId="0" xfId="1" applyFill="1"/>
    <xf numFmtId="0" fontId="2" fillId="0" borderId="0" xfId="1" applyFill="1" applyAlignment="1">
      <alignment wrapText="1"/>
    </xf>
    <xf numFmtId="0" fontId="1" fillId="0" borderId="5" xfId="0" applyFont="1" applyBorder="1"/>
    <xf numFmtId="0" fontId="0" fillId="0" borderId="5" xfId="0" applyBorder="1"/>
    <xf numFmtId="0" fontId="1" fillId="0" borderId="0" xfId="0" applyFont="1"/>
    <xf numFmtId="0" fontId="4" fillId="0" borderId="0" xfId="0" applyFont="1" applyAlignment="1">
      <alignment horizontal="center" vertical="top"/>
    </xf>
    <xf numFmtId="0" fontId="5" fillId="0" borderId="0" xfId="0" applyFont="1" applyAlignment="1">
      <alignment horizontal="left" vertical="top"/>
    </xf>
    <xf numFmtId="164" fontId="1" fillId="0" borderId="0" xfId="0" applyNumberFormat="1" applyFont="1"/>
    <xf numFmtId="164" fontId="0" fillId="0" borderId="0" xfId="0" applyNumberFormat="1"/>
    <xf numFmtId="0" fontId="0" fillId="0" borderId="0" xfId="0" applyAlignment="1">
      <alignment vertical="center"/>
    </xf>
    <xf numFmtId="0" fontId="1" fillId="0" borderId="3" xfId="0" applyFont="1" applyBorder="1"/>
    <xf numFmtId="0" fontId="1" fillId="0" borderId="4" xfId="0" applyFont="1" applyBorder="1"/>
    <xf numFmtId="0" fontId="1" fillId="0" borderId="2" xfId="0" applyFont="1" applyBorder="1"/>
    <xf numFmtId="0" fontId="4" fillId="0" borderId="2" xfId="0" applyFont="1" applyBorder="1" applyAlignment="1">
      <alignment horizontal="center" vertical="top"/>
    </xf>
    <xf numFmtId="0" fontId="4" fillId="0" borderId="5" xfId="0" applyFont="1" applyBorder="1" applyAlignment="1">
      <alignment horizontal="center" vertical="top"/>
    </xf>
    <xf numFmtId="0" fontId="0" fillId="0" borderId="0" xfId="0" applyAlignment="1">
      <alignment wrapText="1"/>
    </xf>
    <xf numFmtId="0" fontId="0" fillId="2" borderId="0" xfId="0" applyFill="1"/>
    <xf numFmtId="0" fontId="2" fillId="2" borderId="0" xfId="1" applyFill="1"/>
    <xf numFmtId="0" fontId="0" fillId="2" borderId="0" xfId="0" applyFill="1" applyAlignment="1">
      <alignment wrapText="1"/>
    </xf>
    <xf numFmtId="0" fontId="6" fillId="0" borderId="0" xfId="0" applyFont="1"/>
    <xf numFmtId="0" fontId="2" fillId="0" borderId="0" xfId="1"/>
    <xf numFmtId="3" fontId="0" fillId="0" borderId="0" xfId="0" applyNumberFormat="1"/>
    <xf numFmtId="2" fontId="7" fillId="0" borderId="0" xfId="0" applyNumberFormat="1" applyFont="1" applyAlignment="1">
      <alignment horizontal="right" vertical="center" wrapText="1"/>
    </xf>
    <xf numFmtId="2" fontId="0" fillId="0" borderId="0" xfId="0" applyNumberFormat="1"/>
    <xf numFmtId="2" fontId="8" fillId="0" borderId="0" xfId="0" applyNumberFormat="1" applyFont="1" applyAlignment="1">
      <alignment horizontal="right" vertical="center" wrapText="1"/>
    </xf>
    <xf numFmtId="0" fontId="8" fillId="0" borderId="0" xfId="0" applyFont="1"/>
    <xf numFmtId="0" fontId="0" fillId="0" borderId="0" xfId="0" applyAlignment="1">
      <alignment vertical="center" wrapText="1"/>
    </xf>
    <xf numFmtId="3" fontId="0" fillId="0" borderId="0" xfId="0" applyNumberFormat="1" applyAlignment="1">
      <alignment vertical="center" wrapText="1"/>
    </xf>
    <xf numFmtId="0" fontId="2" fillId="0" borderId="0" xfId="1" applyAlignment="1">
      <alignment wrapText="1"/>
    </xf>
    <xf numFmtId="4" fontId="1" fillId="0" borderId="0" xfId="0" applyNumberFormat="1" applyFont="1"/>
    <xf numFmtId="4" fontId="0" fillId="0" borderId="0" xfId="0" applyNumberFormat="1"/>
    <xf numFmtId="0" fontId="5" fillId="0" borderId="1" xfId="0" applyFont="1" applyBorder="1" applyAlignment="1">
      <alignment horizontal="center" vertical="top"/>
    </xf>
    <xf numFmtId="0" fontId="0" fillId="3" borderId="0" xfId="0" applyFill="1"/>
    <xf numFmtId="0" fontId="2" fillId="3" borderId="0" xfId="1" applyFill="1"/>
    <xf numFmtId="0" fontId="0" fillId="0" borderId="0" xfId="0"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rin PELLAN" id="{38345E2C-A498-4DF2-856C-A1A5BD8FF5A2}" userId="S::marin.pellan@polymtlus.ca::b769edc3-00f3-432c-88ea-f74fb5c6c1e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189" dT="2025-05-06T14:26:15.08" personId="{38345E2C-A498-4DF2-856C-A1A5BD8FF5A2}" id="{61F6F2F1-CC07-46B9-A834-E6E15CDC955B}">
    <text>5PGM+Au, that is platinum, palladium, rhodium, ruthenium, osmium and gold</text>
  </threadedComment>
  <threadedComment ref="K190" dT="2025-05-06T14:26:15.08" personId="{38345E2C-A498-4DF2-856C-A1A5BD8FF5A2}" id="{69262AF1-40D0-4120-AEAB-8844FD9B638C}">
    <text>5PGM+Au, that is platinum, palladium, rhodium, ruthenium, osmium and gold</text>
  </threadedComment>
  <threadedComment ref="O273" dT="2025-05-08T14:38:53.93" personId="{38345E2C-A498-4DF2-856C-A1A5BD8FF5A2}" id="{6CBFBEE9-BB42-4E27-A3B8-AEA61CEACAE4}">
    <text>shows smelter grade alumina only and excludes hydrate produced and used for specialty alumina.</text>
  </threadedComment>
</ThreadedComments>
</file>

<file path=xl/threadedComments/threadedComment2.xml><?xml version="1.0" encoding="utf-8"?>
<ThreadedComments xmlns="http://schemas.microsoft.com/office/spreadsheetml/2018/threadedcomments" xmlns:x="http://schemas.openxmlformats.org/spreadsheetml/2006/main">
  <threadedComment ref="L163" dT="2025-04-22T18:05:37.21" personId="{38345E2C-A498-4DF2-856C-A1A5BD8FF5A2}" id="{C36AF6D2-231A-4569-A295-C7AD22153B51}">
    <text>Persistent organic pollutants</text>
  </threadedComment>
  <threadedComment ref="L165" dT="2025-04-22T18:03:08.91" personId="{38345E2C-A498-4DF2-856C-A1A5BD8FF5A2}" id="{B068C849-F457-4AA7-A544-21B8CD888D39}">
    <text>Hazardous air pollutants</text>
  </threadedComment>
  <threadedComment ref="L249" dT="2025-05-07T12:40:49.57" personId="{38345E2C-A498-4DF2-856C-A1A5BD8FF5A2}" id="{CC9B8DDE-B4C2-4BF1-8B25-6A30B077F81D}">
    <text>“open mine area is the cumulative area of lanad that has not been rehabilitated”.</text>
  </threadedComment>
  <threadedComment ref="L368" dT="2025-05-07T19:08:54.86" personId="{38345E2C-A498-4DF2-856C-A1A5BD8FF5A2}" id="{A804E228-5239-4BE3-8BDC-420DA2E9E684}">
    <text>“In Canada’s National Inventory Report (NIR), the default emission factor for open-pit bituminous coal operations in BC is 0.93 kg of methane (CH4) per tonne of coal mined.
Following Conuma’s application in May 2024, the BC GHG regulators amended the fugitive methane factor for Willow Creek and Brule mines to 0.47 kg CH4 per tonne of coal
mined, in August 2024. Due to the proximity and similar coal characteristics, Conuma has also applied the 0.47 kg CH4 per tonne factor to its Wolverine and Quintette
operations. The methane emissions data for all mines in 2022 and 2023 have been restated to reflect this revised factor.”</text>
  </threadedComment>
  <threadedComment ref="L371" dT="2025-05-07T19:08:54.86" personId="{38345E2C-A498-4DF2-856C-A1A5BD8FF5A2}" id="{7DFC5660-4358-4A82-9D5E-F06CF9411312}">
    <text>“In Canada’s National Inventory Report (NIR), the default emission factor for open-pit bituminous coal operations in BC is 0.93 kg of methane (CH4) per tonne of coal mined.
Following Conuma’s application in May 2024, the BC GHG regulators amended the fugitive methane factor for Willow Creek and Brule mines to 0.47 kg CH4 per tonne of coal
mined, in August 2024. Due to the proximity and similar coal characteristics, Conuma has also applied the 0.47 kg CH4 per tonne factor to its Wolverine and Quintette
operations. The methane emissions data for all mines in 2022 and 2023 have been restated to reflect this revised factor.”</text>
  </threadedComment>
  <threadedComment ref="L374" dT="2025-05-07T19:08:54.86" personId="{38345E2C-A498-4DF2-856C-A1A5BD8FF5A2}" id="{A8E14AA7-F8E3-4B3D-912B-282E43786701}">
    <text>“In Canada’s National Inventory Report (NIR), the default emission factor for open-pit bituminous coal operations in BC is 0.93 kg of methane (CH4) per tonne of coal mined.
Following Conuma’s application in May 2024, the BC GHG regulators amended the fugitive methane factor for Willow Creek and Brule mines to 0.47 kg CH4 per tonne of coal
mined, in August 2024. Due to the proximity and similar coal characteristics, Conuma has also applied the 0.47 kg CH4 per tonne factor to its Wolverine and Quintette
operations. The methane emissions data for all mines in 2022 and 2023 have been restated to reflect this revised factor.”</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www.cnrl.com/" TargetMode="External"/><Relationship Id="rId21" Type="http://schemas.openxmlformats.org/officeDocument/2006/relationships/hyperlink" Target="https://westmoreland.com/" TargetMode="External"/><Relationship Id="rId42" Type="http://schemas.openxmlformats.org/officeDocument/2006/relationships/hyperlink" Target="https://miningdataonline.com/property/46/LaRonde-Mine.aspx" TargetMode="External"/><Relationship Id="rId47" Type="http://schemas.openxmlformats.org/officeDocument/2006/relationships/hyperlink" Target="https://operations.newmont.com/north-america/porcupine-canada" TargetMode="External"/><Relationship Id="rId63" Type="http://schemas.openxmlformats.org/officeDocument/2006/relationships/hyperlink" Target="https://miningdataonline.com/property/3048/Kiena-Mine.aspx" TargetMode="External"/><Relationship Id="rId68" Type="http://schemas.openxmlformats.org/officeDocument/2006/relationships/hyperlink" Target="https://miningdataonline.com/property/17/Ekati-Mine.aspx" TargetMode="External"/><Relationship Id="rId84" Type="http://schemas.openxmlformats.org/officeDocument/2006/relationships/hyperlink" Target="https://realalloy.com/" TargetMode="External"/><Relationship Id="rId89" Type="http://schemas.openxmlformats.org/officeDocument/2006/relationships/hyperlink" Target="https://miningdataonline.com/property/1524/Seabee-Gold-Operation.aspx" TargetMode="External"/><Relationship Id="rId16" Type="http://schemas.openxmlformats.org/officeDocument/2006/relationships/hyperlink" Target="https://www.riotinto.com/en/operations/canada/iron-ore-company-canada" TargetMode="External"/><Relationship Id="rId107" Type="http://schemas.openxmlformats.org/officeDocument/2006/relationships/hyperlink" Target="https://www.tatasteel.com/investors/annual-report-2014-15/html/tata-steel-minerals-canada.html" TargetMode="External"/><Relationship Id="rId11" Type="http://schemas.openxmlformats.org/officeDocument/2006/relationships/hyperlink" Target="https://hudbayminerals.com/canada/default.aspx" TargetMode="External"/><Relationship Id="rId32" Type="http://schemas.openxmlformats.org/officeDocument/2006/relationships/hyperlink" Target="https://malartic.agnicoeagle.com/en/" TargetMode="External"/><Relationship Id="rId37" Type="http://schemas.openxmlformats.org/officeDocument/2006/relationships/hyperlink" Target="https://miningdataonline.com/property/47/Meadowbank-Mine.aspx" TargetMode="External"/><Relationship Id="rId53" Type="http://schemas.openxmlformats.org/officeDocument/2006/relationships/hyperlink" Target="https://panamericansilver.com/operations-2/gold-segment/timmins/" TargetMode="External"/><Relationship Id="rId58" Type="http://schemas.openxmlformats.org/officeDocument/2006/relationships/hyperlink" Target="https://www.teck.com/operations/canada/operations/highland-valley-copper/" TargetMode="External"/><Relationship Id="rId74" Type="http://schemas.openxmlformats.org/officeDocument/2006/relationships/hyperlink" Target="https://www.hecla.com/operations/hecla-keno-hill-yukon-territory-canada" TargetMode="External"/><Relationship Id="rId79" Type="http://schemas.openxmlformats.org/officeDocument/2006/relationships/hyperlink" Target="https://miningdataonline.com/property/55/Lac-des-Iles-Mine.aspx" TargetMode="External"/><Relationship Id="rId102" Type="http://schemas.openxmlformats.org/officeDocument/2006/relationships/hyperlink" Target="https://miningdataonline.com/property/1510/WolverinePerry-Creek-Mine.aspx" TargetMode="External"/><Relationship Id="rId5" Type="http://schemas.openxmlformats.org/officeDocument/2006/relationships/hyperlink" Target="https://www.centerragold.com/" TargetMode="External"/><Relationship Id="rId90" Type="http://schemas.openxmlformats.org/officeDocument/2006/relationships/hyperlink" Target="https://stbarbara.com.au/our-operations/our-atlantic-operations/" TargetMode="External"/><Relationship Id="rId95" Type="http://schemas.openxmlformats.org/officeDocument/2006/relationships/hyperlink" Target="https://miningdataonline.com/property/567/Fort-Hills-Mine.aspx" TargetMode="External"/><Relationship Id="rId22" Type="http://schemas.openxmlformats.org/officeDocument/2006/relationships/hyperlink" Target="https://agnicoeagle.com/Home/default.aspx" TargetMode="External"/><Relationship Id="rId27" Type="http://schemas.openxmlformats.org/officeDocument/2006/relationships/hyperlink" Target="https://www.canadianroyalties.com/" TargetMode="External"/><Relationship Id="rId43" Type="http://schemas.openxmlformats.org/officeDocument/2006/relationships/hyperlink" Target="https://miningdataonline.com/property/20/Canadian-Malartic-Complex.aspx" TargetMode="External"/><Relationship Id="rId48" Type="http://schemas.openxmlformats.org/officeDocument/2006/relationships/hyperlink" Target="https://miningdataonline.com/property/7/Island-Gold-Mine.aspx" TargetMode="External"/><Relationship Id="rId64" Type="http://schemas.openxmlformats.org/officeDocument/2006/relationships/hyperlink" Target="https://miningdataonline.com/property/1238/Mishi-Mine.aspx" TargetMode="External"/><Relationship Id="rId69" Type="http://schemas.openxmlformats.org/officeDocument/2006/relationships/hyperlink" Target="https://miningdataonline.com/property/57/Mary-River-Mine.aspx" TargetMode="External"/><Relationship Id="rId80" Type="http://schemas.openxmlformats.org/officeDocument/2006/relationships/hyperlink" Target="https://www.mountpolley.com/" TargetMode="External"/><Relationship Id="rId85" Type="http://schemas.openxmlformats.org/officeDocument/2006/relationships/hyperlink" Target="https://www.mint.ca/en/storage-and-refinery/refinery" TargetMode="External"/><Relationship Id="rId12" Type="http://schemas.openxmlformats.org/officeDocument/2006/relationships/hyperlink" Target="https://www.iamgold.com/English/home/default.aspx" TargetMode="External"/><Relationship Id="rId17" Type="http://schemas.openxmlformats.org/officeDocument/2006/relationships/hyperlink" Target="https://www.sherritt.com/English/Home/default.aspx" TargetMode="External"/><Relationship Id="rId33" Type="http://schemas.openxmlformats.org/officeDocument/2006/relationships/hyperlink" Target="https://www.agnicoeagle.com/English/operations/operations/goldex/default.aspx" TargetMode="External"/><Relationship Id="rId38" Type="http://schemas.openxmlformats.org/officeDocument/2006/relationships/hyperlink" Target="https://miningdataonline.com/property/13/Detour-Lake-Mine.aspx" TargetMode="External"/><Relationship Id="rId59" Type="http://schemas.openxmlformats.org/officeDocument/2006/relationships/hyperlink" Target="https://www.teck.com/operations/canada/operations/trail-operations/" TargetMode="External"/><Relationship Id="rId103" Type="http://schemas.openxmlformats.org/officeDocument/2006/relationships/hyperlink" Target="https://miningdataonline.com/property/977/Tanco-Bernic-Lake-Mine.aspx" TargetMode="External"/><Relationship Id="rId108" Type="http://schemas.openxmlformats.org/officeDocument/2006/relationships/hyperlink" Target="https://miningdataonline.com/property/64/Myra-Falls-Mine.aspx" TargetMode="External"/><Relationship Id="rId20" Type="http://schemas.openxmlformats.org/officeDocument/2006/relationships/hyperlink" Target="https://www.wesdome.com/English/overview/default.aspx" TargetMode="External"/><Relationship Id="rId41" Type="http://schemas.openxmlformats.org/officeDocument/2006/relationships/hyperlink" Target="https://miningdataonline.com/property/44/Goldex-Mine.aspx" TargetMode="External"/><Relationship Id="rId54" Type="http://schemas.openxmlformats.org/officeDocument/2006/relationships/hyperlink" Target="https://panamericansilver.com/operations-2/gold-segment/timmins/" TargetMode="External"/><Relationship Id="rId62" Type="http://schemas.openxmlformats.org/officeDocument/2006/relationships/hyperlink" Target="https://miningdataonline.com/property/1254/Eagle-River-Complex.aspx" TargetMode="External"/><Relationship Id="rId70" Type="http://schemas.openxmlformats.org/officeDocument/2006/relationships/hyperlink" Target="https://www.eldoradogold.com/assets/operations/lamaque-complex" TargetMode="External"/><Relationship Id="rId75" Type="http://schemas.openxmlformats.org/officeDocument/2006/relationships/hyperlink" Target="https://www.hecla.com/operations/casa-berardi-quebec-canada" TargetMode="External"/><Relationship Id="rId83" Type="http://schemas.openxmlformats.org/officeDocument/2006/relationships/hyperlink" Target="https://magnamining.com/acquisition-includes-a-portfolio-of-critical-mineral-exploration-and-development-assets-in-the-sudbury-basin-mining-district/" TargetMode="External"/><Relationship Id="rId88" Type="http://schemas.openxmlformats.org/officeDocument/2006/relationships/hyperlink" Target="https://www.ssrmining.com/operations/production/seabee/" TargetMode="External"/><Relationship Id="rId91" Type="http://schemas.openxmlformats.org/officeDocument/2006/relationships/hyperlink" Target="https://miningdataonline.com/property/944/Atlantic-Operation.aspx" TargetMode="External"/><Relationship Id="rId96" Type="http://schemas.openxmlformats.org/officeDocument/2006/relationships/hyperlink" Target="https://www.alcoa.com/global/en/home/" TargetMode="External"/><Relationship Id="rId1" Type="http://schemas.openxmlformats.org/officeDocument/2006/relationships/hyperlink" Target="https://alamosgold.com/" TargetMode="External"/><Relationship Id="rId6" Type="http://schemas.openxmlformats.org/officeDocument/2006/relationships/hyperlink" Target="https://conumaresources.com/" TargetMode="External"/><Relationship Id="rId15" Type="http://schemas.openxmlformats.org/officeDocument/2006/relationships/hyperlink" Target="https://panamericansilver.com/" TargetMode="External"/><Relationship Id="rId23" Type="http://schemas.openxmlformats.org/officeDocument/2006/relationships/hyperlink" Target="https://www.barrick.com/English/home/default.aspx" TargetMode="External"/><Relationship Id="rId28" Type="http://schemas.openxmlformats.org/officeDocument/2006/relationships/hyperlink" Target="https://www.agnicoeagle.com/English/operations/operations/meadowbank/default.aspx" TargetMode="External"/><Relationship Id="rId36" Type="http://schemas.openxmlformats.org/officeDocument/2006/relationships/hyperlink" Target="https://agnicoeagle.com/Home/default.aspx" TargetMode="External"/><Relationship Id="rId49" Type="http://schemas.openxmlformats.org/officeDocument/2006/relationships/hyperlink" Target="https://miningdataonline.com/property/1484/young-davidson-mine.aspx" TargetMode="External"/><Relationship Id="rId57" Type="http://schemas.openxmlformats.org/officeDocument/2006/relationships/hyperlink" Target="https://miningdataonline.com/property/50/Highland-Valley-Mine.aspx" TargetMode="External"/><Relationship Id="rId106" Type="http://schemas.openxmlformats.org/officeDocument/2006/relationships/hyperlink" Target="https://www.tasekomines.com/properties/yellowhead-project/" TargetMode="External"/><Relationship Id="rId10" Type="http://schemas.openxmlformats.org/officeDocument/2006/relationships/hyperlink" Target="https://www.hecla.com/" TargetMode="External"/><Relationship Id="rId31" Type="http://schemas.openxmlformats.org/officeDocument/2006/relationships/hyperlink" Target="https://www.agnicoeagle.com/English/operations/operations/meliadine/default.aspx" TargetMode="External"/><Relationship Id="rId44" Type="http://schemas.openxmlformats.org/officeDocument/2006/relationships/hyperlink" Target="https://miningdataonline.com/property/453/Macassa-Complex.aspx" TargetMode="External"/><Relationship Id="rId52" Type="http://schemas.openxmlformats.org/officeDocument/2006/relationships/hyperlink" Target="https://www.alamosgold.com/operations/producing-mines/young-davidson-canada/default.aspx" TargetMode="External"/><Relationship Id="rId60" Type="http://schemas.openxmlformats.org/officeDocument/2006/relationships/hyperlink" Target="https://miningdataonline.com/property/69/Rainy-River-Mine.aspx" TargetMode="External"/><Relationship Id="rId65" Type="http://schemas.openxmlformats.org/officeDocument/2006/relationships/hyperlink" Target="https://www.glencore.ca/en" TargetMode="External"/><Relationship Id="rId73" Type="http://schemas.openxmlformats.org/officeDocument/2006/relationships/hyperlink" Target="https://gold-mountain.ca/operations/" TargetMode="External"/><Relationship Id="rId78" Type="http://schemas.openxmlformats.org/officeDocument/2006/relationships/hyperlink" Target="https://www.nap.com/operations/default.aspx" TargetMode="External"/><Relationship Id="rId81" Type="http://schemas.openxmlformats.org/officeDocument/2006/relationships/hyperlink" Target="https://miningdataonline.com/property/61/Mount-Polley.aspx" TargetMode="External"/><Relationship Id="rId86" Type="http://schemas.openxmlformats.org/officeDocument/2006/relationships/hyperlink" Target="https://miningdataonline.com/property/1741/Sugar-Zone-Mine.aspx" TargetMode="External"/><Relationship Id="rId94" Type="http://schemas.openxmlformats.org/officeDocument/2006/relationships/hyperlink" Target="https://www.suncor.com/" TargetMode="External"/><Relationship Id="rId99" Type="http://schemas.openxmlformats.org/officeDocument/2006/relationships/hyperlink" Target="https://www.baymag.com/" TargetMode="External"/><Relationship Id="rId101" Type="http://schemas.openxmlformats.org/officeDocument/2006/relationships/hyperlink" Target="https://miningdataonline.com/property/78/Willow-Creek-Mine.aspx" TargetMode="External"/><Relationship Id="rId4" Type="http://schemas.openxmlformats.org/officeDocument/2006/relationships/hyperlink" Target="https://www.cnrl.com/" TargetMode="External"/><Relationship Id="rId9" Type="http://schemas.openxmlformats.org/officeDocument/2006/relationships/hyperlink" Target="https://www.ferroglobe.com/about-ferroglobe/industrial-footprint/b%C3%A9cancour" TargetMode="External"/><Relationship Id="rId13" Type="http://schemas.openxmlformats.org/officeDocument/2006/relationships/hyperlink" Target="https://kghm.com/en" TargetMode="External"/><Relationship Id="rId18" Type="http://schemas.openxmlformats.org/officeDocument/2006/relationships/hyperlink" Target="https://stornowaydiamonds.com/English/home/default.html" TargetMode="External"/><Relationship Id="rId39" Type="http://schemas.openxmlformats.org/officeDocument/2006/relationships/hyperlink" Target="https://miningdataonline.com/property/47/Meadowbank-Mine.aspx" TargetMode="External"/><Relationship Id="rId34" Type="http://schemas.openxmlformats.org/officeDocument/2006/relationships/hyperlink" Target="https://www.agnicoeagle.com/English/operations/operations/Macassa-Mine/default.aspx" TargetMode="External"/><Relationship Id="rId50" Type="http://schemas.openxmlformats.org/officeDocument/2006/relationships/hyperlink" Target="https://corazon.com.au/our-projects/lynn-lake-project/" TargetMode="External"/><Relationship Id="rId55" Type="http://schemas.openxmlformats.org/officeDocument/2006/relationships/hyperlink" Target="https://miningdataonline.com/property/8/Bell-Creek-Mine.aspx" TargetMode="External"/><Relationship Id="rId76" Type="http://schemas.openxmlformats.org/officeDocument/2006/relationships/hyperlink" Target="https://miningdataonline.com/property/4563/Keno-Hill-Operation.aspx" TargetMode="External"/><Relationship Id="rId97" Type="http://schemas.openxmlformats.org/officeDocument/2006/relationships/hyperlink" Target="https://www.algoma.com/" TargetMode="External"/><Relationship Id="rId104" Type="http://schemas.openxmlformats.org/officeDocument/2006/relationships/hyperlink" Target="https://tancomine.com/" TargetMode="External"/><Relationship Id="rId7" Type="http://schemas.openxmlformats.org/officeDocument/2006/relationships/hyperlink" Target="https://www.elkem.com/" TargetMode="External"/><Relationship Id="rId71" Type="http://schemas.openxmlformats.org/officeDocument/2006/relationships/hyperlink" Target="https://miningdataonline.com/property/1694/Lamaque-Project.aspx" TargetMode="External"/><Relationship Id="rId92" Type="http://schemas.openxmlformats.org/officeDocument/2006/relationships/hyperlink" Target="https://www.stelco.com/about-us/our-facilities" TargetMode="External"/><Relationship Id="rId2" Type="http://schemas.openxmlformats.org/officeDocument/2006/relationships/hyperlink" Target="https://www.altasteel.com/" TargetMode="External"/><Relationship Id="rId29" Type="http://schemas.openxmlformats.org/officeDocument/2006/relationships/hyperlink" Target="https://www.agnicoeagle.com/English/operations/operations/Detour-Lake-Mine/default.aspx" TargetMode="External"/><Relationship Id="rId24" Type="http://schemas.openxmlformats.org/officeDocument/2006/relationships/hyperlink" Target="https://www.baffinland.com/operation/mary-river-mine/" TargetMode="External"/><Relationship Id="rId40" Type="http://schemas.openxmlformats.org/officeDocument/2006/relationships/hyperlink" Target="https://miningdataonline.com/property/959/Meliadine-Mine.aspx" TargetMode="External"/><Relationship Id="rId45" Type="http://schemas.openxmlformats.org/officeDocument/2006/relationships/hyperlink" Target="https://operations.newmont.com/north-america/brucejack-canada" TargetMode="External"/><Relationship Id="rId66" Type="http://schemas.openxmlformats.org/officeDocument/2006/relationships/hyperlink" Target="https://miningdataonline.com/property/1375/Sudbury-INO-Operation.aspx" TargetMode="External"/><Relationship Id="rId87" Type="http://schemas.openxmlformats.org/officeDocument/2006/relationships/hyperlink" Target="https://vaultminerals.com/operations/sugar-zone" TargetMode="External"/><Relationship Id="rId61" Type="http://schemas.openxmlformats.org/officeDocument/2006/relationships/hyperlink" Target="https://miningdataonline.com/property/11/new-afton-mine.aspx" TargetMode="External"/><Relationship Id="rId82" Type="http://schemas.openxmlformats.org/officeDocument/2006/relationships/hyperlink" Target="https://miningdataonline.com/property/173/McCreedy-West,--Morrison-Levack-Sudbury-Basin-Mine.aspx" TargetMode="External"/><Relationship Id="rId19" Type="http://schemas.openxmlformats.org/officeDocument/2006/relationships/hyperlink" Target="https://www.tasekomines.com/" TargetMode="External"/><Relationship Id="rId14" Type="http://schemas.openxmlformats.org/officeDocument/2006/relationships/hyperlink" Target="https://newgold.com/home/default.aspx" TargetMode="External"/><Relationship Id="rId30" Type="http://schemas.openxmlformats.org/officeDocument/2006/relationships/hyperlink" Target="https://www.agnicoeagle.com/English/operations/operations/meadowbank/default.aspx" TargetMode="External"/><Relationship Id="rId35" Type="http://schemas.openxmlformats.org/officeDocument/2006/relationships/hyperlink" Target="https://www.agnicoeagle.com/English/operations/operations/laronde/default.aspx" TargetMode="External"/><Relationship Id="rId56" Type="http://schemas.openxmlformats.org/officeDocument/2006/relationships/hyperlink" Target="https://miningdataonline.com/property/9/Timmins-West-Mine.aspx" TargetMode="External"/><Relationship Id="rId77" Type="http://schemas.openxmlformats.org/officeDocument/2006/relationships/hyperlink" Target="https://miningdataonline.com/property/24/Casa-Berardi-Mine.aspx" TargetMode="External"/><Relationship Id="rId100" Type="http://schemas.openxmlformats.org/officeDocument/2006/relationships/hyperlink" Target="https://miningdataonline.com/property/19/Brule-Mine.aspx" TargetMode="External"/><Relationship Id="rId105" Type="http://schemas.openxmlformats.org/officeDocument/2006/relationships/hyperlink" Target="https://swisssteel-group.com/en" TargetMode="External"/><Relationship Id="rId8" Type="http://schemas.openxmlformats.org/officeDocument/2006/relationships/hyperlink" Target="https://www.ferroglobe.com/" TargetMode="External"/><Relationship Id="rId51" Type="http://schemas.openxmlformats.org/officeDocument/2006/relationships/hyperlink" Target="https://www.alamosgold.com/operations/producing-mines/island-gold-canada/default.aspx" TargetMode="External"/><Relationship Id="rId72" Type="http://schemas.openxmlformats.org/officeDocument/2006/relationships/hyperlink" Target="https://miningdataonline.com/property/3134/Elk-Gold-Mine.aspx" TargetMode="External"/><Relationship Id="rId93" Type="http://schemas.openxmlformats.org/officeDocument/2006/relationships/hyperlink" Target="https://miningdataonline.com/property/968/Renard-Mine.aspx" TargetMode="External"/><Relationship Id="rId98" Type="http://schemas.openxmlformats.org/officeDocument/2006/relationships/hyperlink" Target="https://www.asahirefining.com/" TargetMode="External"/><Relationship Id="rId3" Type="http://schemas.openxmlformats.org/officeDocument/2006/relationships/hyperlink" Target="https://miningdataonline.com/property/962/Mont-Wright-Mine.aspx" TargetMode="External"/><Relationship Id="rId25" Type="http://schemas.openxmlformats.org/officeDocument/2006/relationships/hyperlink" Target="https://www.cameco.com/" TargetMode="External"/><Relationship Id="rId46" Type="http://schemas.openxmlformats.org/officeDocument/2006/relationships/hyperlink" Target="https://operations.newmont.com/north-america/porcupine-canada" TargetMode="External"/><Relationship Id="rId67" Type="http://schemas.openxmlformats.org/officeDocument/2006/relationships/hyperlink" Target="https://burgundydiamonds.com/ekati-mine/"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miningdataonline.com/property/563/Manitoba-Snow-Lake-Operation.aspx" TargetMode="External"/><Relationship Id="rId21" Type="http://schemas.openxmlformats.org/officeDocument/2006/relationships/hyperlink" Target="https://agnicoeagle.com/Home/default.aspx" TargetMode="External"/><Relationship Id="rId42" Type="http://schemas.openxmlformats.org/officeDocument/2006/relationships/hyperlink" Target="https://miningdataonline.com/property/46/LaRonde-Mine.aspx" TargetMode="External"/><Relationship Id="rId63" Type="http://schemas.openxmlformats.org/officeDocument/2006/relationships/hyperlink" Target="https://miningdataonline.com/property/1752/Magino-Project.aspx" TargetMode="External"/><Relationship Id="rId84" Type="http://schemas.openxmlformats.org/officeDocument/2006/relationships/hyperlink" Target="https://miningdataonline.com/property/588/Fox-Complex.aspx" TargetMode="External"/><Relationship Id="rId138" Type="http://schemas.openxmlformats.org/officeDocument/2006/relationships/hyperlink" Target="https://miningdataonline.com/property/14/Diavik-Mine.aspx" TargetMode="External"/><Relationship Id="rId107" Type="http://schemas.openxmlformats.org/officeDocument/2006/relationships/hyperlink" Target="https://www.elkem.com/about-elkem/worldwide-presence/canada/elkem-chicoutimi/" TargetMode="External"/><Relationship Id="rId11" Type="http://schemas.openxmlformats.org/officeDocument/2006/relationships/hyperlink" Target="https://www.iamgold.com/English/home/default.aspx" TargetMode="External"/><Relationship Id="rId32" Type="http://schemas.openxmlformats.org/officeDocument/2006/relationships/hyperlink" Target="https://miningdataonline.com/property/1484/young-davidson-mine.aspx" TargetMode="External"/><Relationship Id="rId53" Type="http://schemas.openxmlformats.org/officeDocument/2006/relationships/hyperlink" Target="https://www.agnicoeagle.com/English/operations/operations/meliadine/default.aspx" TargetMode="External"/><Relationship Id="rId74" Type="http://schemas.openxmlformats.org/officeDocument/2006/relationships/hyperlink" Target="https://calgarymetal.com/" TargetMode="External"/><Relationship Id="rId128" Type="http://schemas.openxmlformats.org/officeDocument/2006/relationships/hyperlink" Target="https://miningdataonline.com/property/1694/Lamaque-Project.aspx" TargetMode="External"/><Relationship Id="rId149" Type="http://schemas.openxmlformats.org/officeDocument/2006/relationships/hyperlink" Target="https://miningdataonline.com/property/626/Totten-Mine.aspx" TargetMode="External"/><Relationship Id="rId5" Type="http://schemas.openxmlformats.org/officeDocument/2006/relationships/hyperlink" Target="https://conumaresources.com/" TargetMode="External"/><Relationship Id="rId95" Type="http://schemas.openxmlformats.org/officeDocument/2006/relationships/hyperlink" Target="https://www.sayona.ca/projets/complexe-lithium-amerique-du-nord/" TargetMode="External"/><Relationship Id="rId22" Type="http://schemas.openxmlformats.org/officeDocument/2006/relationships/hyperlink" Target="https://www.barrick.com/English/home/default.aspx" TargetMode="External"/><Relationship Id="rId27" Type="http://schemas.openxmlformats.org/officeDocument/2006/relationships/hyperlink" Target="https://www.agnicoeagle.com/English/operations/operations/meadowbank/default.aspx" TargetMode="External"/><Relationship Id="rId43" Type="http://schemas.openxmlformats.org/officeDocument/2006/relationships/hyperlink" Target="https://miningdataonline.com/property/44/Goldex-Mine.aspx" TargetMode="External"/><Relationship Id="rId48" Type="http://schemas.openxmlformats.org/officeDocument/2006/relationships/hyperlink" Target="https://miningdataonline.com/property/453/Macassa-Complex.aspx" TargetMode="External"/><Relationship Id="rId64" Type="http://schemas.openxmlformats.org/officeDocument/2006/relationships/hyperlink" Target="https://fireflymetals.com.au/" TargetMode="External"/><Relationship Id="rId69" Type="http://schemas.openxmlformats.org/officeDocument/2006/relationships/hyperlink" Target="https://miningdataonline.com/property/77/Westwood-Operation.aspx" TargetMode="External"/><Relationship Id="rId113" Type="http://schemas.openxmlformats.org/officeDocument/2006/relationships/hyperlink" Target="https://miningdataonline.com/property/57/Mary-River-Mine.aspx" TargetMode="External"/><Relationship Id="rId118" Type="http://schemas.openxmlformats.org/officeDocument/2006/relationships/hyperlink" Target="https://miningdataonline.com/property/68/Raglan-Mine.aspx" TargetMode="External"/><Relationship Id="rId134" Type="http://schemas.openxmlformats.org/officeDocument/2006/relationships/hyperlink" Target="https://miningdataonline.com/property/1439/Hoyle-Pond-Mine.aspx" TargetMode="External"/><Relationship Id="rId139" Type="http://schemas.openxmlformats.org/officeDocument/2006/relationships/hyperlink" Target="https://miningdataonline.com/property/955/Lac-Tio-(Havre-St-Pierre)-Mine.aspx" TargetMode="External"/><Relationship Id="rId80" Type="http://schemas.openxmlformats.org/officeDocument/2006/relationships/hyperlink" Target="https://www.magrispm.com/niobec" TargetMode="External"/><Relationship Id="rId85" Type="http://schemas.openxmlformats.org/officeDocument/2006/relationships/hyperlink" Target="https://metalexleadrecycling.com/" TargetMode="External"/><Relationship Id="rId150" Type="http://schemas.openxmlformats.org/officeDocument/2006/relationships/hyperlink" Target="https://miningdataonline.com/property/1596/Eagle-Gold-Mine.aspx" TargetMode="External"/><Relationship Id="rId12" Type="http://schemas.openxmlformats.org/officeDocument/2006/relationships/hyperlink" Target="https://kghm.com/en" TargetMode="External"/><Relationship Id="rId17" Type="http://schemas.openxmlformats.org/officeDocument/2006/relationships/hyperlink" Target="https://stornowaydiamonds.com/English/home/default.html" TargetMode="External"/><Relationship Id="rId33" Type="http://schemas.openxmlformats.org/officeDocument/2006/relationships/hyperlink" Target="https://corazon.com.au/our-projects/lynn-lake-project/" TargetMode="External"/><Relationship Id="rId38" Type="http://schemas.openxmlformats.org/officeDocument/2006/relationships/hyperlink" Target="https://miningdataonline.com/property/8/Bell-Creek-Mine.aspx" TargetMode="External"/><Relationship Id="rId59" Type="http://schemas.openxmlformats.org/officeDocument/2006/relationships/hyperlink" Target="https://miningdataonline.com/property/173/McCreedy-West,--Morrison-Levack-Sudbury-Basin-Mine.aspx" TargetMode="External"/><Relationship Id="rId103" Type="http://schemas.openxmlformats.org/officeDocument/2006/relationships/hyperlink" Target="https://miningdataonline.com/property/941/Howse-Project.aspx" TargetMode="External"/><Relationship Id="rId108" Type="http://schemas.openxmlformats.org/officeDocument/2006/relationships/hyperlink" Target="https://miningdataonline.com/property/963/Fire-Lake-Mine.aspx" TargetMode="External"/><Relationship Id="rId124" Type="http://schemas.openxmlformats.org/officeDocument/2006/relationships/hyperlink" Target="https://miningdataonline.com/property/1589/Sleeping-Giant-Mine.aspx" TargetMode="External"/><Relationship Id="rId129" Type="http://schemas.openxmlformats.org/officeDocument/2006/relationships/hyperlink" Target="https://miningdataonline.com/property/234/Red-Lake-Operation.aspx" TargetMode="External"/><Relationship Id="rId54" Type="http://schemas.openxmlformats.org/officeDocument/2006/relationships/hyperlink" Target="https://malartic.agnicoeagle.com/en/" TargetMode="External"/><Relationship Id="rId70" Type="http://schemas.openxmlformats.org/officeDocument/2006/relationships/hyperlink" Target="https://www.iamgold.com/English/operations/westwood/default.aspx" TargetMode="External"/><Relationship Id="rId75" Type="http://schemas.openxmlformats.org/officeDocument/2006/relationships/hyperlink" Target="https://www.oilsandsmagazine.com/projects/cnrl-muskeg-river-mine" TargetMode="External"/><Relationship Id="rId91" Type="http://schemas.openxmlformats.org/officeDocument/2006/relationships/hyperlink" Target="https://realalloy.com/" TargetMode="External"/><Relationship Id="rId96" Type="http://schemas.openxmlformats.org/officeDocument/2006/relationships/hyperlink" Target="https://sherritt.com/operations/" TargetMode="External"/><Relationship Id="rId140" Type="http://schemas.openxmlformats.org/officeDocument/2006/relationships/hyperlink" Target="https://miningdataonline.com/property/1628/North-American-Lithium-NAL-Mine.aspx" TargetMode="External"/><Relationship Id="rId145" Type="http://schemas.openxmlformats.org/officeDocument/2006/relationships/hyperlink" Target="https://miningdataonline.com/property/1524/Seabee-Gold-Operation.aspx" TargetMode="External"/><Relationship Id="rId1" Type="http://schemas.openxmlformats.org/officeDocument/2006/relationships/hyperlink" Target="https://alamosgold.com/" TargetMode="External"/><Relationship Id="rId6" Type="http://schemas.openxmlformats.org/officeDocument/2006/relationships/hyperlink" Target="https://www.elkem.com/" TargetMode="External"/><Relationship Id="rId23" Type="http://schemas.openxmlformats.org/officeDocument/2006/relationships/hyperlink" Target="https://www.baffinland.com/operation/mary-river-mine/" TargetMode="External"/><Relationship Id="rId28" Type="http://schemas.openxmlformats.org/officeDocument/2006/relationships/hyperlink" Target="https://agnicoeagle.com/Home/default.aspx" TargetMode="External"/><Relationship Id="rId49" Type="http://schemas.openxmlformats.org/officeDocument/2006/relationships/hyperlink" Target="https://www.agnicoeagle.com/English/operations/operations/Detour-Lake-Mine/default.aspx" TargetMode="External"/><Relationship Id="rId114" Type="http://schemas.openxmlformats.org/officeDocument/2006/relationships/hyperlink" Target="https://miningdataonline.com/property/72/Brucejack-Mine.aspx" TargetMode="External"/><Relationship Id="rId119" Type="http://schemas.openxmlformats.org/officeDocument/2006/relationships/hyperlink" Target="https://miningdataonline.com/property/1375/Sudbury-INO-Operation.aspx" TargetMode="External"/><Relationship Id="rId44" Type="http://schemas.openxmlformats.org/officeDocument/2006/relationships/hyperlink" Target="https://miningdataonline.com/property/959/Meliadine-Mine.aspx" TargetMode="External"/><Relationship Id="rId60" Type="http://schemas.openxmlformats.org/officeDocument/2006/relationships/hyperlink" Target="https://maritimeresourcescorp.com/exploration/point-rousse-project/" TargetMode="External"/><Relationship Id="rId65" Type="http://schemas.openxmlformats.org/officeDocument/2006/relationships/hyperlink" Target="https://fireflymetals.com.au/" TargetMode="External"/><Relationship Id="rId81" Type="http://schemas.openxmlformats.org/officeDocument/2006/relationships/hyperlink" Target="https://miningdataonline.com/property/12/Niobec-Mine.aspx" TargetMode="External"/><Relationship Id="rId86" Type="http://schemas.openxmlformats.org/officeDocument/2006/relationships/hyperlink" Target="https://miningdataonline.com/property/58/Minto-Mine.aspx" TargetMode="External"/><Relationship Id="rId130" Type="http://schemas.openxmlformats.org/officeDocument/2006/relationships/hyperlink" Target="https://miningdataonline.com/property/24/Casa-Berardi-Mine.aspx" TargetMode="External"/><Relationship Id="rId135" Type="http://schemas.openxmlformats.org/officeDocument/2006/relationships/hyperlink" Target="https://miningdataonline.com/property/63/Musselwhite-Mine.aspx" TargetMode="External"/><Relationship Id="rId151" Type="http://schemas.openxmlformats.org/officeDocument/2006/relationships/hyperlink" Target="https://miningdataonline.com/property/1254/Eagle-River-Complex.aspx" TargetMode="External"/><Relationship Id="rId13" Type="http://schemas.openxmlformats.org/officeDocument/2006/relationships/hyperlink" Target="https://newgold.com/home/default.aspx" TargetMode="External"/><Relationship Id="rId18" Type="http://schemas.openxmlformats.org/officeDocument/2006/relationships/hyperlink" Target="https://www.tasekomines.com/" TargetMode="External"/><Relationship Id="rId39" Type="http://schemas.openxmlformats.org/officeDocument/2006/relationships/hyperlink" Target="https://miningdataonline.com/property/9/Timmins-West-Mine.aspx" TargetMode="External"/><Relationship Id="rId109" Type="http://schemas.openxmlformats.org/officeDocument/2006/relationships/hyperlink" Target="https://www.glencore.ca/en/horne/" TargetMode="External"/><Relationship Id="rId34" Type="http://schemas.openxmlformats.org/officeDocument/2006/relationships/hyperlink" Target="https://www.alamosgold.com/operations/producing-mines/island-gold-canada/default.aspx" TargetMode="External"/><Relationship Id="rId50" Type="http://schemas.openxmlformats.org/officeDocument/2006/relationships/hyperlink" Target="https://www.agnicoeagle.com/English/operations/operations/meadowbank/default.aspx" TargetMode="External"/><Relationship Id="rId55" Type="http://schemas.openxmlformats.org/officeDocument/2006/relationships/hyperlink" Target="https://www.agnicoeagle.com/English/operations/operations/meadowbank/default.aspx" TargetMode="External"/><Relationship Id="rId76" Type="http://schemas.openxmlformats.org/officeDocument/2006/relationships/hyperlink" Target="https://miningdataonline.com/property/1603/Nunavik-Nickel-Mine.aspx" TargetMode="External"/><Relationship Id="rId97" Type="http://schemas.openxmlformats.org/officeDocument/2006/relationships/hyperlink" Target="https://tancomine.com/" TargetMode="External"/><Relationship Id="rId104" Type="http://schemas.openxmlformats.org/officeDocument/2006/relationships/hyperlink" Target="https://terrapureenv.com/fr/" TargetMode="External"/><Relationship Id="rId120" Type="http://schemas.openxmlformats.org/officeDocument/2006/relationships/hyperlink" Target="https://miningdataonline.com/property/417/Voiseys-Bay-Mine.aspx" TargetMode="External"/><Relationship Id="rId125" Type="http://schemas.openxmlformats.org/officeDocument/2006/relationships/hyperlink" Target="https://miningdataonline.com/property/49/Hemlo-Williams,-David-Bell-Mine.aspx" TargetMode="External"/><Relationship Id="rId141" Type="http://schemas.openxmlformats.org/officeDocument/2006/relationships/hyperlink" Target="https://miningdataonline.com/property/1741/Sugar-Zone-Mine.aspx" TargetMode="External"/><Relationship Id="rId146" Type="http://schemas.openxmlformats.org/officeDocument/2006/relationships/hyperlink" Target="https://miningdataonline.com/property/968/Renard-Mine.aspx" TargetMode="External"/><Relationship Id="rId7" Type="http://schemas.openxmlformats.org/officeDocument/2006/relationships/hyperlink" Target="https://www.ferroglobe.com/" TargetMode="External"/><Relationship Id="rId71" Type="http://schemas.openxmlformats.org/officeDocument/2006/relationships/hyperlink" Target="https://miningdataonline.com/property/246/Red-Chris-Mine.aspx" TargetMode="External"/><Relationship Id="rId92" Type="http://schemas.openxmlformats.org/officeDocument/2006/relationships/hyperlink" Target="https://richmondsteel.ca/" TargetMode="External"/><Relationship Id="rId2" Type="http://schemas.openxmlformats.org/officeDocument/2006/relationships/hyperlink" Target="https://www.altasteel.com/" TargetMode="External"/><Relationship Id="rId29" Type="http://schemas.openxmlformats.org/officeDocument/2006/relationships/hyperlink" Target="https://miningdataonline.com/property/47/Meadowbank-Mine.aspx" TargetMode="External"/><Relationship Id="rId24" Type="http://schemas.openxmlformats.org/officeDocument/2006/relationships/hyperlink" Target="https://www.cameco.com/" TargetMode="External"/><Relationship Id="rId40" Type="http://schemas.openxmlformats.org/officeDocument/2006/relationships/hyperlink" Target="https://www.teck.com/operations/canada/operations/trail-operations/" TargetMode="External"/><Relationship Id="rId45" Type="http://schemas.openxmlformats.org/officeDocument/2006/relationships/hyperlink" Target="https://miningdataonline.com/property/47/Meadowbank-Mine.aspx" TargetMode="External"/><Relationship Id="rId66" Type="http://schemas.openxmlformats.org/officeDocument/2006/relationships/hyperlink" Target="https://fireflymetals.com.au/ming-underground-mine/" TargetMode="External"/><Relationship Id="rId87" Type="http://schemas.openxmlformats.org/officeDocument/2006/relationships/hyperlink" Target="https://www.orano.group/canada/en/our-uranium-expertise/mining-and-milling" TargetMode="External"/><Relationship Id="rId110" Type="http://schemas.openxmlformats.org/officeDocument/2006/relationships/hyperlink" Target="https://www.glencore.ca/en/generalsmelting/" TargetMode="External"/><Relationship Id="rId115" Type="http://schemas.openxmlformats.org/officeDocument/2006/relationships/hyperlink" Target="https://miningdataonline.com/property/4563/Keno-Hill-Operation.aspx" TargetMode="External"/><Relationship Id="rId131" Type="http://schemas.openxmlformats.org/officeDocument/2006/relationships/hyperlink" Target="https://miningdataonline.com/property/12/Niobec-Mine.aspx" TargetMode="External"/><Relationship Id="rId136" Type="http://schemas.openxmlformats.org/officeDocument/2006/relationships/hyperlink" Target="https://miningdataonline.com/property/66/Porcupine-Operation.aspx" TargetMode="External"/><Relationship Id="rId61" Type="http://schemas.openxmlformats.org/officeDocument/2006/relationships/hyperlink" Target="https://miningdataonline.com/property/1375/Sudbury-INO-Operation.aspx" TargetMode="External"/><Relationship Id="rId82" Type="http://schemas.openxmlformats.org/officeDocument/2006/relationships/hyperlink" Target="https://miningdataonline.com/property/454/Eagle-Mine-Operation.aspx" TargetMode="External"/><Relationship Id="rId152" Type="http://schemas.openxmlformats.org/officeDocument/2006/relationships/hyperlink" Target="https://miningdataonline.com/property/3048/Kiena-Mine.aspx" TargetMode="External"/><Relationship Id="rId19" Type="http://schemas.openxmlformats.org/officeDocument/2006/relationships/hyperlink" Target="https://www.wesdome.com/English/overview/default.aspx" TargetMode="External"/><Relationship Id="rId14" Type="http://schemas.openxmlformats.org/officeDocument/2006/relationships/hyperlink" Target="https://panamericansilver.com/" TargetMode="External"/><Relationship Id="rId30" Type="http://schemas.openxmlformats.org/officeDocument/2006/relationships/hyperlink" Target="https://operations.newmont.com/north-america/porcupine-canada" TargetMode="External"/><Relationship Id="rId35" Type="http://schemas.openxmlformats.org/officeDocument/2006/relationships/hyperlink" Target="https://www.alamosgold.com/operations/producing-mines/young-davidson-canada/default.aspx" TargetMode="External"/><Relationship Id="rId56" Type="http://schemas.openxmlformats.org/officeDocument/2006/relationships/hyperlink" Target="https://www.agnicoeagle.com/English/operations/operations/goldex/default.aspx" TargetMode="External"/><Relationship Id="rId77" Type="http://schemas.openxmlformats.org/officeDocument/2006/relationships/hyperlink" Target="https://www.aim-recycling.com/" TargetMode="External"/><Relationship Id="rId100" Type="http://schemas.openxmlformats.org/officeDocument/2006/relationships/hyperlink" Target="https://www.gem.wiki/Tacora_Resources_Scully_Mine" TargetMode="External"/><Relationship Id="rId105" Type="http://schemas.openxmlformats.org/officeDocument/2006/relationships/hyperlink" Target="https://www.triplemmetal.com/" TargetMode="External"/><Relationship Id="rId126" Type="http://schemas.openxmlformats.org/officeDocument/2006/relationships/hyperlink" Target="https://miningdataonline.com/property/17/Ekati-Mine.aspx" TargetMode="External"/><Relationship Id="rId147" Type="http://schemas.openxmlformats.org/officeDocument/2006/relationships/hyperlink" Target="https://miningdataonline.com/property/64/Myra-Falls-Mine.aspx" TargetMode="External"/><Relationship Id="rId8" Type="http://schemas.openxmlformats.org/officeDocument/2006/relationships/hyperlink" Target="https://www.ferroglobe.com/about-ferroglobe/industrial-footprint/b%C3%A9cancour" TargetMode="External"/><Relationship Id="rId51" Type="http://schemas.openxmlformats.org/officeDocument/2006/relationships/hyperlink" Target="https://www.agnicoeagle.com/English/operations/operations/laronde/default.aspx" TargetMode="External"/><Relationship Id="rId72" Type="http://schemas.openxmlformats.org/officeDocument/2006/relationships/hyperlink" Target="https://stornowaydiamonds.com/English/our-business/renard-mine/default.html" TargetMode="External"/><Relationship Id="rId93" Type="http://schemas.openxmlformats.org/officeDocument/2006/relationships/hyperlink" Target="https://asiriva.com/en/" TargetMode="External"/><Relationship Id="rId98" Type="http://schemas.openxmlformats.org/officeDocument/2006/relationships/hyperlink" Target="https://miningdataonline.com/property/4651/Scully-Mine.aspx" TargetMode="External"/><Relationship Id="rId121" Type="http://schemas.openxmlformats.org/officeDocument/2006/relationships/hyperlink" Target="https://miningdataonline.com/property/1485/Sudbury-Mine.aspx" TargetMode="External"/><Relationship Id="rId142" Type="http://schemas.openxmlformats.org/officeDocument/2006/relationships/hyperlink" Target="https://miningdataonline.com/property/977/Tanco-Bernic-Lake-Mine.aspx" TargetMode="External"/><Relationship Id="rId3" Type="http://schemas.openxmlformats.org/officeDocument/2006/relationships/hyperlink" Target="https://www.cnrl.com/" TargetMode="External"/><Relationship Id="rId25" Type="http://schemas.openxmlformats.org/officeDocument/2006/relationships/hyperlink" Target="https://www.cnrl.com/" TargetMode="External"/><Relationship Id="rId46" Type="http://schemas.openxmlformats.org/officeDocument/2006/relationships/hyperlink" Target="https://miningdataonline.com/property/13/Detour-Lake-Mine.aspx" TargetMode="External"/><Relationship Id="rId67" Type="http://schemas.openxmlformats.org/officeDocument/2006/relationships/hyperlink" Target="https://fireflymetals.com.au/nugget-pond-processing-plant/" TargetMode="External"/><Relationship Id="rId116" Type="http://schemas.openxmlformats.org/officeDocument/2006/relationships/hyperlink" Target="https://miningdataonline.com/property/367/Kidd-Creek-Mine.aspx" TargetMode="External"/><Relationship Id="rId137" Type="http://schemas.openxmlformats.org/officeDocument/2006/relationships/hyperlink" Target="https://miningdataonline.com/property/1731/Borden-Mine.aspx" TargetMode="External"/><Relationship Id="rId20" Type="http://schemas.openxmlformats.org/officeDocument/2006/relationships/hyperlink" Target="https://westmoreland.com/" TargetMode="External"/><Relationship Id="rId41" Type="http://schemas.openxmlformats.org/officeDocument/2006/relationships/hyperlink" Target="https://miningdataonline.com/property/47/Meadowbank-Mine.aspx" TargetMode="External"/><Relationship Id="rId62" Type="http://schemas.openxmlformats.org/officeDocument/2006/relationships/hyperlink" Target="https://abcourt.info/" TargetMode="External"/><Relationship Id="rId83" Type="http://schemas.openxmlformats.org/officeDocument/2006/relationships/hyperlink" Target="https://mcewenmining.com/operations/black-fox-complex/default.aspx" TargetMode="External"/><Relationship Id="rId88" Type="http://schemas.openxmlformats.org/officeDocument/2006/relationships/hyperlink" Target="https://miningdataonline.com/property/98/McClean-Lake-Mine.aspx" TargetMode="External"/><Relationship Id="rId111" Type="http://schemas.openxmlformats.org/officeDocument/2006/relationships/hyperlink" Target="https://miningdataonline.com/property/1485/Sudbury-Mine.aspx" TargetMode="External"/><Relationship Id="rId132" Type="http://schemas.openxmlformats.org/officeDocument/2006/relationships/hyperlink" Target="https://miningdataonline.com/property/233/Eleonore-Mine.aspx" TargetMode="External"/><Relationship Id="rId153" Type="http://schemas.openxmlformats.org/officeDocument/2006/relationships/hyperlink" Target="https://miningdataonline.com/property/1238/Mishi-Mine.aspx" TargetMode="External"/><Relationship Id="rId15" Type="http://schemas.openxmlformats.org/officeDocument/2006/relationships/hyperlink" Target="https://www.riotinto.com/en/operations/canada/iron-ore-company-canada" TargetMode="External"/><Relationship Id="rId36" Type="http://schemas.openxmlformats.org/officeDocument/2006/relationships/hyperlink" Target="https://panamericansilver.com/operations-2/gold-segment/timmins/" TargetMode="External"/><Relationship Id="rId57" Type="http://schemas.openxmlformats.org/officeDocument/2006/relationships/hyperlink" Target="https://www.riotinto.com/en/operations/canada/saguenay" TargetMode="External"/><Relationship Id="rId106" Type="http://schemas.openxmlformats.org/officeDocument/2006/relationships/hyperlink" Target="https://vgcx.com/" TargetMode="External"/><Relationship Id="rId127" Type="http://schemas.openxmlformats.org/officeDocument/2006/relationships/hyperlink" Target="https://miningdataonline.com/property/40/Gahcho-Ku%C3%A9-Mine.aspx" TargetMode="External"/><Relationship Id="rId10" Type="http://schemas.openxmlformats.org/officeDocument/2006/relationships/hyperlink" Target="https://hudbayminerals.com/canada/default.aspx" TargetMode="External"/><Relationship Id="rId31" Type="http://schemas.openxmlformats.org/officeDocument/2006/relationships/hyperlink" Target="https://miningdataonline.com/property/7/Island-Gold-Mine.aspx" TargetMode="External"/><Relationship Id="rId52" Type="http://schemas.openxmlformats.org/officeDocument/2006/relationships/hyperlink" Target="https://www.agnicoeagle.com/English/operations/operations/Macassa-Mine/default.aspx" TargetMode="External"/><Relationship Id="rId73" Type="http://schemas.openxmlformats.org/officeDocument/2006/relationships/hyperlink" Target="https://www.gem.wiki/Algoma_steel_plant" TargetMode="External"/><Relationship Id="rId78" Type="http://schemas.openxmlformats.org/officeDocument/2006/relationships/hyperlink" Target="https://miningdataonline.com/property/23/Carol-Lake-Mine.aspx" TargetMode="External"/><Relationship Id="rId94" Type="http://schemas.openxmlformats.org/officeDocument/2006/relationships/hyperlink" Target="https://www.sayona.ca/" TargetMode="External"/><Relationship Id="rId99" Type="http://schemas.openxmlformats.org/officeDocument/2006/relationships/hyperlink" Target="https://tacoraresources.com/" TargetMode="External"/><Relationship Id="rId101" Type="http://schemas.openxmlformats.org/officeDocument/2006/relationships/hyperlink" Target="https://miningdataonline.com/property/1663/Yellowhead-Project.aspx" TargetMode="External"/><Relationship Id="rId122" Type="http://schemas.openxmlformats.org/officeDocument/2006/relationships/hyperlink" Target="https://miningdataonline.com/property/50/Highland-Valley-Mine.aspx" TargetMode="External"/><Relationship Id="rId143" Type="http://schemas.openxmlformats.org/officeDocument/2006/relationships/hyperlink" Target="https://miningdataonline.com/property/1524/Seabee-Gold-Operation.aspx" TargetMode="External"/><Relationship Id="rId148" Type="http://schemas.openxmlformats.org/officeDocument/2006/relationships/hyperlink" Target="https://miningdataonline.com/property/1377/Thompson-Mine.aspx" TargetMode="External"/><Relationship Id="rId4" Type="http://schemas.openxmlformats.org/officeDocument/2006/relationships/hyperlink" Target="https://www.centerragold.com/" TargetMode="External"/><Relationship Id="rId9" Type="http://schemas.openxmlformats.org/officeDocument/2006/relationships/hyperlink" Target="https://www.hecla.com/" TargetMode="External"/><Relationship Id="rId26" Type="http://schemas.openxmlformats.org/officeDocument/2006/relationships/hyperlink" Target="https://www.canadianroyalties.com/" TargetMode="External"/><Relationship Id="rId47" Type="http://schemas.openxmlformats.org/officeDocument/2006/relationships/hyperlink" Target="https://miningdataonline.com/property/20/Canadian-Malartic-Complex.aspx" TargetMode="External"/><Relationship Id="rId68" Type="http://schemas.openxmlformats.org/officeDocument/2006/relationships/hyperlink" Target="https://miningdataonline.com/property/960/Ming-Mine.aspx" TargetMode="External"/><Relationship Id="rId89" Type="http://schemas.openxmlformats.org/officeDocument/2006/relationships/hyperlink" Target="https://www.radiusrecycling.com/" TargetMode="External"/><Relationship Id="rId112" Type="http://schemas.openxmlformats.org/officeDocument/2006/relationships/hyperlink" Target="https://miningdataonline.com/property/3027/Bloom-Lake-Mine.aspx" TargetMode="External"/><Relationship Id="rId133" Type="http://schemas.openxmlformats.org/officeDocument/2006/relationships/hyperlink" Target="https://miningdataonline.com/property/420/Hollinger-Mine.aspx" TargetMode="External"/><Relationship Id="rId154" Type="http://schemas.openxmlformats.org/officeDocument/2006/relationships/printerSettings" Target="../printerSettings/printerSettings1.bin"/><Relationship Id="rId16" Type="http://schemas.openxmlformats.org/officeDocument/2006/relationships/hyperlink" Target="https://www.sherritt.com/English/Home/default.aspx" TargetMode="External"/><Relationship Id="rId37" Type="http://schemas.openxmlformats.org/officeDocument/2006/relationships/hyperlink" Target="https://panamericansilver.com/operations-2/gold-segment/timmins/" TargetMode="External"/><Relationship Id="rId58" Type="http://schemas.openxmlformats.org/officeDocument/2006/relationships/hyperlink" Target="https://miningdataonline.com/property/962/Mont-Wright-Mine.aspx" TargetMode="External"/><Relationship Id="rId79" Type="http://schemas.openxmlformats.org/officeDocument/2006/relationships/hyperlink" Target="https://www.ironore.ca/en" TargetMode="External"/><Relationship Id="rId102" Type="http://schemas.openxmlformats.org/officeDocument/2006/relationships/hyperlink" Target="https://www.tasekomines.com/properties/yellowhead-project/" TargetMode="External"/><Relationship Id="rId123" Type="http://schemas.openxmlformats.org/officeDocument/2006/relationships/hyperlink" Target="https://miningdataonline.com/property/59/Mount-Milligan-Mine.aspx" TargetMode="External"/><Relationship Id="rId144" Type="http://schemas.openxmlformats.org/officeDocument/2006/relationships/hyperlink" Target="https://miningdataonline.com/property/944/Atlantic-Operation.aspx" TargetMode="External"/><Relationship Id="rId90" Type="http://schemas.openxmlformats.org/officeDocument/2006/relationships/hyperlink" Target="https://www.radiusrecycling.com/locations/129"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canadianroyalties.com/" TargetMode="External"/><Relationship Id="rId117" Type="http://schemas.openxmlformats.org/officeDocument/2006/relationships/hyperlink" Target="https://miningdataonline.com/property/563/Manitoba-Snow-Lake-Operation.aspx" TargetMode="External"/><Relationship Id="rId21" Type="http://schemas.openxmlformats.org/officeDocument/2006/relationships/hyperlink" Target="https://agnicoeagle.com/Home/default.aspx" TargetMode="External"/><Relationship Id="rId42" Type="http://schemas.openxmlformats.org/officeDocument/2006/relationships/hyperlink" Target="https://miningdataonline.com/property/46/LaRonde-Mine.aspx" TargetMode="External"/><Relationship Id="rId47" Type="http://schemas.openxmlformats.org/officeDocument/2006/relationships/hyperlink" Target="https://miningdataonline.com/property/20/Canadian-Malartic-Complex.aspx" TargetMode="External"/><Relationship Id="rId63" Type="http://schemas.openxmlformats.org/officeDocument/2006/relationships/hyperlink" Target="https://miningdataonline.com/property/1752/Magino-Project.aspx" TargetMode="External"/><Relationship Id="rId68" Type="http://schemas.openxmlformats.org/officeDocument/2006/relationships/hyperlink" Target="https://miningdataonline.com/property/960/Ming-Mine.aspx" TargetMode="External"/><Relationship Id="rId84" Type="http://schemas.openxmlformats.org/officeDocument/2006/relationships/hyperlink" Target="https://miningdataonline.com/property/588/Fox-Complex.aspx" TargetMode="External"/><Relationship Id="rId89" Type="http://schemas.openxmlformats.org/officeDocument/2006/relationships/hyperlink" Target="https://www.radiusrecycling.com/" TargetMode="External"/><Relationship Id="rId112" Type="http://schemas.openxmlformats.org/officeDocument/2006/relationships/hyperlink" Target="https://miningdataonline.com/property/3027/Bloom-Lake-Mine.aspx" TargetMode="External"/><Relationship Id="rId16" Type="http://schemas.openxmlformats.org/officeDocument/2006/relationships/hyperlink" Target="https://www.sherritt.com/English/Home/default.aspx" TargetMode="External"/><Relationship Id="rId107" Type="http://schemas.openxmlformats.org/officeDocument/2006/relationships/hyperlink" Target="https://www.elkem.com/about-elkem/worldwide-presence/canada/elkem-chicoutimi/" TargetMode="External"/><Relationship Id="rId11" Type="http://schemas.openxmlformats.org/officeDocument/2006/relationships/hyperlink" Target="https://www.iamgold.com/English/home/default.aspx" TargetMode="External"/><Relationship Id="rId32" Type="http://schemas.openxmlformats.org/officeDocument/2006/relationships/hyperlink" Target="https://miningdataonline.com/property/1484/young-davidson-mine.aspx" TargetMode="External"/><Relationship Id="rId37" Type="http://schemas.openxmlformats.org/officeDocument/2006/relationships/hyperlink" Target="https://panamericansilver.com/operations-2/gold-segment/timmins/" TargetMode="External"/><Relationship Id="rId53" Type="http://schemas.openxmlformats.org/officeDocument/2006/relationships/hyperlink" Target="https://www.agnicoeagle.com/English/operations/operations/meliadine/default.aspx" TargetMode="External"/><Relationship Id="rId58" Type="http://schemas.openxmlformats.org/officeDocument/2006/relationships/hyperlink" Target="https://miningdataonline.com/property/962/Mont-Wright-Mine.aspx" TargetMode="External"/><Relationship Id="rId74" Type="http://schemas.openxmlformats.org/officeDocument/2006/relationships/hyperlink" Target="https://calgarymetal.com/" TargetMode="External"/><Relationship Id="rId79" Type="http://schemas.openxmlformats.org/officeDocument/2006/relationships/hyperlink" Target="https://www.ironore.ca/en" TargetMode="External"/><Relationship Id="rId102" Type="http://schemas.openxmlformats.org/officeDocument/2006/relationships/hyperlink" Target="https://www.tasekomines.com/properties/yellowhead-project/" TargetMode="External"/><Relationship Id="rId123" Type="http://schemas.openxmlformats.org/officeDocument/2006/relationships/hyperlink" Target="https://miningdataonline.com/property/59/Mount-Milligan-Mine.aspx" TargetMode="External"/><Relationship Id="rId5" Type="http://schemas.openxmlformats.org/officeDocument/2006/relationships/hyperlink" Target="https://conumaresources.com/" TargetMode="External"/><Relationship Id="rId90" Type="http://schemas.openxmlformats.org/officeDocument/2006/relationships/hyperlink" Target="https://www.radiusrecycling.com/locations/129" TargetMode="External"/><Relationship Id="rId95" Type="http://schemas.openxmlformats.org/officeDocument/2006/relationships/hyperlink" Target="https://www.sayona.ca/projets/complexe-lithium-amerique-du-nord/" TargetMode="External"/><Relationship Id="rId22" Type="http://schemas.openxmlformats.org/officeDocument/2006/relationships/hyperlink" Target="https://www.barrick.com/English/home/default.aspx" TargetMode="External"/><Relationship Id="rId27" Type="http://schemas.openxmlformats.org/officeDocument/2006/relationships/hyperlink" Target="https://www.agnicoeagle.com/English/operations/operations/meadowbank/default.aspx" TargetMode="External"/><Relationship Id="rId43" Type="http://schemas.openxmlformats.org/officeDocument/2006/relationships/hyperlink" Target="https://miningdataonline.com/property/44/Goldex-Mine.aspx" TargetMode="External"/><Relationship Id="rId48" Type="http://schemas.openxmlformats.org/officeDocument/2006/relationships/hyperlink" Target="https://miningdataonline.com/property/453/Macassa-Complex.aspx" TargetMode="External"/><Relationship Id="rId64" Type="http://schemas.openxmlformats.org/officeDocument/2006/relationships/hyperlink" Target="https://fireflymetals.com.au/" TargetMode="External"/><Relationship Id="rId69" Type="http://schemas.openxmlformats.org/officeDocument/2006/relationships/hyperlink" Target="https://miningdataonline.com/property/77/Westwood-Operation.aspx" TargetMode="External"/><Relationship Id="rId113" Type="http://schemas.openxmlformats.org/officeDocument/2006/relationships/hyperlink" Target="https://miningdataonline.com/property/57/Mary-River-Mine.aspx" TargetMode="External"/><Relationship Id="rId118" Type="http://schemas.openxmlformats.org/officeDocument/2006/relationships/hyperlink" Target="https://miningdataonline.com/property/68/Raglan-Mine.aspx" TargetMode="External"/><Relationship Id="rId80" Type="http://schemas.openxmlformats.org/officeDocument/2006/relationships/hyperlink" Target="https://www.magrispm.com/niobec" TargetMode="External"/><Relationship Id="rId85" Type="http://schemas.openxmlformats.org/officeDocument/2006/relationships/hyperlink" Target="https://metalexleadrecycling.com/" TargetMode="External"/><Relationship Id="rId12" Type="http://schemas.openxmlformats.org/officeDocument/2006/relationships/hyperlink" Target="https://kghm.com/en" TargetMode="External"/><Relationship Id="rId17" Type="http://schemas.openxmlformats.org/officeDocument/2006/relationships/hyperlink" Target="https://stornowaydiamonds.com/English/home/default.html" TargetMode="External"/><Relationship Id="rId33" Type="http://schemas.openxmlformats.org/officeDocument/2006/relationships/hyperlink" Target="https://corazon.com.au/our-projects/lynn-lake-project/" TargetMode="External"/><Relationship Id="rId38" Type="http://schemas.openxmlformats.org/officeDocument/2006/relationships/hyperlink" Target="https://miningdataonline.com/property/8/Bell-Creek-Mine.aspx" TargetMode="External"/><Relationship Id="rId59" Type="http://schemas.openxmlformats.org/officeDocument/2006/relationships/hyperlink" Target="https://miningdataonline.com/property/173/McCreedy-West,--Morrison-Levack-Sudbury-Basin-Mine.aspx" TargetMode="External"/><Relationship Id="rId103" Type="http://schemas.openxmlformats.org/officeDocument/2006/relationships/hyperlink" Target="https://miningdataonline.com/property/941/Howse-Project.aspx" TargetMode="External"/><Relationship Id="rId108" Type="http://schemas.openxmlformats.org/officeDocument/2006/relationships/hyperlink" Target="https://miningdataonline.com/property/963/Fire-Lake-Mine.aspx" TargetMode="External"/><Relationship Id="rId54" Type="http://schemas.openxmlformats.org/officeDocument/2006/relationships/hyperlink" Target="https://malartic.agnicoeagle.com/en/" TargetMode="External"/><Relationship Id="rId70" Type="http://schemas.openxmlformats.org/officeDocument/2006/relationships/hyperlink" Target="https://www.iamgold.com/English/operations/westwood/default.aspx" TargetMode="External"/><Relationship Id="rId75" Type="http://schemas.openxmlformats.org/officeDocument/2006/relationships/hyperlink" Target="https://www.oilsandsmagazine.com/projects/cnrl-muskeg-river-mine" TargetMode="External"/><Relationship Id="rId91" Type="http://schemas.openxmlformats.org/officeDocument/2006/relationships/hyperlink" Target="https://realalloy.com/" TargetMode="External"/><Relationship Id="rId96" Type="http://schemas.openxmlformats.org/officeDocument/2006/relationships/hyperlink" Target="https://sherritt.com/operations/" TargetMode="External"/><Relationship Id="rId1" Type="http://schemas.openxmlformats.org/officeDocument/2006/relationships/hyperlink" Target="https://alamosgold.com/" TargetMode="External"/><Relationship Id="rId6" Type="http://schemas.openxmlformats.org/officeDocument/2006/relationships/hyperlink" Target="https://www.elkem.com/" TargetMode="External"/><Relationship Id="rId23" Type="http://schemas.openxmlformats.org/officeDocument/2006/relationships/hyperlink" Target="https://www.baffinland.com/operation/mary-river-mine/" TargetMode="External"/><Relationship Id="rId28" Type="http://schemas.openxmlformats.org/officeDocument/2006/relationships/hyperlink" Target="https://agnicoeagle.com/Home/default.aspx" TargetMode="External"/><Relationship Id="rId49" Type="http://schemas.openxmlformats.org/officeDocument/2006/relationships/hyperlink" Target="https://www.agnicoeagle.com/English/operations/operations/Detour-Lake-Mine/default.aspx" TargetMode="External"/><Relationship Id="rId114" Type="http://schemas.openxmlformats.org/officeDocument/2006/relationships/hyperlink" Target="https://miningdataonline.com/property/72/Brucejack-Mine.aspx" TargetMode="External"/><Relationship Id="rId119" Type="http://schemas.openxmlformats.org/officeDocument/2006/relationships/hyperlink" Target="https://miningdataonline.com/property/1375/Sudbury-INO-Operation.aspx" TargetMode="External"/><Relationship Id="rId44" Type="http://schemas.openxmlformats.org/officeDocument/2006/relationships/hyperlink" Target="https://miningdataonline.com/property/959/Meliadine-Mine.aspx" TargetMode="External"/><Relationship Id="rId60" Type="http://schemas.openxmlformats.org/officeDocument/2006/relationships/hyperlink" Target="https://maritimeresourcescorp.com/exploration/point-rousse-project/" TargetMode="External"/><Relationship Id="rId65" Type="http://schemas.openxmlformats.org/officeDocument/2006/relationships/hyperlink" Target="https://fireflymetals.com.au/" TargetMode="External"/><Relationship Id="rId81" Type="http://schemas.openxmlformats.org/officeDocument/2006/relationships/hyperlink" Target="https://miningdataonline.com/property/12/Niobec-Mine.aspx" TargetMode="External"/><Relationship Id="rId86" Type="http://schemas.openxmlformats.org/officeDocument/2006/relationships/hyperlink" Target="https://miningdataonline.com/property/58/Minto-Mine.aspx" TargetMode="External"/><Relationship Id="rId4" Type="http://schemas.openxmlformats.org/officeDocument/2006/relationships/hyperlink" Target="https://www.centerragold.com/" TargetMode="External"/><Relationship Id="rId9" Type="http://schemas.openxmlformats.org/officeDocument/2006/relationships/hyperlink" Target="https://www.hecla.com/" TargetMode="External"/><Relationship Id="rId13" Type="http://schemas.openxmlformats.org/officeDocument/2006/relationships/hyperlink" Target="https://newgold.com/home/default.aspx" TargetMode="External"/><Relationship Id="rId18" Type="http://schemas.openxmlformats.org/officeDocument/2006/relationships/hyperlink" Target="https://www.tasekomines.com/" TargetMode="External"/><Relationship Id="rId39" Type="http://schemas.openxmlformats.org/officeDocument/2006/relationships/hyperlink" Target="https://miningdataonline.com/property/9/Timmins-West-Mine.aspx" TargetMode="External"/><Relationship Id="rId109" Type="http://schemas.openxmlformats.org/officeDocument/2006/relationships/hyperlink" Target="https://www.glencore.ca/en/horne/" TargetMode="External"/><Relationship Id="rId34" Type="http://schemas.openxmlformats.org/officeDocument/2006/relationships/hyperlink" Target="https://www.alamosgold.com/operations/producing-mines/island-gold-canada/default.aspx" TargetMode="External"/><Relationship Id="rId50" Type="http://schemas.openxmlformats.org/officeDocument/2006/relationships/hyperlink" Target="https://www.agnicoeagle.com/English/operations/operations/meadowbank/default.aspx" TargetMode="External"/><Relationship Id="rId55" Type="http://schemas.openxmlformats.org/officeDocument/2006/relationships/hyperlink" Target="https://www.agnicoeagle.com/English/operations/operations/meadowbank/default.aspx" TargetMode="External"/><Relationship Id="rId76" Type="http://schemas.openxmlformats.org/officeDocument/2006/relationships/hyperlink" Target="https://miningdataonline.com/property/1603/Nunavik-Nickel-Mine.aspx" TargetMode="External"/><Relationship Id="rId97" Type="http://schemas.openxmlformats.org/officeDocument/2006/relationships/hyperlink" Target="https://tancomine.com/" TargetMode="External"/><Relationship Id="rId104" Type="http://schemas.openxmlformats.org/officeDocument/2006/relationships/hyperlink" Target="https://terrapureenv.com/fr/" TargetMode="External"/><Relationship Id="rId120" Type="http://schemas.openxmlformats.org/officeDocument/2006/relationships/hyperlink" Target="https://miningdataonline.com/property/417/Voiseys-Bay-Mine.aspx" TargetMode="External"/><Relationship Id="rId7" Type="http://schemas.openxmlformats.org/officeDocument/2006/relationships/hyperlink" Target="https://www.ferroglobe.com/" TargetMode="External"/><Relationship Id="rId71" Type="http://schemas.openxmlformats.org/officeDocument/2006/relationships/hyperlink" Target="https://miningdataonline.com/property/246/Red-Chris-Mine.aspx" TargetMode="External"/><Relationship Id="rId92" Type="http://schemas.openxmlformats.org/officeDocument/2006/relationships/hyperlink" Target="https://richmondsteel.ca/" TargetMode="External"/><Relationship Id="rId2" Type="http://schemas.openxmlformats.org/officeDocument/2006/relationships/hyperlink" Target="https://www.altasteel.com/" TargetMode="External"/><Relationship Id="rId29" Type="http://schemas.openxmlformats.org/officeDocument/2006/relationships/hyperlink" Target="https://miningdataonline.com/property/47/Meadowbank-Mine.aspx" TargetMode="External"/><Relationship Id="rId24" Type="http://schemas.openxmlformats.org/officeDocument/2006/relationships/hyperlink" Target="https://www.cameco.com/" TargetMode="External"/><Relationship Id="rId40" Type="http://schemas.openxmlformats.org/officeDocument/2006/relationships/hyperlink" Target="https://www.teck.com/operations/canada/operations/trail-operations/" TargetMode="External"/><Relationship Id="rId45" Type="http://schemas.openxmlformats.org/officeDocument/2006/relationships/hyperlink" Target="https://miningdataonline.com/property/47/Meadowbank-Mine.aspx" TargetMode="External"/><Relationship Id="rId66" Type="http://schemas.openxmlformats.org/officeDocument/2006/relationships/hyperlink" Target="https://fireflymetals.com.au/ming-underground-mine/" TargetMode="External"/><Relationship Id="rId87" Type="http://schemas.openxmlformats.org/officeDocument/2006/relationships/hyperlink" Target="https://www.orano.group/canada/en/our-uranium-expertise/mining-and-milling" TargetMode="External"/><Relationship Id="rId110" Type="http://schemas.openxmlformats.org/officeDocument/2006/relationships/hyperlink" Target="https://www.glencore.ca/en/generalsmelting/" TargetMode="External"/><Relationship Id="rId115" Type="http://schemas.openxmlformats.org/officeDocument/2006/relationships/hyperlink" Target="https://miningdataonline.com/property/4563/Keno-Hill-Operation.aspx" TargetMode="External"/><Relationship Id="rId61" Type="http://schemas.openxmlformats.org/officeDocument/2006/relationships/hyperlink" Target="https://miningdataonline.com/property/1375/Sudbury-INO-Operation.aspx" TargetMode="External"/><Relationship Id="rId82" Type="http://schemas.openxmlformats.org/officeDocument/2006/relationships/hyperlink" Target="https://miningdataonline.com/property/454/Eagle-Mine-Operation.aspx" TargetMode="External"/><Relationship Id="rId19" Type="http://schemas.openxmlformats.org/officeDocument/2006/relationships/hyperlink" Target="https://www.wesdome.com/English/overview/default.aspx" TargetMode="External"/><Relationship Id="rId14" Type="http://schemas.openxmlformats.org/officeDocument/2006/relationships/hyperlink" Target="https://panamericansilver.com/" TargetMode="External"/><Relationship Id="rId30" Type="http://schemas.openxmlformats.org/officeDocument/2006/relationships/hyperlink" Target="https://operations.newmont.com/north-america/porcupine-canada" TargetMode="External"/><Relationship Id="rId35" Type="http://schemas.openxmlformats.org/officeDocument/2006/relationships/hyperlink" Target="https://www.alamosgold.com/operations/producing-mines/young-davidson-canada/default.aspx" TargetMode="External"/><Relationship Id="rId56" Type="http://schemas.openxmlformats.org/officeDocument/2006/relationships/hyperlink" Target="https://www.agnicoeagle.com/English/operations/operations/goldex/default.aspx" TargetMode="External"/><Relationship Id="rId77" Type="http://schemas.openxmlformats.org/officeDocument/2006/relationships/hyperlink" Target="https://www.aim-recycling.com/" TargetMode="External"/><Relationship Id="rId100" Type="http://schemas.openxmlformats.org/officeDocument/2006/relationships/hyperlink" Target="https://www.gem.wiki/Tacora_Resources_Scully_Mine" TargetMode="External"/><Relationship Id="rId105" Type="http://schemas.openxmlformats.org/officeDocument/2006/relationships/hyperlink" Target="https://www.triplemmetal.com/" TargetMode="External"/><Relationship Id="rId8" Type="http://schemas.openxmlformats.org/officeDocument/2006/relationships/hyperlink" Target="https://www.ferroglobe.com/about-ferroglobe/industrial-footprint/b%C3%A9cancour" TargetMode="External"/><Relationship Id="rId51" Type="http://schemas.openxmlformats.org/officeDocument/2006/relationships/hyperlink" Target="https://www.agnicoeagle.com/English/operations/operations/laronde/default.aspx" TargetMode="External"/><Relationship Id="rId72" Type="http://schemas.openxmlformats.org/officeDocument/2006/relationships/hyperlink" Target="https://stornowaydiamonds.com/English/our-business/renard-mine/default.html" TargetMode="External"/><Relationship Id="rId93" Type="http://schemas.openxmlformats.org/officeDocument/2006/relationships/hyperlink" Target="https://asiriva.com/en/" TargetMode="External"/><Relationship Id="rId98" Type="http://schemas.openxmlformats.org/officeDocument/2006/relationships/hyperlink" Target="https://miningdataonline.com/property/4651/Scully-Mine.aspx" TargetMode="External"/><Relationship Id="rId121" Type="http://schemas.openxmlformats.org/officeDocument/2006/relationships/hyperlink" Target="https://miningdataonline.com/property/1485/Sudbury-Mine.aspx" TargetMode="External"/><Relationship Id="rId3" Type="http://schemas.openxmlformats.org/officeDocument/2006/relationships/hyperlink" Target="https://www.cnrl.com/" TargetMode="External"/><Relationship Id="rId25" Type="http://schemas.openxmlformats.org/officeDocument/2006/relationships/hyperlink" Target="https://www.cnrl.com/" TargetMode="External"/><Relationship Id="rId46" Type="http://schemas.openxmlformats.org/officeDocument/2006/relationships/hyperlink" Target="https://miningdataonline.com/property/13/Detour-Lake-Mine.aspx" TargetMode="External"/><Relationship Id="rId67" Type="http://schemas.openxmlformats.org/officeDocument/2006/relationships/hyperlink" Target="https://fireflymetals.com.au/nugget-pond-processing-plant/" TargetMode="External"/><Relationship Id="rId116" Type="http://schemas.openxmlformats.org/officeDocument/2006/relationships/hyperlink" Target="https://miningdataonline.com/property/367/Kidd-Creek-Mine.aspx" TargetMode="External"/><Relationship Id="rId20" Type="http://schemas.openxmlformats.org/officeDocument/2006/relationships/hyperlink" Target="https://westmoreland.com/" TargetMode="External"/><Relationship Id="rId41" Type="http://schemas.openxmlformats.org/officeDocument/2006/relationships/hyperlink" Target="https://miningdataonline.com/property/47/Meadowbank-Mine.aspx" TargetMode="External"/><Relationship Id="rId62" Type="http://schemas.openxmlformats.org/officeDocument/2006/relationships/hyperlink" Target="https://abcourt.info/" TargetMode="External"/><Relationship Id="rId83" Type="http://schemas.openxmlformats.org/officeDocument/2006/relationships/hyperlink" Target="https://mcewenmining.com/operations/black-fox-complex/default.aspx" TargetMode="External"/><Relationship Id="rId88" Type="http://schemas.openxmlformats.org/officeDocument/2006/relationships/hyperlink" Target="https://miningdataonline.com/property/98/McClean-Lake-Mine.aspx" TargetMode="External"/><Relationship Id="rId111" Type="http://schemas.openxmlformats.org/officeDocument/2006/relationships/hyperlink" Target="https://miningdataonline.com/property/1485/Sudbury-Mine.aspx" TargetMode="External"/><Relationship Id="rId15" Type="http://schemas.openxmlformats.org/officeDocument/2006/relationships/hyperlink" Target="https://www.riotinto.com/en/operations/canada/iron-ore-company-canada" TargetMode="External"/><Relationship Id="rId36" Type="http://schemas.openxmlformats.org/officeDocument/2006/relationships/hyperlink" Target="https://panamericansilver.com/operations-2/gold-segment/timmins/" TargetMode="External"/><Relationship Id="rId57" Type="http://schemas.openxmlformats.org/officeDocument/2006/relationships/hyperlink" Target="https://www.riotinto.com/en/operations/canada/saguenay" TargetMode="External"/><Relationship Id="rId106" Type="http://schemas.openxmlformats.org/officeDocument/2006/relationships/hyperlink" Target="https://vgcx.com/" TargetMode="External"/><Relationship Id="rId10" Type="http://schemas.openxmlformats.org/officeDocument/2006/relationships/hyperlink" Target="https://hudbayminerals.com/canada/default.aspx" TargetMode="External"/><Relationship Id="rId31" Type="http://schemas.openxmlformats.org/officeDocument/2006/relationships/hyperlink" Target="https://miningdataonline.com/property/7/Island-Gold-Mine.aspx" TargetMode="External"/><Relationship Id="rId52" Type="http://schemas.openxmlformats.org/officeDocument/2006/relationships/hyperlink" Target="https://www.agnicoeagle.com/English/operations/operations/Macassa-Mine/default.aspx" TargetMode="External"/><Relationship Id="rId73" Type="http://schemas.openxmlformats.org/officeDocument/2006/relationships/hyperlink" Target="https://www.gem.wiki/Algoma_steel_plant" TargetMode="External"/><Relationship Id="rId78" Type="http://schemas.openxmlformats.org/officeDocument/2006/relationships/hyperlink" Target="https://miningdataonline.com/property/23/Carol-Lake-Mine.aspx" TargetMode="External"/><Relationship Id="rId94" Type="http://schemas.openxmlformats.org/officeDocument/2006/relationships/hyperlink" Target="https://www.sayona.ca/" TargetMode="External"/><Relationship Id="rId99" Type="http://schemas.openxmlformats.org/officeDocument/2006/relationships/hyperlink" Target="https://tacoraresources.com/" TargetMode="External"/><Relationship Id="rId101" Type="http://schemas.openxmlformats.org/officeDocument/2006/relationships/hyperlink" Target="https://miningdataonline.com/property/1663/Yellowhead-Project.aspx" TargetMode="External"/><Relationship Id="rId122" Type="http://schemas.openxmlformats.org/officeDocument/2006/relationships/hyperlink" Target="https://miningdataonline.com/property/50/Highland-Valley-Mine.aspx"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11555-B15C-414F-80C5-7BACED6063E7}">
  <dimension ref="A1:U329"/>
  <sheetViews>
    <sheetView topLeftCell="A37" workbookViewId="0">
      <selection activeCell="X45" sqref="X45"/>
    </sheetView>
  </sheetViews>
  <sheetFormatPr defaultRowHeight="14.4" x14ac:dyDescent="0.3"/>
  <cols>
    <col min="1" max="1" width="24.77734375" bestFit="1" customWidth="1"/>
    <col min="2" max="2" width="27.33203125" bestFit="1" customWidth="1"/>
    <col min="3" max="3" width="12.21875" bestFit="1" customWidth="1"/>
    <col min="4" max="4" width="44.88671875" bestFit="1" customWidth="1"/>
    <col min="5" max="5" width="15.109375" bestFit="1" customWidth="1"/>
    <col min="6" max="6" width="20.109375" bestFit="1" customWidth="1"/>
    <col min="7" max="7" width="30.88671875" bestFit="1" customWidth="1"/>
    <col min="8" max="8" width="131.33203125" bestFit="1" customWidth="1"/>
    <col min="9" max="9" width="35.77734375" bestFit="1" customWidth="1"/>
    <col min="10" max="10" width="19.6640625" bestFit="1" customWidth="1"/>
    <col min="11" max="11" width="13.33203125" bestFit="1" customWidth="1"/>
    <col min="12" max="12" width="17.77734375" bestFit="1" customWidth="1"/>
    <col min="13" max="13" width="28.5546875" bestFit="1" customWidth="1"/>
    <col min="14" max="14" width="15.77734375" bestFit="1" customWidth="1"/>
    <col min="15" max="15" width="35.33203125" bestFit="1" customWidth="1"/>
    <col min="16" max="16" width="151.44140625" bestFit="1" customWidth="1"/>
    <col min="17" max="17" width="154.33203125" bestFit="1" customWidth="1"/>
    <col min="18" max="18" width="50.5546875" bestFit="1" customWidth="1"/>
    <col min="19" max="19" width="50.5546875" customWidth="1"/>
    <col min="20" max="20" width="89.44140625" bestFit="1" customWidth="1"/>
    <col min="21" max="21" width="28.33203125" customWidth="1"/>
  </cols>
  <sheetData>
    <row r="1" spans="1:21" s="5" customFormat="1" x14ac:dyDescent="0.3">
      <c r="A1" s="4" t="s">
        <v>750</v>
      </c>
      <c r="B1" s="4" t="s">
        <v>803</v>
      </c>
      <c r="C1" s="1" t="s">
        <v>804</v>
      </c>
      <c r="D1" s="4" t="s">
        <v>801</v>
      </c>
      <c r="E1" s="4" t="s">
        <v>802</v>
      </c>
      <c r="F1" s="4" t="s">
        <v>824</v>
      </c>
      <c r="G1" s="4" t="s">
        <v>1740</v>
      </c>
      <c r="H1" s="1" t="s">
        <v>1741</v>
      </c>
      <c r="I1" s="1" t="s">
        <v>1742</v>
      </c>
      <c r="J1" s="1" t="s">
        <v>2</v>
      </c>
      <c r="K1" s="1" t="s">
        <v>3</v>
      </c>
      <c r="L1" s="12" t="s">
        <v>1113</v>
      </c>
      <c r="M1" s="13" t="s">
        <v>1114</v>
      </c>
      <c r="N1" s="1" t="s">
        <v>4</v>
      </c>
      <c r="O1" s="14" t="s">
        <v>6</v>
      </c>
      <c r="P1" s="1" t="s">
        <v>5</v>
      </c>
      <c r="Q1" s="1" t="s">
        <v>708</v>
      </c>
      <c r="R1" s="15" t="s">
        <v>813</v>
      </c>
      <c r="S1" s="16" t="s">
        <v>837</v>
      </c>
      <c r="T1" s="16" t="s">
        <v>814</v>
      </c>
      <c r="U1" s="4" t="s">
        <v>745</v>
      </c>
    </row>
    <row r="2" spans="1:21" s="18" customFormat="1" x14ac:dyDescent="0.3">
      <c r="G2" s="18" t="s">
        <v>774</v>
      </c>
      <c r="H2" s="18" t="s">
        <v>62</v>
      </c>
      <c r="I2" s="18" t="s">
        <v>702</v>
      </c>
      <c r="J2" s="18" t="s">
        <v>1123</v>
      </c>
      <c r="K2" s="18" t="s">
        <v>374</v>
      </c>
      <c r="L2" s="18" t="s">
        <v>1115</v>
      </c>
      <c r="M2" s="18" t="s">
        <v>1116</v>
      </c>
      <c r="N2" s="18" t="s">
        <v>375</v>
      </c>
      <c r="P2" s="18" t="s">
        <v>703</v>
      </c>
      <c r="U2" s="18" t="s">
        <v>746</v>
      </c>
    </row>
    <row r="3" spans="1:21" x14ac:dyDescent="0.3">
      <c r="A3" t="s">
        <v>710</v>
      </c>
      <c r="B3" t="s">
        <v>776</v>
      </c>
      <c r="C3">
        <v>2023</v>
      </c>
      <c r="D3" t="s">
        <v>772</v>
      </c>
      <c r="E3" t="s">
        <v>773</v>
      </c>
      <c r="G3" t="s">
        <v>774</v>
      </c>
      <c r="H3" t="s">
        <v>62</v>
      </c>
      <c r="I3" t="s">
        <v>63</v>
      </c>
      <c r="J3" t="s">
        <v>1122</v>
      </c>
      <c r="K3" t="s">
        <v>10</v>
      </c>
      <c r="N3" t="s">
        <v>11</v>
      </c>
      <c r="O3" t="s">
        <v>21</v>
      </c>
      <c r="P3" t="s">
        <v>64</v>
      </c>
      <c r="Q3" t="s">
        <v>777</v>
      </c>
      <c r="R3" t="s">
        <v>775</v>
      </c>
      <c r="U3" t="s">
        <v>746</v>
      </c>
    </row>
    <row r="4" spans="1:21" s="18" customFormat="1" x14ac:dyDescent="0.3">
      <c r="A4" s="18" t="s">
        <v>710</v>
      </c>
      <c r="B4" s="18">
        <v>2023</v>
      </c>
      <c r="C4" s="18" t="s">
        <v>707</v>
      </c>
      <c r="G4" s="18" t="s">
        <v>14</v>
      </c>
      <c r="H4" s="18" t="s">
        <v>14</v>
      </c>
      <c r="I4" s="18" t="s">
        <v>429</v>
      </c>
      <c r="J4" s="18" t="s">
        <v>1132</v>
      </c>
      <c r="K4" s="18" t="s">
        <v>374</v>
      </c>
      <c r="L4" s="18" t="s">
        <v>1115</v>
      </c>
      <c r="M4" s="18" t="s">
        <v>1116</v>
      </c>
      <c r="N4" s="18" t="s">
        <v>375</v>
      </c>
      <c r="P4" s="18" t="s">
        <v>81</v>
      </c>
      <c r="Q4" s="18" t="s">
        <v>1515</v>
      </c>
      <c r="R4" s="18" t="s">
        <v>768</v>
      </c>
      <c r="S4" s="19" t="s">
        <v>1501</v>
      </c>
      <c r="T4" s="19" t="s">
        <v>1500</v>
      </c>
      <c r="U4" s="18" t="s">
        <v>710</v>
      </c>
    </row>
    <row r="5" spans="1:21" x14ac:dyDescent="0.3">
      <c r="A5" t="s">
        <v>710</v>
      </c>
      <c r="B5">
        <v>2023</v>
      </c>
      <c r="C5">
        <v>2018</v>
      </c>
      <c r="D5" t="s">
        <v>772</v>
      </c>
      <c r="E5" t="s">
        <v>1537</v>
      </c>
      <c r="F5" t="s">
        <v>1514</v>
      </c>
      <c r="G5" t="s">
        <v>14</v>
      </c>
      <c r="H5" t="s">
        <v>14</v>
      </c>
      <c r="I5" t="s">
        <v>15</v>
      </c>
      <c r="J5" t="s">
        <v>1124</v>
      </c>
      <c r="K5" t="s">
        <v>10</v>
      </c>
      <c r="N5" t="s">
        <v>11</v>
      </c>
      <c r="O5" t="s">
        <v>17</v>
      </c>
      <c r="P5" t="s">
        <v>16</v>
      </c>
      <c r="Q5" t="s">
        <v>1499</v>
      </c>
      <c r="R5" s="2" t="s">
        <v>768</v>
      </c>
      <c r="S5" s="2" t="s">
        <v>1502</v>
      </c>
      <c r="T5" s="2" t="s">
        <v>1503</v>
      </c>
      <c r="U5" t="s">
        <v>710</v>
      </c>
    </row>
    <row r="6" spans="1:21" x14ac:dyDescent="0.3">
      <c r="A6" t="s">
        <v>710</v>
      </c>
      <c r="B6">
        <v>2023</v>
      </c>
      <c r="C6">
        <v>2021</v>
      </c>
      <c r="D6" t="s">
        <v>772</v>
      </c>
      <c r="E6" t="s">
        <v>805</v>
      </c>
      <c r="F6" t="s">
        <v>1514</v>
      </c>
      <c r="G6" t="s">
        <v>14</v>
      </c>
      <c r="H6" t="s">
        <v>14</v>
      </c>
      <c r="I6" t="s">
        <v>65</v>
      </c>
      <c r="J6" t="s">
        <v>1128</v>
      </c>
      <c r="K6" t="s">
        <v>10</v>
      </c>
      <c r="N6" t="s">
        <v>11</v>
      </c>
      <c r="O6" t="s">
        <v>13</v>
      </c>
      <c r="P6" t="s">
        <v>64</v>
      </c>
      <c r="R6" s="2" t="s">
        <v>768</v>
      </c>
      <c r="S6" s="2" t="s">
        <v>1501</v>
      </c>
      <c r="T6" s="2" t="s">
        <v>1500</v>
      </c>
      <c r="U6" t="s">
        <v>710</v>
      </c>
    </row>
    <row r="7" spans="1:21" x14ac:dyDescent="0.3">
      <c r="A7" t="s">
        <v>710</v>
      </c>
      <c r="B7">
        <v>2023</v>
      </c>
      <c r="C7">
        <v>2024</v>
      </c>
      <c r="D7" t="s">
        <v>772</v>
      </c>
      <c r="E7" t="s">
        <v>805</v>
      </c>
      <c r="F7" t="s">
        <v>1514</v>
      </c>
      <c r="G7" t="s">
        <v>14</v>
      </c>
      <c r="H7" t="s">
        <v>14</v>
      </c>
      <c r="I7" t="s">
        <v>18</v>
      </c>
      <c r="J7" t="s">
        <v>1125</v>
      </c>
      <c r="K7" t="s">
        <v>10</v>
      </c>
      <c r="N7" t="s">
        <v>11</v>
      </c>
      <c r="O7" t="s">
        <v>19</v>
      </c>
      <c r="P7" t="s">
        <v>16</v>
      </c>
      <c r="R7" s="2" t="s">
        <v>768</v>
      </c>
      <c r="S7" s="2" t="s">
        <v>1505</v>
      </c>
      <c r="T7" s="2" t="s">
        <v>1504</v>
      </c>
      <c r="U7" t="s">
        <v>710</v>
      </c>
    </row>
    <row r="8" spans="1:21" x14ac:dyDescent="0.3">
      <c r="A8" t="s">
        <v>710</v>
      </c>
      <c r="B8">
        <v>2023</v>
      </c>
      <c r="C8" t="s">
        <v>707</v>
      </c>
      <c r="D8" t="s">
        <v>772</v>
      </c>
      <c r="E8" t="s">
        <v>805</v>
      </c>
      <c r="F8" t="s">
        <v>1514</v>
      </c>
      <c r="G8" t="s">
        <v>14</v>
      </c>
      <c r="H8" t="s">
        <v>14</v>
      </c>
      <c r="I8" t="s">
        <v>66</v>
      </c>
      <c r="J8" t="s">
        <v>1129</v>
      </c>
      <c r="K8" t="s">
        <v>10</v>
      </c>
      <c r="N8" t="s">
        <v>11</v>
      </c>
      <c r="O8" t="s">
        <v>13</v>
      </c>
      <c r="P8" t="s">
        <v>64</v>
      </c>
      <c r="R8" s="2" t="s">
        <v>768</v>
      </c>
      <c r="S8" s="2" t="s">
        <v>1506</v>
      </c>
      <c r="T8" s="2" t="s">
        <v>1507</v>
      </c>
      <c r="U8" t="s">
        <v>710</v>
      </c>
    </row>
    <row r="9" spans="1:21" x14ac:dyDescent="0.3">
      <c r="A9" t="s">
        <v>710</v>
      </c>
      <c r="B9">
        <v>2023</v>
      </c>
      <c r="C9">
        <v>2023</v>
      </c>
      <c r="D9" t="s">
        <v>772</v>
      </c>
      <c r="E9" t="s">
        <v>805</v>
      </c>
      <c r="F9" t="s">
        <v>1514</v>
      </c>
      <c r="G9" t="s">
        <v>14</v>
      </c>
      <c r="H9" t="s">
        <v>14</v>
      </c>
      <c r="I9" t="s">
        <v>91</v>
      </c>
      <c r="J9" t="s">
        <v>1131</v>
      </c>
      <c r="K9" t="s">
        <v>10</v>
      </c>
      <c r="N9" t="s">
        <v>11</v>
      </c>
      <c r="O9" t="s">
        <v>23</v>
      </c>
      <c r="P9" t="s">
        <v>92</v>
      </c>
      <c r="R9" s="2" t="s">
        <v>768</v>
      </c>
      <c r="S9" s="2" t="s">
        <v>1508</v>
      </c>
      <c r="T9" s="2" t="s">
        <v>1509</v>
      </c>
      <c r="U9" t="s">
        <v>710</v>
      </c>
    </row>
    <row r="10" spans="1:21" x14ac:dyDescent="0.3">
      <c r="A10" t="s">
        <v>710</v>
      </c>
      <c r="B10">
        <v>2023</v>
      </c>
      <c r="C10" t="s">
        <v>707</v>
      </c>
      <c r="D10" t="s">
        <v>772</v>
      </c>
      <c r="E10" t="s">
        <v>805</v>
      </c>
      <c r="F10" t="s">
        <v>1514</v>
      </c>
      <c r="G10" t="s">
        <v>14</v>
      </c>
      <c r="H10" t="s">
        <v>14</v>
      </c>
      <c r="I10" t="s">
        <v>67</v>
      </c>
      <c r="J10" t="s">
        <v>1130</v>
      </c>
      <c r="K10" t="s">
        <v>10</v>
      </c>
      <c r="N10" t="s">
        <v>11</v>
      </c>
      <c r="O10" t="s">
        <v>21</v>
      </c>
      <c r="P10" t="s">
        <v>64</v>
      </c>
      <c r="R10" s="2" t="s">
        <v>768</v>
      </c>
      <c r="S10" s="2" t="s">
        <v>1510</v>
      </c>
      <c r="T10" s="2" t="s">
        <v>1511</v>
      </c>
      <c r="U10" t="s">
        <v>710</v>
      </c>
    </row>
    <row r="11" spans="1:21" x14ac:dyDescent="0.3">
      <c r="A11" t="s">
        <v>710</v>
      </c>
      <c r="B11">
        <v>2023</v>
      </c>
      <c r="C11">
        <v>2018</v>
      </c>
      <c r="D11" t="s">
        <v>772</v>
      </c>
      <c r="E11" t="s">
        <v>1537</v>
      </c>
      <c r="F11" t="s">
        <v>1514</v>
      </c>
      <c r="G11" t="s">
        <v>14</v>
      </c>
      <c r="H11" t="s">
        <v>14</v>
      </c>
      <c r="I11" t="s">
        <v>20</v>
      </c>
      <c r="J11" t="s">
        <v>1126</v>
      </c>
      <c r="K11" t="s">
        <v>10</v>
      </c>
      <c r="N11" t="s">
        <v>11</v>
      </c>
      <c r="O11" t="s">
        <v>19</v>
      </c>
      <c r="P11" t="s">
        <v>16</v>
      </c>
      <c r="Q11" t="s">
        <v>1499</v>
      </c>
      <c r="R11" s="2" t="s">
        <v>768</v>
      </c>
      <c r="S11" s="2" t="s">
        <v>1512</v>
      </c>
      <c r="T11" s="2" t="s">
        <v>1513</v>
      </c>
      <c r="U11" t="s">
        <v>710</v>
      </c>
    </row>
    <row r="12" spans="1:21" x14ac:dyDescent="0.3">
      <c r="A12" t="s">
        <v>710</v>
      </c>
      <c r="B12">
        <v>2023</v>
      </c>
      <c r="C12">
        <v>2015</v>
      </c>
      <c r="D12" t="s">
        <v>772</v>
      </c>
      <c r="E12" t="s">
        <v>805</v>
      </c>
      <c r="F12" t="s">
        <v>1514</v>
      </c>
      <c r="G12" t="s">
        <v>14</v>
      </c>
      <c r="H12" t="s">
        <v>14</v>
      </c>
      <c r="I12" t="s">
        <v>22</v>
      </c>
      <c r="J12" t="s">
        <v>1127</v>
      </c>
      <c r="K12" t="s">
        <v>10</v>
      </c>
      <c r="N12" t="s">
        <v>11</v>
      </c>
      <c r="O12" t="s">
        <v>13</v>
      </c>
      <c r="P12" t="s">
        <v>16</v>
      </c>
      <c r="R12" s="2" t="s">
        <v>768</v>
      </c>
      <c r="S12" t="s">
        <v>1512</v>
      </c>
      <c r="T12" t="s">
        <v>1509</v>
      </c>
      <c r="U12" t="s">
        <v>710</v>
      </c>
    </row>
    <row r="13" spans="1:21" s="18" customFormat="1" x14ac:dyDescent="0.3">
      <c r="A13" s="18" t="s">
        <v>710</v>
      </c>
      <c r="B13" s="18">
        <v>2023</v>
      </c>
      <c r="C13" s="18" t="s">
        <v>707</v>
      </c>
      <c r="G13" s="18" t="s">
        <v>14</v>
      </c>
      <c r="H13" s="18" t="s">
        <v>14</v>
      </c>
      <c r="I13" s="18" t="s">
        <v>461</v>
      </c>
      <c r="J13" s="18" t="s">
        <v>1134</v>
      </c>
      <c r="K13" s="18" t="s">
        <v>374</v>
      </c>
      <c r="L13" s="18" t="s">
        <v>1115</v>
      </c>
      <c r="M13" s="18" t="s">
        <v>1116</v>
      </c>
      <c r="N13" s="18" t="s">
        <v>375</v>
      </c>
      <c r="P13" s="18" t="s">
        <v>462</v>
      </c>
      <c r="R13" s="18" t="s">
        <v>768</v>
      </c>
      <c r="S13" s="18" t="s">
        <v>1512</v>
      </c>
      <c r="T13" s="18" t="s">
        <v>1516</v>
      </c>
      <c r="U13" s="18" t="s">
        <v>710</v>
      </c>
    </row>
    <row r="14" spans="1:21" s="18" customFormat="1" x14ac:dyDescent="0.3">
      <c r="A14" s="18" t="s">
        <v>710</v>
      </c>
      <c r="B14" s="18">
        <v>2023</v>
      </c>
      <c r="C14" s="18" t="s">
        <v>707</v>
      </c>
      <c r="G14" s="18" t="s">
        <v>14</v>
      </c>
      <c r="H14" s="18" t="s">
        <v>14</v>
      </c>
      <c r="I14" s="18" t="s">
        <v>432</v>
      </c>
      <c r="J14" s="18" t="s">
        <v>1133</v>
      </c>
      <c r="K14" s="18" t="s">
        <v>374</v>
      </c>
      <c r="L14" s="18" t="s">
        <v>1115</v>
      </c>
      <c r="M14" s="18" t="s">
        <v>1116</v>
      </c>
      <c r="N14" s="18" t="s">
        <v>375</v>
      </c>
      <c r="P14" s="18" t="s">
        <v>81</v>
      </c>
      <c r="Q14" s="18" t="s">
        <v>1517</v>
      </c>
      <c r="R14" s="18" t="s">
        <v>768</v>
      </c>
      <c r="S14" s="18" t="s">
        <v>1512</v>
      </c>
      <c r="U14" s="18" t="s">
        <v>710</v>
      </c>
    </row>
    <row r="15" spans="1:21" x14ac:dyDescent="0.3">
      <c r="A15" t="s">
        <v>710</v>
      </c>
      <c r="B15">
        <v>2023</v>
      </c>
      <c r="C15">
        <v>2022</v>
      </c>
      <c r="D15" t="s">
        <v>772</v>
      </c>
      <c r="E15" t="s">
        <v>808</v>
      </c>
      <c r="G15" t="s">
        <v>736</v>
      </c>
      <c r="H15" t="s">
        <v>24</v>
      </c>
      <c r="I15" t="s">
        <v>25</v>
      </c>
      <c r="J15" t="s">
        <v>1135</v>
      </c>
      <c r="K15" t="s">
        <v>10</v>
      </c>
      <c r="N15" t="s">
        <v>11</v>
      </c>
      <c r="O15" t="s">
        <v>13</v>
      </c>
      <c r="P15" t="s">
        <v>16</v>
      </c>
      <c r="R15" t="s">
        <v>737</v>
      </c>
      <c r="S15" s="2" t="s">
        <v>1518</v>
      </c>
      <c r="T15" s="2" t="s">
        <v>1520</v>
      </c>
      <c r="U15" t="s">
        <v>746</v>
      </c>
    </row>
    <row r="16" spans="1:21" x14ac:dyDescent="0.3">
      <c r="A16" t="s">
        <v>710</v>
      </c>
      <c r="B16">
        <v>2023</v>
      </c>
      <c r="C16" t="s">
        <v>707</v>
      </c>
      <c r="D16" t="s">
        <v>772</v>
      </c>
      <c r="E16" t="s">
        <v>805</v>
      </c>
      <c r="G16" t="s">
        <v>736</v>
      </c>
      <c r="H16" t="s">
        <v>24</v>
      </c>
      <c r="I16" t="s">
        <v>26</v>
      </c>
      <c r="J16" t="s">
        <v>1136</v>
      </c>
      <c r="K16" t="s">
        <v>10</v>
      </c>
      <c r="N16" t="s">
        <v>11</v>
      </c>
      <c r="O16" t="s">
        <v>13</v>
      </c>
      <c r="P16" t="s">
        <v>16</v>
      </c>
      <c r="R16" s="2" t="s">
        <v>737</v>
      </c>
      <c r="S16" s="2" t="s">
        <v>1519</v>
      </c>
      <c r="T16" s="2" t="s">
        <v>1521</v>
      </c>
      <c r="U16" t="s">
        <v>746</v>
      </c>
    </row>
    <row r="17" spans="1:21" x14ac:dyDescent="0.3">
      <c r="A17" t="s">
        <v>710</v>
      </c>
      <c r="B17">
        <v>2023</v>
      </c>
      <c r="C17" t="s">
        <v>707</v>
      </c>
      <c r="D17" t="s">
        <v>809</v>
      </c>
      <c r="E17" t="s">
        <v>805</v>
      </c>
      <c r="G17" t="s">
        <v>261</v>
      </c>
      <c r="H17" t="s">
        <v>261</v>
      </c>
      <c r="I17" t="s">
        <v>262</v>
      </c>
      <c r="J17" t="s">
        <v>1137</v>
      </c>
      <c r="K17" t="s">
        <v>10</v>
      </c>
      <c r="N17" t="s">
        <v>233</v>
      </c>
      <c r="O17" t="s">
        <v>249</v>
      </c>
      <c r="P17" t="s">
        <v>248</v>
      </c>
      <c r="Q17" t="s">
        <v>739</v>
      </c>
      <c r="R17" s="22" t="s">
        <v>738</v>
      </c>
      <c r="T17" t="s">
        <v>707</v>
      </c>
      <c r="U17" t="s">
        <v>746</v>
      </c>
    </row>
    <row r="18" spans="1:21" x14ac:dyDescent="0.3">
      <c r="A18" t="s">
        <v>710</v>
      </c>
      <c r="B18">
        <v>2023</v>
      </c>
      <c r="C18" t="s">
        <v>707</v>
      </c>
      <c r="D18" t="s">
        <v>809</v>
      </c>
      <c r="E18" t="s">
        <v>805</v>
      </c>
      <c r="G18" t="s">
        <v>261</v>
      </c>
      <c r="H18" t="s">
        <v>261</v>
      </c>
      <c r="I18" t="s">
        <v>293</v>
      </c>
      <c r="J18" t="s">
        <v>1138</v>
      </c>
      <c r="K18" t="s">
        <v>10</v>
      </c>
      <c r="N18" t="s">
        <v>233</v>
      </c>
      <c r="O18" t="s">
        <v>249</v>
      </c>
      <c r="P18" t="s">
        <v>252</v>
      </c>
      <c r="Q18" t="s">
        <v>739</v>
      </c>
      <c r="R18" t="s">
        <v>738</v>
      </c>
      <c r="T18" t="s">
        <v>707</v>
      </c>
      <c r="U18" t="s">
        <v>746</v>
      </c>
    </row>
    <row r="19" spans="1:21" s="18" customFormat="1" x14ac:dyDescent="0.3">
      <c r="C19" s="18" t="s">
        <v>707</v>
      </c>
      <c r="G19" s="18" t="s">
        <v>740</v>
      </c>
      <c r="H19" s="18" t="s">
        <v>372</v>
      </c>
      <c r="I19" s="18" t="s">
        <v>373</v>
      </c>
      <c r="J19" s="18" t="s">
        <v>1139</v>
      </c>
      <c r="K19" s="18" t="s">
        <v>374</v>
      </c>
      <c r="L19" s="18" t="s">
        <v>1115</v>
      </c>
      <c r="M19" s="18" t="s">
        <v>1117</v>
      </c>
      <c r="N19" s="18" t="s">
        <v>375</v>
      </c>
      <c r="P19" s="18" t="s">
        <v>376</v>
      </c>
      <c r="U19" s="18" t="s">
        <v>746</v>
      </c>
    </row>
    <row r="20" spans="1:21" x14ac:dyDescent="0.3">
      <c r="A20" t="s">
        <v>710</v>
      </c>
      <c r="B20">
        <v>2023</v>
      </c>
      <c r="C20" t="s">
        <v>707</v>
      </c>
      <c r="D20" t="s">
        <v>809</v>
      </c>
      <c r="E20" t="s">
        <v>805</v>
      </c>
      <c r="G20" t="s">
        <v>740</v>
      </c>
      <c r="H20" t="s">
        <v>267</v>
      </c>
      <c r="I20" t="s">
        <v>268</v>
      </c>
      <c r="J20" t="s">
        <v>1140</v>
      </c>
      <c r="K20" t="s">
        <v>10</v>
      </c>
      <c r="N20" t="s">
        <v>233</v>
      </c>
      <c r="O20" t="s">
        <v>249</v>
      </c>
      <c r="P20" t="s">
        <v>248</v>
      </c>
      <c r="R20" t="s">
        <v>738</v>
      </c>
      <c r="S20" t="s">
        <v>1062</v>
      </c>
      <c r="T20" t="s">
        <v>707</v>
      </c>
      <c r="U20" t="s">
        <v>746</v>
      </c>
    </row>
    <row r="21" spans="1:21" x14ac:dyDescent="0.3">
      <c r="A21" t="s">
        <v>710</v>
      </c>
      <c r="B21">
        <v>2023</v>
      </c>
      <c r="C21" t="s">
        <v>707</v>
      </c>
      <c r="D21" t="s">
        <v>807</v>
      </c>
      <c r="E21" t="s">
        <v>773</v>
      </c>
      <c r="G21" t="s">
        <v>779</v>
      </c>
      <c r="H21" t="s">
        <v>242</v>
      </c>
      <c r="I21" t="s">
        <v>243</v>
      </c>
      <c r="J21" t="s">
        <v>1141</v>
      </c>
      <c r="K21" t="s">
        <v>10</v>
      </c>
      <c r="N21" t="s">
        <v>233</v>
      </c>
      <c r="O21" t="s">
        <v>245</v>
      </c>
      <c r="P21" t="s">
        <v>244</v>
      </c>
      <c r="Q21" t="s">
        <v>781</v>
      </c>
      <c r="R21" s="22" t="s">
        <v>778</v>
      </c>
      <c r="T21" t="s">
        <v>707</v>
      </c>
      <c r="U21" t="s">
        <v>746</v>
      </c>
    </row>
    <row r="22" spans="1:21" s="18" customFormat="1" x14ac:dyDescent="0.3">
      <c r="H22" s="18" t="s">
        <v>512</v>
      </c>
      <c r="I22" s="18" t="s">
        <v>513</v>
      </c>
      <c r="J22" s="18" t="s">
        <v>1142</v>
      </c>
      <c r="K22" s="18" t="s">
        <v>374</v>
      </c>
      <c r="L22" s="18" t="s">
        <v>1115</v>
      </c>
      <c r="M22" s="18" t="s">
        <v>1116</v>
      </c>
      <c r="N22" s="18" t="s">
        <v>375</v>
      </c>
      <c r="P22" s="18" t="s">
        <v>509</v>
      </c>
      <c r="U22" s="18" t="s">
        <v>746</v>
      </c>
    </row>
    <row r="23" spans="1:21" s="18" customFormat="1" x14ac:dyDescent="0.3">
      <c r="H23" s="18" t="s">
        <v>551</v>
      </c>
      <c r="I23" s="18" t="s">
        <v>552</v>
      </c>
      <c r="J23" s="18" t="s">
        <v>1143</v>
      </c>
      <c r="K23" s="18" t="s">
        <v>374</v>
      </c>
      <c r="L23" s="18" t="s">
        <v>1115</v>
      </c>
      <c r="M23" s="18" t="s">
        <v>1116</v>
      </c>
      <c r="N23" s="18" t="s">
        <v>375</v>
      </c>
      <c r="P23" s="18" t="s">
        <v>553</v>
      </c>
      <c r="U23" s="18" t="s">
        <v>746</v>
      </c>
    </row>
    <row r="24" spans="1:21" x14ac:dyDescent="0.3">
      <c r="A24" t="s">
        <v>709</v>
      </c>
      <c r="B24" t="s">
        <v>720</v>
      </c>
      <c r="C24" t="s">
        <v>720</v>
      </c>
      <c r="D24" t="s">
        <v>720</v>
      </c>
      <c r="E24" t="s">
        <v>720</v>
      </c>
      <c r="F24" t="s">
        <v>720</v>
      </c>
      <c r="G24" t="s">
        <v>780</v>
      </c>
      <c r="H24" t="s">
        <v>253</v>
      </c>
      <c r="I24" t="s">
        <v>254</v>
      </c>
      <c r="J24" t="s">
        <v>1144</v>
      </c>
      <c r="K24" t="s">
        <v>10</v>
      </c>
      <c r="N24" t="s">
        <v>233</v>
      </c>
      <c r="O24" t="s">
        <v>255</v>
      </c>
      <c r="P24" t="s">
        <v>244</v>
      </c>
      <c r="Q24" t="s">
        <v>783</v>
      </c>
      <c r="R24" s="2" t="s">
        <v>782</v>
      </c>
      <c r="S24" s="2"/>
      <c r="T24" t="s">
        <v>707</v>
      </c>
      <c r="U24" t="s">
        <v>746</v>
      </c>
    </row>
    <row r="25" spans="1:21" x14ac:dyDescent="0.3">
      <c r="A25" t="s">
        <v>709</v>
      </c>
      <c r="B25" t="s">
        <v>720</v>
      </c>
      <c r="C25" t="s">
        <v>720</v>
      </c>
      <c r="D25" t="s">
        <v>720</v>
      </c>
      <c r="E25" t="s">
        <v>720</v>
      </c>
      <c r="F25" t="s">
        <v>720</v>
      </c>
      <c r="G25" t="s">
        <v>720</v>
      </c>
      <c r="H25" t="s">
        <v>234</v>
      </c>
      <c r="I25" t="s">
        <v>235</v>
      </c>
      <c r="J25" t="s">
        <v>1145</v>
      </c>
      <c r="K25" t="s">
        <v>10</v>
      </c>
      <c r="N25" t="s">
        <v>233</v>
      </c>
      <c r="O25" t="s">
        <v>1072</v>
      </c>
      <c r="R25" t="s">
        <v>810</v>
      </c>
      <c r="T25" t="s">
        <v>707</v>
      </c>
      <c r="U25" t="s">
        <v>746</v>
      </c>
    </row>
    <row r="26" spans="1:21" x14ac:dyDescent="0.3">
      <c r="A26" t="s">
        <v>709</v>
      </c>
      <c r="B26" t="s">
        <v>720</v>
      </c>
      <c r="C26" t="s">
        <v>720</v>
      </c>
      <c r="D26" t="s">
        <v>720</v>
      </c>
      <c r="E26" t="s">
        <v>720</v>
      </c>
      <c r="F26" t="s">
        <v>720</v>
      </c>
      <c r="G26" t="s">
        <v>720</v>
      </c>
      <c r="H26" t="s">
        <v>234</v>
      </c>
      <c r="I26" t="s">
        <v>236</v>
      </c>
      <c r="J26" t="s">
        <v>1146</v>
      </c>
      <c r="K26" t="s">
        <v>10</v>
      </c>
      <c r="N26" t="s">
        <v>233</v>
      </c>
      <c r="O26" t="s">
        <v>1072</v>
      </c>
      <c r="R26" t="s">
        <v>810</v>
      </c>
      <c r="T26" t="s">
        <v>707</v>
      </c>
      <c r="U26" t="s">
        <v>746</v>
      </c>
    </row>
    <row r="27" spans="1:21" x14ac:dyDescent="0.3">
      <c r="A27" t="s">
        <v>709</v>
      </c>
      <c r="B27" t="s">
        <v>720</v>
      </c>
      <c r="C27" t="s">
        <v>720</v>
      </c>
      <c r="D27" t="s">
        <v>720</v>
      </c>
      <c r="E27" t="s">
        <v>720</v>
      </c>
      <c r="F27" t="s">
        <v>720</v>
      </c>
      <c r="G27" t="s">
        <v>720</v>
      </c>
      <c r="H27" t="s">
        <v>234</v>
      </c>
      <c r="I27" t="s">
        <v>237</v>
      </c>
      <c r="J27" t="s">
        <v>1147</v>
      </c>
      <c r="K27" t="s">
        <v>10</v>
      </c>
      <c r="N27" t="s">
        <v>233</v>
      </c>
      <c r="O27" t="s">
        <v>1072</v>
      </c>
      <c r="R27" t="s">
        <v>810</v>
      </c>
      <c r="T27" t="s">
        <v>707</v>
      </c>
      <c r="U27" t="s">
        <v>746</v>
      </c>
    </row>
    <row r="28" spans="1:21" x14ac:dyDescent="0.3">
      <c r="A28" t="s">
        <v>709</v>
      </c>
      <c r="B28" t="s">
        <v>720</v>
      </c>
      <c r="C28" t="s">
        <v>720</v>
      </c>
      <c r="D28" t="s">
        <v>720</v>
      </c>
      <c r="E28" t="s">
        <v>720</v>
      </c>
      <c r="F28" t="s">
        <v>720</v>
      </c>
      <c r="G28" t="s">
        <v>720</v>
      </c>
      <c r="H28" t="s">
        <v>234</v>
      </c>
      <c r="I28" t="s">
        <v>238</v>
      </c>
      <c r="J28" t="s">
        <v>1148</v>
      </c>
      <c r="K28" t="s">
        <v>10</v>
      </c>
      <c r="N28" t="s">
        <v>233</v>
      </c>
      <c r="O28" t="s">
        <v>1072</v>
      </c>
      <c r="R28" t="s">
        <v>810</v>
      </c>
      <c r="T28" t="s">
        <v>707</v>
      </c>
      <c r="U28" t="s">
        <v>746</v>
      </c>
    </row>
    <row r="29" spans="1:21" x14ac:dyDescent="0.3">
      <c r="A29" t="s">
        <v>709</v>
      </c>
      <c r="B29" t="s">
        <v>720</v>
      </c>
      <c r="C29" t="s">
        <v>720</v>
      </c>
      <c r="D29" t="s">
        <v>720</v>
      </c>
      <c r="E29" t="s">
        <v>720</v>
      </c>
      <c r="F29" t="s">
        <v>720</v>
      </c>
      <c r="G29" t="s">
        <v>720</v>
      </c>
      <c r="H29" t="s">
        <v>234</v>
      </c>
      <c r="I29" t="s">
        <v>239</v>
      </c>
      <c r="J29" t="s">
        <v>1149</v>
      </c>
      <c r="K29" t="s">
        <v>10</v>
      </c>
      <c r="N29" t="s">
        <v>233</v>
      </c>
      <c r="O29" t="s">
        <v>1072</v>
      </c>
      <c r="R29" t="s">
        <v>810</v>
      </c>
      <c r="T29" t="s">
        <v>707</v>
      </c>
      <c r="U29" t="s">
        <v>746</v>
      </c>
    </row>
    <row r="30" spans="1:21" x14ac:dyDescent="0.3">
      <c r="A30" t="s">
        <v>709</v>
      </c>
      <c r="B30" t="s">
        <v>720</v>
      </c>
      <c r="C30" t="s">
        <v>720</v>
      </c>
      <c r="D30" t="s">
        <v>720</v>
      </c>
      <c r="E30" t="s">
        <v>720</v>
      </c>
      <c r="F30" t="s">
        <v>720</v>
      </c>
      <c r="G30" t="s">
        <v>720</v>
      </c>
      <c r="H30" t="s">
        <v>234</v>
      </c>
      <c r="I30" t="s">
        <v>240</v>
      </c>
      <c r="J30" t="s">
        <v>1150</v>
      </c>
      <c r="K30" t="s">
        <v>10</v>
      </c>
      <c r="N30" t="s">
        <v>233</v>
      </c>
      <c r="O30" t="s">
        <v>1072</v>
      </c>
      <c r="R30" t="s">
        <v>810</v>
      </c>
      <c r="T30" t="s">
        <v>707</v>
      </c>
      <c r="U30" t="s">
        <v>746</v>
      </c>
    </row>
    <row r="31" spans="1:21" x14ac:dyDescent="0.3">
      <c r="A31" t="s">
        <v>709</v>
      </c>
      <c r="B31" t="s">
        <v>720</v>
      </c>
      <c r="C31" t="s">
        <v>720</v>
      </c>
      <c r="D31" t="s">
        <v>720</v>
      </c>
      <c r="E31" t="s">
        <v>720</v>
      </c>
      <c r="F31" t="s">
        <v>720</v>
      </c>
      <c r="G31" t="s">
        <v>720</v>
      </c>
      <c r="H31" t="s">
        <v>234</v>
      </c>
      <c r="I31" t="s">
        <v>241</v>
      </c>
      <c r="J31" t="s">
        <v>1151</v>
      </c>
      <c r="K31" t="s">
        <v>10</v>
      </c>
      <c r="N31" t="s">
        <v>233</v>
      </c>
      <c r="O31" t="s">
        <v>1072</v>
      </c>
      <c r="R31" t="s">
        <v>810</v>
      </c>
      <c r="T31" t="s">
        <v>707</v>
      </c>
      <c r="U31" t="s">
        <v>746</v>
      </c>
    </row>
    <row r="32" spans="1:21" x14ac:dyDescent="0.3">
      <c r="A32" t="s">
        <v>710</v>
      </c>
      <c r="B32">
        <v>2023</v>
      </c>
      <c r="C32" t="s">
        <v>707</v>
      </c>
      <c r="D32" t="s">
        <v>807</v>
      </c>
      <c r="E32" t="s">
        <v>773</v>
      </c>
      <c r="G32" t="s">
        <v>155</v>
      </c>
      <c r="H32" t="s">
        <v>155</v>
      </c>
      <c r="I32" t="s">
        <v>290</v>
      </c>
      <c r="J32" t="s">
        <v>1154</v>
      </c>
      <c r="K32" t="s">
        <v>10</v>
      </c>
      <c r="N32" t="s">
        <v>233</v>
      </c>
      <c r="O32" t="s">
        <v>1072</v>
      </c>
      <c r="Q32" t="s">
        <v>817</v>
      </c>
      <c r="R32" t="s">
        <v>769</v>
      </c>
      <c r="T32" t="s">
        <v>816</v>
      </c>
      <c r="U32" t="s">
        <v>747</v>
      </c>
    </row>
    <row r="33" spans="1:21" x14ac:dyDescent="0.3">
      <c r="A33" t="s">
        <v>710</v>
      </c>
      <c r="B33">
        <v>2023</v>
      </c>
      <c r="C33" t="s">
        <v>707</v>
      </c>
      <c r="D33" t="s">
        <v>807</v>
      </c>
      <c r="E33" t="s">
        <v>773</v>
      </c>
      <c r="G33" t="s">
        <v>155</v>
      </c>
      <c r="H33" t="s">
        <v>155</v>
      </c>
      <c r="I33" t="s">
        <v>156</v>
      </c>
      <c r="J33" t="s">
        <v>1152</v>
      </c>
      <c r="K33" t="s">
        <v>10</v>
      </c>
      <c r="N33" t="s">
        <v>11</v>
      </c>
      <c r="O33" t="s">
        <v>34</v>
      </c>
      <c r="P33" t="s">
        <v>157</v>
      </c>
      <c r="Q33" t="s">
        <v>817</v>
      </c>
      <c r="R33" t="s">
        <v>811</v>
      </c>
      <c r="T33" s="2" t="s">
        <v>815</v>
      </c>
      <c r="U33" t="s">
        <v>747</v>
      </c>
    </row>
    <row r="34" spans="1:21" x14ac:dyDescent="0.3">
      <c r="A34" t="s">
        <v>710</v>
      </c>
      <c r="B34">
        <v>2023</v>
      </c>
      <c r="C34" t="s">
        <v>707</v>
      </c>
      <c r="D34" t="s">
        <v>807</v>
      </c>
      <c r="E34" t="s">
        <v>773</v>
      </c>
      <c r="G34" t="s">
        <v>155</v>
      </c>
      <c r="H34" t="s">
        <v>155</v>
      </c>
      <c r="I34" t="s">
        <v>158</v>
      </c>
      <c r="J34" t="s">
        <v>1153</v>
      </c>
      <c r="K34" t="s">
        <v>10</v>
      </c>
      <c r="N34" t="s">
        <v>11</v>
      </c>
      <c r="O34" t="s">
        <v>19</v>
      </c>
      <c r="P34" t="s">
        <v>157</v>
      </c>
      <c r="Q34" t="s">
        <v>817</v>
      </c>
      <c r="R34" t="s">
        <v>811</v>
      </c>
      <c r="T34" t="s">
        <v>707</v>
      </c>
      <c r="U34" t="s">
        <v>747</v>
      </c>
    </row>
    <row r="35" spans="1:21" x14ac:dyDescent="0.3">
      <c r="A35" t="s">
        <v>710</v>
      </c>
      <c r="B35">
        <v>2023</v>
      </c>
      <c r="C35" t="s">
        <v>707</v>
      </c>
      <c r="D35" t="s">
        <v>807</v>
      </c>
      <c r="E35" t="s">
        <v>773</v>
      </c>
      <c r="G35" t="s">
        <v>155</v>
      </c>
      <c r="H35" t="s">
        <v>287</v>
      </c>
      <c r="I35" t="s">
        <v>288</v>
      </c>
      <c r="J35" t="s">
        <v>1155</v>
      </c>
      <c r="K35" t="s">
        <v>10</v>
      </c>
      <c r="N35" t="s">
        <v>233</v>
      </c>
      <c r="O35" t="s">
        <v>255</v>
      </c>
      <c r="P35" t="s">
        <v>244</v>
      </c>
      <c r="Q35" t="s">
        <v>817</v>
      </c>
      <c r="R35" t="s">
        <v>812</v>
      </c>
      <c r="T35" t="s">
        <v>707</v>
      </c>
      <c r="U35" t="s">
        <v>747</v>
      </c>
    </row>
    <row r="36" spans="1:21" x14ac:dyDescent="0.3">
      <c r="A36" t="s">
        <v>710</v>
      </c>
      <c r="B36">
        <v>2023</v>
      </c>
      <c r="C36" t="s">
        <v>707</v>
      </c>
      <c r="D36" t="s">
        <v>807</v>
      </c>
      <c r="E36" t="s">
        <v>773</v>
      </c>
      <c r="G36" t="s">
        <v>155</v>
      </c>
      <c r="H36" t="s">
        <v>287</v>
      </c>
      <c r="I36" t="s">
        <v>289</v>
      </c>
      <c r="J36" t="s">
        <v>1156</v>
      </c>
      <c r="K36" t="s">
        <v>10</v>
      </c>
      <c r="N36" t="s">
        <v>233</v>
      </c>
      <c r="O36" t="s">
        <v>255</v>
      </c>
      <c r="P36" t="s">
        <v>244</v>
      </c>
      <c r="Q36" t="s">
        <v>817</v>
      </c>
      <c r="R36" t="s">
        <v>812</v>
      </c>
      <c r="T36" t="s">
        <v>707</v>
      </c>
      <c r="U36" t="s">
        <v>747</v>
      </c>
    </row>
    <row r="37" spans="1:21" x14ac:dyDescent="0.3">
      <c r="A37" t="s">
        <v>710</v>
      </c>
      <c r="B37">
        <v>2023</v>
      </c>
      <c r="C37" t="s">
        <v>707</v>
      </c>
      <c r="D37" t="s">
        <v>807</v>
      </c>
      <c r="E37" t="s">
        <v>773</v>
      </c>
      <c r="G37" t="s">
        <v>155</v>
      </c>
      <c r="H37" t="s">
        <v>338</v>
      </c>
      <c r="I37" t="s">
        <v>339</v>
      </c>
      <c r="J37" t="s">
        <v>1157</v>
      </c>
      <c r="K37" t="s">
        <v>10</v>
      </c>
      <c r="N37" t="s">
        <v>233</v>
      </c>
      <c r="O37" t="s">
        <v>341</v>
      </c>
      <c r="P37" t="s">
        <v>340</v>
      </c>
      <c r="Q37" t="s">
        <v>817</v>
      </c>
      <c r="R37" t="s">
        <v>769</v>
      </c>
      <c r="T37" t="s">
        <v>707</v>
      </c>
      <c r="U37" t="s">
        <v>747</v>
      </c>
    </row>
    <row r="38" spans="1:21" x14ac:dyDescent="0.3">
      <c r="A38" t="s">
        <v>710</v>
      </c>
      <c r="B38">
        <v>2023</v>
      </c>
      <c r="C38" t="s">
        <v>707</v>
      </c>
      <c r="D38" t="s">
        <v>807</v>
      </c>
      <c r="E38" t="s">
        <v>773</v>
      </c>
      <c r="G38" t="s">
        <v>155</v>
      </c>
      <c r="H38" t="s">
        <v>256</v>
      </c>
      <c r="I38" t="s">
        <v>257</v>
      </c>
      <c r="J38" t="s">
        <v>1158</v>
      </c>
      <c r="K38" t="s">
        <v>10</v>
      </c>
      <c r="N38" t="s">
        <v>233</v>
      </c>
      <c r="O38" t="s">
        <v>258</v>
      </c>
      <c r="P38" t="s">
        <v>244</v>
      </c>
      <c r="Q38" t="s">
        <v>817</v>
      </c>
      <c r="R38" t="s">
        <v>769</v>
      </c>
      <c r="T38" t="s">
        <v>707</v>
      </c>
      <c r="U38" t="s">
        <v>747</v>
      </c>
    </row>
    <row r="39" spans="1:21" x14ac:dyDescent="0.3">
      <c r="A39" t="s">
        <v>710</v>
      </c>
      <c r="B39">
        <v>2022</v>
      </c>
      <c r="C39" t="s">
        <v>707</v>
      </c>
      <c r="D39" t="s">
        <v>772</v>
      </c>
      <c r="E39" t="s">
        <v>773</v>
      </c>
      <c r="G39" t="s">
        <v>784</v>
      </c>
      <c r="H39" t="s">
        <v>68</v>
      </c>
      <c r="I39" t="s">
        <v>69</v>
      </c>
      <c r="J39" t="s">
        <v>1159</v>
      </c>
      <c r="K39" t="s">
        <v>10</v>
      </c>
      <c r="N39" t="s">
        <v>11</v>
      </c>
      <c r="O39" t="s">
        <v>19</v>
      </c>
      <c r="P39" t="s">
        <v>64</v>
      </c>
      <c r="Q39" t="s">
        <v>818</v>
      </c>
      <c r="R39" t="s">
        <v>788</v>
      </c>
      <c r="T39" t="s">
        <v>819</v>
      </c>
      <c r="U39" t="s">
        <v>746</v>
      </c>
    </row>
    <row r="40" spans="1:21" s="18" customFormat="1" x14ac:dyDescent="0.3">
      <c r="H40" s="18" t="s">
        <v>503</v>
      </c>
      <c r="I40" s="18" t="s">
        <v>504</v>
      </c>
      <c r="J40" s="18" t="s">
        <v>1160</v>
      </c>
      <c r="K40" s="18" t="s">
        <v>374</v>
      </c>
      <c r="L40" s="18" t="s">
        <v>1115</v>
      </c>
      <c r="M40" s="18" t="s">
        <v>1118</v>
      </c>
      <c r="N40" s="18" t="s">
        <v>375</v>
      </c>
      <c r="P40" s="18" t="s">
        <v>498</v>
      </c>
      <c r="U40" s="18" t="s">
        <v>746</v>
      </c>
    </row>
    <row r="41" spans="1:21" x14ac:dyDescent="0.3">
      <c r="A41" t="s">
        <v>710</v>
      </c>
      <c r="B41">
        <v>2023</v>
      </c>
      <c r="C41" t="s">
        <v>707</v>
      </c>
      <c r="D41" t="s">
        <v>820</v>
      </c>
      <c r="E41" t="s">
        <v>773</v>
      </c>
      <c r="G41" t="s">
        <v>785</v>
      </c>
      <c r="H41" t="s">
        <v>275</v>
      </c>
      <c r="I41" t="s">
        <v>276</v>
      </c>
      <c r="J41" t="s">
        <v>1161</v>
      </c>
      <c r="K41" t="s">
        <v>10</v>
      </c>
      <c r="N41" t="s">
        <v>233</v>
      </c>
      <c r="O41" t="s">
        <v>274</v>
      </c>
      <c r="P41" t="s">
        <v>64</v>
      </c>
      <c r="Q41" t="s">
        <v>787</v>
      </c>
      <c r="R41" s="22" t="s">
        <v>786</v>
      </c>
      <c r="T41" t="s">
        <v>707</v>
      </c>
      <c r="U41" t="s">
        <v>746</v>
      </c>
    </row>
    <row r="42" spans="1:21" s="18" customFormat="1" x14ac:dyDescent="0.3">
      <c r="H42" s="18" t="s">
        <v>614</v>
      </c>
      <c r="I42" s="18" t="s">
        <v>615</v>
      </c>
      <c r="J42" s="18" t="s">
        <v>1162</v>
      </c>
      <c r="K42" s="18" t="s">
        <v>374</v>
      </c>
      <c r="L42" s="18" t="s">
        <v>1115</v>
      </c>
      <c r="M42" s="18" t="s">
        <v>1116</v>
      </c>
      <c r="N42" s="18" t="s">
        <v>375</v>
      </c>
      <c r="P42" s="18" t="s">
        <v>611</v>
      </c>
      <c r="U42" s="18" t="s">
        <v>746</v>
      </c>
    </row>
    <row r="43" spans="1:21" s="18" customFormat="1" x14ac:dyDescent="0.3">
      <c r="A43" s="18" t="s">
        <v>710</v>
      </c>
      <c r="B43" s="18">
        <v>2024</v>
      </c>
      <c r="C43" s="18">
        <v>2013</v>
      </c>
      <c r="D43" s="18" t="s">
        <v>772</v>
      </c>
      <c r="E43" s="18" t="s">
        <v>773</v>
      </c>
      <c r="G43" s="18" t="s">
        <v>741</v>
      </c>
      <c r="H43" s="18" t="s">
        <v>516</v>
      </c>
      <c r="I43" s="18" t="s">
        <v>643</v>
      </c>
      <c r="J43" s="18" t="s">
        <v>1164</v>
      </c>
      <c r="K43" s="18" t="s">
        <v>374</v>
      </c>
      <c r="L43" s="18" t="s">
        <v>1115</v>
      </c>
      <c r="M43" s="18" t="s">
        <v>1116</v>
      </c>
      <c r="N43" s="18" t="s">
        <v>375</v>
      </c>
      <c r="P43" s="18" t="s">
        <v>644</v>
      </c>
      <c r="R43" s="18" t="s">
        <v>742</v>
      </c>
      <c r="U43" s="18" t="s">
        <v>746</v>
      </c>
    </row>
    <row r="44" spans="1:21" s="18" customFormat="1" x14ac:dyDescent="0.3">
      <c r="A44" s="18" t="s">
        <v>710</v>
      </c>
      <c r="B44" s="18">
        <v>2024</v>
      </c>
      <c r="C44" s="18">
        <v>2018</v>
      </c>
      <c r="D44" s="18" t="s">
        <v>772</v>
      </c>
      <c r="E44" s="18" t="s">
        <v>773</v>
      </c>
      <c r="G44" s="18" t="s">
        <v>741</v>
      </c>
      <c r="H44" s="18" t="s">
        <v>516</v>
      </c>
      <c r="I44" s="18" t="s">
        <v>517</v>
      </c>
      <c r="J44" s="18" t="s">
        <v>1163</v>
      </c>
      <c r="K44" s="18" t="s">
        <v>374</v>
      </c>
      <c r="L44" s="18" t="s">
        <v>1115</v>
      </c>
      <c r="M44" s="18" t="s">
        <v>1116</v>
      </c>
      <c r="N44" s="18" t="s">
        <v>375</v>
      </c>
      <c r="P44" s="18" t="s">
        <v>509</v>
      </c>
      <c r="R44" s="18" t="s">
        <v>742</v>
      </c>
      <c r="U44" s="18" t="s">
        <v>746</v>
      </c>
    </row>
    <row r="45" spans="1:21" x14ac:dyDescent="0.3">
      <c r="A45" t="s">
        <v>710</v>
      </c>
      <c r="B45">
        <v>2023</v>
      </c>
      <c r="C45" t="s">
        <v>707</v>
      </c>
      <c r="D45" t="s">
        <v>772</v>
      </c>
      <c r="E45" t="s">
        <v>773</v>
      </c>
      <c r="G45" t="s">
        <v>159</v>
      </c>
      <c r="H45" t="s">
        <v>159</v>
      </c>
      <c r="I45" t="s">
        <v>160</v>
      </c>
      <c r="J45" t="s">
        <v>1165</v>
      </c>
      <c r="K45" t="s">
        <v>10</v>
      </c>
      <c r="N45" t="s">
        <v>11</v>
      </c>
      <c r="O45" t="s">
        <v>34</v>
      </c>
      <c r="P45" t="s">
        <v>157</v>
      </c>
      <c r="Q45" t="s">
        <v>822</v>
      </c>
      <c r="R45" s="3" t="s">
        <v>1526</v>
      </c>
      <c r="S45" s="3" t="s">
        <v>821</v>
      </c>
      <c r="T45" s="30" t="s">
        <v>823</v>
      </c>
      <c r="U45" t="s">
        <v>746</v>
      </c>
    </row>
    <row r="46" spans="1:21" x14ac:dyDescent="0.3">
      <c r="A46" t="s">
        <v>710</v>
      </c>
      <c r="B46">
        <v>2023</v>
      </c>
      <c r="C46">
        <v>2017</v>
      </c>
      <c r="D46" t="s">
        <v>772</v>
      </c>
      <c r="E46" t="s">
        <v>805</v>
      </c>
      <c r="F46" t="s">
        <v>825</v>
      </c>
      <c r="G46" t="s">
        <v>27</v>
      </c>
      <c r="H46" t="s">
        <v>27</v>
      </c>
      <c r="I46" t="s">
        <v>28</v>
      </c>
      <c r="J46" t="s">
        <v>1166</v>
      </c>
      <c r="K46" t="s">
        <v>10</v>
      </c>
      <c r="N46" t="s">
        <v>11</v>
      </c>
      <c r="O46" t="s">
        <v>23</v>
      </c>
      <c r="P46" t="s">
        <v>16</v>
      </c>
      <c r="R46" s="2" t="s">
        <v>751</v>
      </c>
      <c r="S46" t="s">
        <v>1525</v>
      </c>
      <c r="T46" t="s">
        <v>1524</v>
      </c>
      <c r="U46" t="s">
        <v>710</v>
      </c>
    </row>
    <row r="47" spans="1:21" x14ac:dyDescent="0.3">
      <c r="A47" t="s">
        <v>709</v>
      </c>
      <c r="B47" t="s">
        <v>720</v>
      </c>
      <c r="C47" t="s">
        <v>720</v>
      </c>
      <c r="D47" t="s">
        <v>720</v>
      </c>
      <c r="E47" t="s">
        <v>720</v>
      </c>
      <c r="F47" t="s">
        <v>720</v>
      </c>
      <c r="G47" t="s">
        <v>720</v>
      </c>
      <c r="H47" t="s">
        <v>263</v>
      </c>
      <c r="I47" t="s">
        <v>264</v>
      </c>
      <c r="J47" t="s">
        <v>1167</v>
      </c>
      <c r="K47" t="s">
        <v>10</v>
      </c>
      <c r="N47" t="s">
        <v>233</v>
      </c>
      <c r="O47" t="s">
        <v>266</v>
      </c>
      <c r="P47" t="s">
        <v>265</v>
      </c>
      <c r="R47" s="22" t="s">
        <v>789</v>
      </c>
      <c r="T47" t="s">
        <v>707</v>
      </c>
      <c r="U47" t="s">
        <v>746</v>
      </c>
    </row>
    <row r="48" spans="1:21" s="18" customFormat="1" x14ac:dyDescent="0.3">
      <c r="H48" s="18" t="s">
        <v>609</v>
      </c>
      <c r="I48" s="18" t="s">
        <v>610</v>
      </c>
      <c r="J48" s="18" t="s">
        <v>1168</v>
      </c>
      <c r="K48" s="18" t="s">
        <v>374</v>
      </c>
      <c r="L48" s="18" t="s">
        <v>1115</v>
      </c>
      <c r="M48" s="18" t="s">
        <v>1116</v>
      </c>
      <c r="N48" s="18" t="s">
        <v>375</v>
      </c>
      <c r="P48" s="18" t="s">
        <v>611</v>
      </c>
      <c r="U48" s="18" t="s">
        <v>746</v>
      </c>
    </row>
    <row r="49" spans="1:21" x14ac:dyDescent="0.3">
      <c r="A49" t="s">
        <v>709</v>
      </c>
      <c r="B49" t="s">
        <v>720</v>
      </c>
      <c r="C49" t="s">
        <v>720</v>
      </c>
      <c r="D49" t="s">
        <v>720</v>
      </c>
      <c r="E49" t="s">
        <v>720</v>
      </c>
      <c r="F49" t="s">
        <v>720</v>
      </c>
      <c r="G49" t="s">
        <v>720</v>
      </c>
      <c r="H49" t="s">
        <v>109</v>
      </c>
      <c r="I49" t="s">
        <v>110</v>
      </c>
      <c r="J49" t="s">
        <v>1169</v>
      </c>
      <c r="K49" t="s">
        <v>10</v>
      </c>
      <c r="N49" t="s">
        <v>11</v>
      </c>
      <c r="O49" t="s">
        <v>34</v>
      </c>
      <c r="P49" t="s">
        <v>111</v>
      </c>
      <c r="Q49" t="s">
        <v>791</v>
      </c>
      <c r="R49" t="s">
        <v>790</v>
      </c>
      <c r="U49" t="s">
        <v>746</v>
      </c>
    </row>
    <row r="50" spans="1:21" s="18" customFormat="1" x14ac:dyDescent="0.3">
      <c r="H50" s="18" t="s">
        <v>689</v>
      </c>
      <c r="I50" s="18" t="s">
        <v>690</v>
      </c>
      <c r="J50" s="18" t="s">
        <v>1170</v>
      </c>
      <c r="K50" s="18" t="s">
        <v>374</v>
      </c>
      <c r="L50" s="18" t="s">
        <v>1115</v>
      </c>
      <c r="M50" s="18" t="s">
        <v>1116</v>
      </c>
      <c r="N50" s="18" t="s">
        <v>375</v>
      </c>
      <c r="P50" s="18" t="s">
        <v>688</v>
      </c>
      <c r="U50" s="18" t="s">
        <v>746</v>
      </c>
    </row>
    <row r="51" spans="1:21" s="18" customFormat="1" x14ac:dyDescent="0.3">
      <c r="H51" s="18" t="s">
        <v>686</v>
      </c>
      <c r="I51" s="18" t="s">
        <v>687</v>
      </c>
      <c r="J51" s="18" t="s">
        <v>1171</v>
      </c>
      <c r="K51" s="18" t="s">
        <v>374</v>
      </c>
      <c r="L51" s="18" t="s">
        <v>1115</v>
      </c>
      <c r="M51" s="18" t="s">
        <v>1116</v>
      </c>
      <c r="N51" s="18" t="s">
        <v>375</v>
      </c>
      <c r="P51" s="18" t="s">
        <v>688</v>
      </c>
      <c r="U51" s="18" t="s">
        <v>746</v>
      </c>
    </row>
    <row r="52" spans="1:21" ht="28.8" x14ac:dyDescent="0.3">
      <c r="A52" t="s">
        <v>710</v>
      </c>
      <c r="B52">
        <v>2023</v>
      </c>
      <c r="C52" t="s">
        <v>707</v>
      </c>
      <c r="D52" t="s">
        <v>827</v>
      </c>
      <c r="E52" t="s">
        <v>773</v>
      </c>
      <c r="G52" t="s">
        <v>145</v>
      </c>
      <c r="H52" t="s">
        <v>145</v>
      </c>
      <c r="I52" t="s">
        <v>146</v>
      </c>
      <c r="J52" t="s">
        <v>1172</v>
      </c>
      <c r="K52" t="s">
        <v>10</v>
      </c>
      <c r="N52" t="s">
        <v>11</v>
      </c>
      <c r="O52" t="s">
        <v>148</v>
      </c>
      <c r="P52" t="s">
        <v>147</v>
      </c>
      <c r="Q52" t="s">
        <v>826</v>
      </c>
      <c r="R52" s="17" t="s">
        <v>1527</v>
      </c>
      <c r="S52" s="30" t="s">
        <v>1909</v>
      </c>
      <c r="T52" s="30" t="s">
        <v>828</v>
      </c>
      <c r="U52" t="s">
        <v>710</v>
      </c>
    </row>
    <row r="53" spans="1:21" x14ac:dyDescent="0.3">
      <c r="A53" t="s">
        <v>709</v>
      </c>
      <c r="B53" t="s">
        <v>720</v>
      </c>
      <c r="C53" t="s">
        <v>720</v>
      </c>
      <c r="D53" t="s">
        <v>720</v>
      </c>
      <c r="E53" t="s">
        <v>720</v>
      </c>
      <c r="F53" t="s">
        <v>720</v>
      </c>
      <c r="G53" t="s">
        <v>720</v>
      </c>
      <c r="H53" t="s">
        <v>279</v>
      </c>
      <c r="I53" t="s">
        <v>280</v>
      </c>
      <c r="J53" t="s">
        <v>1173</v>
      </c>
      <c r="K53" t="s">
        <v>10</v>
      </c>
      <c r="N53" t="s">
        <v>233</v>
      </c>
      <c r="R53" t="s">
        <v>792</v>
      </c>
      <c r="T53" t="s">
        <v>707</v>
      </c>
      <c r="U53" t="s">
        <v>746</v>
      </c>
    </row>
    <row r="54" spans="1:21" s="18" customFormat="1" x14ac:dyDescent="0.3">
      <c r="H54" s="18" t="s">
        <v>695</v>
      </c>
      <c r="I54" s="18" t="s">
        <v>696</v>
      </c>
      <c r="J54" s="18" t="s">
        <v>1174</v>
      </c>
      <c r="K54" s="18" t="s">
        <v>374</v>
      </c>
      <c r="L54" s="18" t="s">
        <v>1115</v>
      </c>
      <c r="M54" s="18" t="s">
        <v>1116</v>
      </c>
      <c r="N54" s="18" t="s">
        <v>375</v>
      </c>
      <c r="P54" s="18" t="s">
        <v>693</v>
      </c>
      <c r="U54" s="18" t="s">
        <v>746</v>
      </c>
    </row>
    <row r="55" spans="1:21" x14ac:dyDescent="0.3">
      <c r="A55" t="s">
        <v>710</v>
      </c>
      <c r="B55">
        <v>2023</v>
      </c>
      <c r="C55" t="s">
        <v>707</v>
      </c>
      <c r="D55" t="s">
        <v>831</v>
      </c>
      <c r="E55" t="s">
        <v>832</v>
      </c>
      <c r="G55" t="s">
        <v>208</v>
      </c>
      <c r="H55" t="s">
        <v>208</v>
      </c>
      <c r="I55" t="s">
        <v>272</v>
      </c>
      <c r="J55" t="s">
        <v>1178</v>
      </c>
      <c r="K55" t="s">
        <v>10</v>
      </c>
      <c r="N55" t="s">
        <v>233</v>
      </c>
      <c r="O55" t="s">
        <v>274</v>
      </c>
      <c r="P55" t="s">
        <v>273</v>
      </c>
      <c r="R55" t="s">
        <v>770</v>
      </c>
      <c r="S55" t="s">
        <v>1528</v>
      </c>
      <c r="T55" t="s">
        <v>829</v>
      </c>
      <c r="U55" t="s">
        <v>710</v>
      </c>
    </row>
    <row r="56" spans="1:21" x14ac:dyDescent="0.3">
      <c r="A56" t="s">
        <v>710</v>
      </c>
      <c r="B56">
        <v>2023</v>
      </c>
      <c r="C56">
        <v>2024</v>
      </c>
      <c r="D56" t="s">
        <v>831</v>
      </c>
      <c r="E56" t="s">
        <v>832</v>
      </c>
      <c r="G56" t="s">
        <v>208</v>
      </c>
      <c r="H56" t="s">
        <v>208</v>
      </c>
      <c r="I56" t="s">
        <v>209</v>
      </c>
      <c r="J56" t="s">
        <v>1175</v>
      </c>
      <c r="K56" t="s">
        <v>10</v>
      </c>
      <c r="N56" t="s">
        <v>11</v>
      </c>
      <c r="O56" t="s">
        <v>44</v>
      </c>
      <c r="P56" t="s">
        <v>210</v>
      </c>
      <c r="R56" t="s">
        <v>770</v>
      </c>
      <c r="S56" t="s">
        <v>1530</v>
      </c>
      <c r="T56" t="s">
        <v>830</v>
      </c>
      <c r="U56" t="s">
        <v>710</v>
      </c>
    </row>
    <row r="57" spans="1:21" x14ac:dyDescent="0.3">
      <c r="A57" t="s">
        <v>710</v>
      </c>
      <c r="B57">
        <v>2023</v>
      </c>
      <c r="C57" t="s">
        <v>707</v>
      </c>
      <c r="D57" t="s">
        <v>831</v>
      </c>
      <c r="E57" t="s">
        <v>832</v>
      </c>
      <c r="G57" t="s">
        <v>208</v>
      </c>
      <c r="H57" t="s">
        <v>208</v>
      </c>
      <c r="I57" t="s">
        <v>211</v>
      </c>
      <c r="J57" t="s">
        <v>1176</v>
      </c>
      <c r="K57" t="s">
        <v>10</v>
      </c>
      <c r="N57" t="s">
        <v>11</v>
      </c>
      <c r="O57" t="s">
        <v>21</v>
      </c>
      <c r="P57" t="s">
        <v>210</v>
      </c>
      <c r="Q57" t="s">
        <v>1529</v>
      </c>
      <c r="R57" s="2" t="s">
        <v>770</v>
      </c>
      <c r="S57" t="s">
        <v>1530</v>
      </c>
      <c r="T57" t="s">
        <v>830</v>
      </c>
      <c r="U57" t="s">
        <v>710</v>
      </c>
    </row>
    <row r="58" spans="1:21" x14ac:dyDescent="0.3">
      <c r="A58" t="s">
        <v>710</v>
      </c>
      <c r="B58">
        <v>2023</v>
      </c>
      <c r="C58">
        <v>2019</v>
      </c>
      <c r="D58" t="s">
        <v>831</v>
      </c>
      <c r="E58" t="s">
        <v>832</v>
      </c>
      <c r="G58" t="s">
        <v>208</v>
      </c>
      <c r="H58" t="s">
        <v>208</v>
      </c>
      <c r="I58" t="s">
        <v>212</v>
      </c>
      <c r="J58" t="s">
        <v>1177</v>
      </c>
      <c r="K58" t="s">
        <v>10</v>
      </c>
      <c r="N58" t="s">
        <v>11</v>
      </c>
      <c r="O58" t="s">
        <v>44</v>
      </c>
      <c r="P58" t="s">
        <v>210</v>
      </c>
      <c r="Q58" t="s">
        <v>1529</v>
      </c>
      <c r="R58" t="s">
        <v>770</v>
      </c>
      <c r="S58" t="s">
        <v>1531</v>
      </c>
      <c r="T58" t="s">
        <v>707</v>
      </c>
      <c r="U58" t="s">
        <v>710</v>
      </c>
    </row>
    <row r="59" spans="1:21" x14ac:dyDescent="0.3">
      <c r="A59" t="s">
        <v>710</v>
      </c>
      <c r="B59">
        <v>2023</v>
      </c>
      <c r="C59" t="s">
        <v>707</v>
      </c>
      <c r="D59" t="s">
        <v>831</v>
      </c>
      <c r="E59" t="s">
        <v>832</v>
      </c>
      <c r="G59" t="s">
        <v>208</v>
      </c>
      <c r="H59" t="s">
        <v>208</v>
      </c>
      <c r="I59" t="s">
        <v>335</v>
      </c>
      <c r="J59" t="s">
        <v>1179</v>
      </c>
      <c r="K59" t="s">
        <v>10</v>
      </c>
      <c r="N59" t="s">
        <v>233</v>
      </c>
      <c r="O59" t="s">
        <v>337</v>
      </c>
      <c r="P59" t="s">
        <v>336</v>
      </c>
      <c r="R59" t="s">
        <v>770</v>
      </c>
      <c r="S59" t="s">
        <v>1532</v>
      </c>
      <c r="T59" t="s">
        <v>707</v>
      </c>
      <c r="U59" t="s">
        <v>710</v>
      </c>
    </row>
    <row r="60" spans="1:21" s="18" customFormat="1" x14ac:dyDescent="0.3">
      <c r="H60" s="18" t="s">
        <v>592</v>
      </c>
      <c r="I60" s="18" t="s">
        <v>593</v>
      </c>
      <c r="J60" s="18" t="s">
        <v>1180</v>
      </c>
      <c r="K60" s="18" t="s">
        <v>374</v>
      </c>
      <c r="L60" s="18" t="s">
        <v>1115</v>
      </c>
      <c r="M60" s="18" t="s">
        <v>1116</v>
      </c>
      <c r="N60" s="18" t="s">
        <v>375</v>
      </c>
      <c r="P60" s="18" t="s">
        <v>594</v>
      </c>
      <c r="U60" s="18" t="s">
        <v>746</v>
      </c>
    </row>
    <row r="61" spans="1:21" s="18" customFormat="1" x14ac:dyDescent="0.3">
      <c r="H61" s="18" t="s">
        <v>700</v>
      </c>
      <c r="I61" s="18" t="s">
        <v>701</v>
      </c>
      <c r="J61" s="18" t="s">
        <v>1181</v>
      </c>
      <c r="K61" s="18" t="s">
        <v>374</v>
      </c>
      <c r="L61" s="18" t="s">
        <v>1115</v>
      </c>
      <c r="M61" s="18" t="s">
        <v>1116</v>
      </c>
      <c r="N61" s="18" t="s">
        <v>375</v>
      </c>
      <c r="P61" s="18" t="s">
        <v>699</v>
      </c>
      <c r="U61" s="18" t="s">
        <v>746</v>
      </c>
    </row>
    <row r="62" spans="1:21" s="18" customFormat="1" x14ac:dyDescent="0.3">
      <c r="H62" s="18" t="s">
        <v>418</v>
      </c>
      <c r="I62" s="18" t="s">
        <v>419</v>
      </c>
      <c r="J62" s="18" t="s">
        <v>1182</v>
      </c>
      <c r="K62" s="18" t="s">
        <v>374</v>
      </c>
      <c r="L62" s="18" t="s">
        <v>1115</v>
      </c>
      <c r="M62" s="18" t="s">
        <v>1116</v>
      </c>
      <c r="N62" s="18" t="s">
        <v>375</v>
      </c>
      <c r="P62" s="18" t="s">
        <v>420</v>
      </c>
      <c r="U62" s="18" t="s">
        <v>746</v>
      </c>
    </row>
    <row r="63" spans="1:21" s="18" customFormat="1" x14ac:dyDescent="0.3">
      <c r="H63" s="18" t="s">
        <v>549</v>
      </c>
      <c r="I63" s="18" t="s">
        <v>550</v>
      </c>
      <c r="J63" s="18" t="s">
        <v>1183</v>
      </c>
      <c r="K63" s="18" t="s">
        <v>374</v>
      </c>
      <c r="L63" s="18" t="s">
        <v>1115</v>
      </c>
      <c r="M63" s="18" t="s">
        <v>1116</v>
      </c>
      <c r="N63" s="18" t="s">
        <v>375</v>
      </c>
      <c r="P63" s="18" t="s">
        <v>548</v>
      </c>
      <c r="Q63" s="20"/>
      <c r="U63" s="18" t="s">
        <v>746</v>
      </c>
    </row>
    <row r="64" spans="1:21" x14ac:dyDescent="0.3">
      <c r="A64" t="s">
        <v>710</v>
      </c>
      <c r="B64">
        <v>2023</v>
      </c>
      <c r="C64" t="s">
        <v>707</v>
      </c>
      <c r="D64" t="s">
        <v>807</v>
      </c>
      <c r="E64" t="s">
        <v>773</v>
      </c>
      <c r="G64" t="s">
        <v>215</v>
      </c>
      <c r="H64" t="s">
        <v>215</v>
      </c>
      <c r="I64" t="s">
        <v>216</v>
      </c>
      <c r="J64" t="s">
        <v>1184</v>
      </c>
      <c r="K64" t="s">
        <v>10</v>
      </c>
      <c r="N64" t="s">
        <v>11</v>
      </c>
      <c r="O64" t="s">
        <v>34</v>
      </c>
      <c r="P64" t="s">
        <v>217</v>
      </c>
      <c r="Q64" t="s">
        <v>833</v>
      </c>
      <c r="R64" s="2" t="s">
        <v>771</v>
      </c>
      <c r="S64" t="s">
        <v>1533</v>
      </c>
      <c r="T64" t="s">
        <v>707</v>
      </c>
      <c r="U64" t="s">
        <v>710</v>
      </c>
    </row>
    <row r="65" spans="1:21" x14ac:dyDescent="0.3">
      <c r="A65" t="s">
        <v>710</v>
      </c>
      <c r="B65">
        <v>2023</v>
      </c>
      <c r="C65" t="s">
        <v>707</v>
      </c>
      <c r="D65" t="s">
        <v>807</v>
      </c>
      <c r="E65" t="s">
        <v>773</v>
      </c>
      <c r="G65" t="s">
        <v>215</v>
      </c>
      <c r="H65" t="s">
        <v>215</v>
      </c>
      <c r="I65" t="s">
        <v>218</v>
      </c>
      <c r="J65" t="s">
        <v>1185</v>
      </c>
      <c r="K65" t="s">
        <v>10</v>
      </c>
      <c r="N65" t="s">
        <v>11</v>
      </c>
      <c r="O65" t="s">
        <v>34</v>
      </c>
      <c r="P65" t="s">
        <v>217</v>
      </c>
      <c r="Q65" t="s">
        <v>834</v>
      </c>
      <c r="R65" s="2" t="s">
        <v>771</v>
      </c>
      <c r="S65" s="2" t="s">
        <v>1534</v>
      </c>
      <c r="T65" t="s">
        <v>707</v>
      </c>
      <c r="U65" t="s">
        <v>710</v>
      </c>
    </row>
    <row r="66" spans="1:21" x14ac:dyDescent="0.3">
      <c r="A66" t="s">
        <v>710</v>
      </c>
      <c r="B66">
        <v>2023</v>
      </c>
      <c r="C66" t="s">
        <v>707</v>
      </c>
      <c r="D66" t="s">
        <v>807</v>
      </c>
      <c r="E66" t="s">
        <v>773</v>
      </c>
      <c r="G66" t="s">
        <v>215</v>
      </c>
      <c r="H66" t="s">
        <v>215</v>
      </c>
      <c r="I66" t="s">
        <v>219</v>
      </c>
      <c r="J66" t="s">
        <v>1186</v>
      </c>
      <c r="K66" t="s">
        <v>10</v>
      </c>
      <c r="N66" t="s">
        <v>11</v>
      </c>
      <c r="O66" t="s">
        <v>34</v>
      </c>
      <c r="P66" t="s">
        <v>217</v>
      </c>
      <c r="Q66" t="s">
        <v>834</v>
      </c>
      <c r="R66" t="s">
        <v>771</v>
      </c>
      <c r="S66" t="s">
        <v>1535</v>
      </c>
      <c r="T66" t="s">
        <v>707</v>
      </c>
      <c r="U66" t="s">
        <v>710</v>
      </c>
    </row>
    <row r="67" spans="1:21" s="18" customFormat="1" x14ac:dyDescent="0.3">
      <c r="H67" s="18" t="s">
        <v>584</v>
      </c>
      <c r="I67" s="18" t="s">
        <v>585</v>
      </c>
      <c r="J67" s="18" t="s">
        <v>1187</v>
      </c>
      <c r="K67" s="18" t="s">
        <v>374</v>
      </c>
      <c r="L67" s="18" t="s">
        <v>1115</v>
      </c>
      <c r="M67" s="18" t="s">
        <v>1116</v>
      </c>
      <c r="N67" s="18" t="s">
        <v>375</v>
      </c>
      <c r="P67" s="18" t="s">
        <v>586</v>
      </c>
      <c r="U67" s="18" t="s">
        <v>746</v>
      </c>
    </row>
    <row r="68" spans="1:21" ht="28.8" x14ac:dyDescent="0.3">
      <c r="A68" t="s">
        <v>710</v>
      </c>
      <c r="B68">
        <v>2023</v>
      </c>
      <c r="C68" t="s">
        <v>707</v>
      </c>
      <c r="D68" t="s">
        <v>807</v>
      </c>
      <c r="E68" t="s">
        <v>773</v>
      </c>
      <c r="G68" t="s">
        <v>753</v>
      </c>
      <c r="H68" t="s">
        <v>197</v>
      </c>
      <c r="I68" t="s">
        <v>198</v>
      </c>
      <c r="J68" t="s">
        <v>1188</v>
      </c>
      <c r="K68" t="s">
        <v>10</v>
      </c>
      <c r="N68" t="s">
        <v>11</v>
      </c>
      <c r="O68" t="s">
        <v>23</v>
      </c>
      <c r="P68" t="s">
        <v>199</v>
      </c>
      <c r="Q68" s="17" t="s">
        <v>836</v>
      </c>
      <c r="R68" s="2" t="s">
        <v>752</v>
      </c>
      <c r="S68" t="s">
        <v>707</v>
      </c>
      <c r="T68" t="s">
        <v>835</v>
      </c>
      <c r="U68" t="s">
        <v>748</v>
      </c>
    </row>
    <row r="69" spans="1:21" s="18" customFormat="1" x14ac:dyDescent="0.3">
      <c r="H69" s="18" t="s">
        <v>430</v>
      </c>
      <c r="I69" s="18" t="s">
        <v>431</v>
      </c>
      <c r="J69" s="18" t="s">
        <v>1189</v>
      </c>
      <c r="K69" s="18" t="s">
        <v>374</v>
      </c>
      <c r="L69" s="18" t="s">
        <v>1115</v>
      </c>
      <c r="M69" s="18" t="s">
        <v>1116</v>
      </c>
      <c r="N69" s="18" t="s">
        <v>375</v>
      </c>
      <c r="P69" s="18" t="s">
        <v>81</v>
      </c>
      <c r="U69" s="18" t="s">
        <v>746</v>
      </c>
    </row>
    <row r="70" spans="1:21" s="18" customFormat="1" ht="28.8" x14ac:dyDescent="0.3">
      <c r="D70" s="18" t="s">
        <v>772</v>
      </c>
      <c r="E70" s="18" t="s">
        <v>773</v>
      </c>
      <c r="G70" s="18" t="s">
        <v>793</v>
      </c>
      <c r="H70" s="18" t="s">
        <v>128</v>
      </c>
      <c r="I70" s="18" t="s">
        <v>403</v>
      </c>
      <c r="J70" s="18" t="s">
        <v>1191</v>
      </c>
      <c r="K70" s="18" t="s">
        <v>374</v>
      </c>
      <c r="L70" s="18" t="s">
        <v>1115</v>
      </c>
      <c r="M70" s="18" t="s">
        <v>1116</v>
      </c>
      <c r="N70" s="18" t="s">
        <v>375</v>
      </c>
      <c r="P70" s="18" t="s">
        <v>130</v>
      </c>
      <c r="Q70" s="18" t="s">
        <v>917</v>
      </c>
      <c r="R70" s="18" t="s">
        <v>743</v>
      </c>
      <c r="S70" s="20" t="s">
        <v>744</v>
      </c>
      <c r="T70" s="20"/>
      <c r="U70" s="18" t="s">
        <v>746</v>
      </c>
    </row>
    <row r="71" spans="1:21" x14ac:dyDescent="0.3">
      <c r="A71" t="s">
        <v>710</v>
      </c>
      <c r="B71">
        <v>2023</v>
      </c>
      <c r="C71">
        <v>2021</v>
      </c>
      <c r="D71" t="s">
        <v>772</v>
      </c>
      <c r="E71" t="s">
        <v>773</v>
      </c>
      <c r="G71" t="s">
        <v>793</v>
      </c>
      <c r="H71" t="s">
        <v>128</v>
      </c>
      <c r="I71" t="s">
        <v>129</v>
      </c>
      <c r="J71" t="s">
        <v>1190</v>
      </c>
      <c r="K71" t="s">
        <v>10</v>
      </c>
      <c r="N71" t="s">
        <v>11</v>
      </c>
      <c r="O71" t="s">
        <v>19</v>
      </c>
      <c r="P71" t="s">
        <v>130</v>
      </c>
      <c r="R71" s="3" t="s">
        <v>743</v>
      </c>
      <c r="U71" t="s">
        <v>746</v>
      </c>
    </row>
    <row r="72" spans="1:21" x14ac:dyDescent="0.3">
      <c r="A72" t="s">
        <v>710</v>
      </c>
      <c r="B72">
        <v>2023</v>
      </c>
      <c r="C72">
        <v>2023</v>
      </c>
      <c r="D72" t="s">
        <v>919</v>
      </c>
      <c r="E72" t="s">
        <v>805</v>
      </c>
      <c r="F72" t="s">
        <v>918</v>
      </c>
      <c r="G72" t="s">
        <v>795</v>
      </c>
      <c r="H72" t="s">
        <v>161</v>
      </c>
      <c r="I72" t="s">
        <v>162</v>
      </c>
      <c r="J72" t="s">
        <v>1192</v>
      </c>
      <c r="K72" t="s">
        <v>10</v>
      </c>
      <c r="N72" t="s">
        <v>11</v>
      </c>
      <c r="O72" t="s">
        <v>34</v>
      </c>
      <c r="P72" t="s">
        <v>157</v>
      </c>
      <c r="Q72" t="s">
        <v>920</v>
      </c>
      <c r="R72" t="s">
        <v>794</v>
      </c>
      <c r="U72" t="s">
        <v>746</v>
      </c>
    </row>
    <row r="73" spans="1:21" x14ac:dyDescent="0.3">
      <c r="A73" t="s">
        <v>709</v>
      </c>
      <c r="B73" t="s">
        <v>720</v>
      </c>
      <c r="C73" t="s">
        <v>720</v>
      </c>
      <c r="D73" t="s">
        <v>720</v>
      </c>
      <c r="E73" t="s">
        <v>720</v>
      </c>
      <c r="F73" t="s">
        <v>720</v>
      </c>
      <c r="G73" t="s">
        <v>720</v>
      </c>
      <c r="H73" t="s">
        <v>205</v>
      </c>
      <c r="I73" t="s">
        <v>206</v>
      </c>
      <c r="J73" t="s">
        <v>1193</v>
      </c>
      <c r="K73" t="s">
        <v>10</v>
      </c>
      <c r="N73" t="s">
        <v>11</v>
      </c>
      <c r="O73" t="s">
        <v>13</v>
      </c>
      <c r="P73" t="s">
        <v>207</v>
      </c>
      <c r="R73" t="s">
        <v>720</v>
      </c>
      <c r="S73" t="s">
        <v>720</v>
      </c>
      <c r="T73" t="s">
        <v>720</v>
      </c>
      <c r="U73" t="s">
        <v>746</v>
      </c>
    </row>
    <row r="74" spans="1:21" s="18" customFormat="1" x14ac:dyDescent="0.3">
      <c r="G74" s="18" t="s">
        <v>838</v>
      </c>
      <c r="H74" s="18" t="s">
        <v>606</v>
      </c>
      <c r="I74" s="18" t="s">
        <v>607</v>
      </c>
      <c r="J74" s="18" t="s">
        <v>1194</v>
      </c>
      <c r="K74" s="18" t="s">
        <v>374</v>
      </c>
      <c r="L74" s="18" t="s">
        <v>1115</v>
      </c>
      <c r="M74" s="18" t="s">
        <v>1116</v>
      </c>
      <c r="N74" s="18" t="s">
        <v>375</v>
      </c>
      <c r="P74" s="18" t="s">
        <v>608</v>
      </c>
      <c r="U74" s="18" t="s">
        <v>746</v>
      </c>
    </row>
    <row r="75" spans="1:21" s="18" customFormat="1" x14ac:dyDescent="0.3">
      <c r="G75" s="18" t="s">
        <v>839</v>
      </c>
      <c r="H75" s="18" t="s">
        <v>628</v>
      </c>
      <c r="I75" s="18" t="s">
        <v>629</v>
      </c>
      <c r="J75" s="18" t="s">
        <v>1195</v>
      </c>
      <c r="K75" s="18" t="s">
        <v>374</v>
      </c>
      <c r="L75" s="18" t="s">
        <v>1115</v>
      </c>
      <c r="M75" s="18" t="s">
        <v>1116</v>
      </c>
      <c r="N75" s="18" t="s">
        <v>375</v>
      </c>
      <c r="P75" s="18" t="s">
        <v>627</v>
      </c>
      <c r="U75" s="18" t="s">
        <v>746</v>
      </c>
    </row>
    <row r="76" spans="1:21" x14ac:dyDescent="0.3">
      <c r="A76" t="s">
        <v>710</v>
      </c>
      <c r="B76">
        <v>2024</v>
      </c>
      <c r="C76" t="s">
        <v>707</v>
      </c>
      <c r="D76" t="s">
        <v>807</v>
      </c>
      <c r="E76" t="s">
        <v>773</v>
      </c>
      <c r="F76" t="s">
        <v>921</v>
      </c>
      <c r="G76" t="s">
        <v>721</v>
      </c>
      <c r="H76" t="s">
        <v>93</v>
      </c>
      <c r="I76" t="s">
        <v>94</v>
      </c>
      <c r="J76" t="s">
        <v>1196</v>
      </c>
      <c r="K76" t="s">
        <v>10</v>
      </c>
      <c r="N76" t="s">
        <v>11</v>
      </c>
      <c r="O76" t="s">
        <v>34</v>
      </c>
      <c r="P76" t="s">
        <v>95</v>
      </c>
      <c r="R76" s="2" t="s">
        <v>922</v>
      </c>
      <c r="S76" t="s">
        <v>923</v>
      </c>
      <c r="T76" s="22" t="s">
        <v>927</v>
      </c>
      <c r="U76" t="s">
        <v>746</v>
      </c>
    </row>
    <row r="77" spans="1:21" x14ac:dyDescent="0.3">
      <c r="A77" t="s">
        <v>710</v>
      </c>
      <c r="B77">
        <v>2024</v>
      </c>
      <c r="C77" t="s">
        <v>707</v>
      </c>
      <c r="D77" t="s">
        <v>807</v>
      </c>
      <c r="E77" t="s">
        <v>773</v>
      </c>
      <c r="F77" t="s">
        <v>921</v>
      </c>
      <c r="G77" t="s">
        <v>721</v>
      </c>
      <c r="H77" t="s">
        <v>93</v>
      </c>
      <c r="I77" t="s">
        <v>96</v>
      </c>
      <c r="J77" t="s">
        <v>1197</v>
      </c>
      <c r="K77" t="s">
        <v>10</v>
      </c>
      <c r="N77" t="s">
        <v>11</v>
      </c>
      <c r="O77" t="s">
        <v>34</v>
      </c>
      <c r="P77" t="s">
        <v>95</v>
      </c>
      <c r="R77" t="s">
        <v>922</v>
      </c>
      <c r="S77" t="s">
        <v>924</v>
      </c>
      <c r="T77" s="22" t="s">
        <v>926</v>
      </c>
      <c r="U77" t="s">
        <v>746</v>
      </c>
    </row>
    <row r="78" spans="1:21" x14ac:dyDescent="0.3">
      <c r="A78" t="s">
        <v>710</v>
      </c>
      <c r="B78">
        <v>2024</v>
      </c>
      <c r="C78" t="s">
        <v>707</v>
      </c>
      <c r="D78" t="s">
        <v>807</v>
      </c>
      <c r="E78" t="s">
        <v>773</v>
      </c>
      <c r="F78" t="s">
        <v>921</v>
      </c>
      <c r="G78" t="s">
        <v>721</v>
      </c>
      <c r="H78" t="s">
        <v>93</v>
      </c>
      <c r="I78" t="s">
        <v>97</v>
      </c>
      <c r="J78" t="s">
        <v>1198</v>
      </c>
      <c r="K78" t="s">
        <v>10</v>
      </c>
      <c r="N78" t="s">
        <v>11</v>
      </c>
      <c r="O78" t="s">
        <v>98</v>
      </c>
      <c r="P78" t="s">
        <v>95</v>
      </c>
      <c r="R78" t="s">
        <v>922</v>
      </c>
      <c r="S78" t="s">
        <v>925</v>
      </c>
      <c r="T78" s="22" t="s">
        <v>928</v>
      </c>
      <c r="U78" t="s">
        <v>746</v>
      </c>
    </row>
    <row r="79" spans="1:21" s="18" customFormat="1" x14ac:dyDescent="0.3">
      <c r="C79" s="18">
        <v>2023</v>
      </c>
      <c r="G79" s="18" t="s">
        <v>736</v>
      </c>
      <c r="H79" s="18" t="s">
        <v>569</v>
      </c>
      <c r="I79" s="18" t="s">
        <v>570</v>
      </c>
      <c r="J79" s="18" t="s">
        <v>1199</v>
      </c>
      <c r="K79" s="18" t="s">
        <v>374</v>
      </c>
      <c r="L79" s="18" t="s">
        <v>1115</v>
      </c>
      <c r="M79" s="18" t="s">
        <v>1116</v>
      </c>
      <c r="N79" s="18" t="s">
        <v>375</v>
      </c>
      <c r="P79" s="18" t="s">
        <v>183</v>
      </c>
      <c r="Q79" s="18" t="s">
        <v>806</v>
      </c>
      <c r="R79" s="18" t="s">
        <v>1523</v>
      </c>
      <c r="S79" s="19" t="s">
        <v>1522</v>
      </c>
      <c r="T79" s="18" t="s">
        <v>1640</v>
      </c>
      <c r="U79" s="18" t="s">
        <v>746</v>
      </c>
    </row>
    <row r="80" spans="1:21" s="18" customFormat="1" x14ac:dyDescent="0.3">
      <c r="G80" s="18" t="s">
        <v>522</v>
      </c>
      <c r="H80" s="18" t="s">
        <v>522</v>
      </c>
      <c r="I80" s="18" t="s">
        <v>523</v>
      </c>
      <c r="J80" s="18" t="s">
        <v>1200</v>
      </c>
      <c r="K80" s="18" t="s">
        <v>374</v>
      </c>
      <c r="L80" s="18" t="s">
        <v>1115</v>
      </c>
      <c r="M80" s="18" t="s">
        <v>1116</v>
      </c>
      <c r="N80" s="18" t="s">
        <v>375</v>
      </c>
      <c r="P80" s="18" t="s">
        <v>524</v>
      </c>
      <c r="U80" s="18" t="s">
        <v>746</v>
      </c>
    </row>
    <row r="81" spans="1:21" s="18" customFormat="1" x14ac:dyDescent="0.3">
      <c r="G81" s="18" t="s">
        <v>670</v>
      </c>
      <c r="H81" s="18" t="s">
        <v>670</v>
      </c>
      <c r="I81" s="18" t="s">
        <v>671</v>
      </c>
      <c r="J81" s="18" t="s">
        <v>1201</v>
      </c>
      <c r="K81" s="18" t="s">
        <v>374</v>
      </c>
      <c r="L81" s="18" t="s">
        <v>1115</v>
      </c>
      <c r="M81" s="18" t="s">
        <v>1118</v>
      </c>
      <c r="N81" s="18" t="s">
        <v>375</v>
      </c>
      <c r="P81" s="18" t="s">
        <v>672</v>
      </c>
      <c r="U81" s="18" t="s">
        <v>746</v>
      </c>
    </row>
    <row r="82" spans="1:21" x14ac:dyDescent="0.3">
      <c r="A82" t="s">
        <v>709</v>
      </c>
      <c r="B82" t="s">
        <v>720</v>
      </c>
      <c r="C82" t="s">
        <v>720</v>
      </c>
      <c r="D82" t="s">
        <v>720</v>
      </c>
      <c r="E82" t="s">
        <v>720</v>
      </c>
      <c r="F82" t="s">
        <v>720</v>
      </c>
      <c r="G82" t="s">
        <v>720</v>
      </c>
      <c r="H82" t="s">
        <v>99</v>
      </c>
      <c r="I82" t="s">
        <v>100</v>
      </c>
      <c r="J82" t="s">
        <v>1202</v>
      </c>
      <c r="K82" t="s">
        <v>10</v>
      </c>
      <c r="N82" t="s">
        <v>11</v>
      </c>
      <c r="O82" t="s">
        <v>17</v>
      </c>
      <c r="P82" t="s">
        <v>95</v>
      </c>
      <c r="R82" t="s">
        <v>796</v>
      </c>
      <c r="U82" t="s">
        <v>746</v>
      </c>
    </row>
    <row r="83" spans="1:21" s="18" customFormat="1" x14ac:dyDescent="0.3">
      <c r="G83" s="18" t="s">
        <v>840</v>
      </c>
      <c r="H83" s="18" t="s">
        <v>704</v>
      </c>
      <c r="I83" s="18" t="s">
        <v>216</v>
      </c>
      <c r="J83" s="18" t="s">
        <v>1203</v>
      </c>
      <c r="K83" s="18" t="s">
        <v>374</v>
      </c>
      <c r="L83" s="18" t="s">
        <v>1115</v>
      </c>
      <c r="M83" s="18" t="s">
        <v>1118</v>
      </c>
      <c r="N83" s="18" t="s">
        <v>375</v>
      </c>
      <c r="P83" s="18" t="s">
        <v>705</v>
      </c>
      <c r="U83" s="18" t="s">
        <v>746</v>
      </c>
    </row>
    <row r="84" spans="1:21" x14ac:dyDescent="0.3">
      <c r="A84" t="s">
        <v>710</v>
      </c>
      <c r="B84">
        <v>2023</v>
      </c>
      <c r="C84" t="s">
        <v>707</v>
      </c>
      <c r="D84" t="s">
        <v>807</v>
      </c>
      <c r="E84" t="s">
        <v>773</v>
      </c>
      <c r="G84" t="s">
        <v>754</v>
      </c>
      <c r="H84" t="s">
        <v>149</v>
      </c>
      <c r="I84" t="s">
        <v>150</v>
      </c>
      <c r="J84" t="s">
        <v>1204</v>
      </c>
      <c r="K84" t="s">
        <v>10</v>
      </c>
      <c r="N84" t="s">
        <v>11</v>
      </c>
      <c r="O84" t="s">
        <v>98</v>
      </c>
      <c r="P84" t="s">
        <v>147</v>
      </c>
      <c r="Q84" t="s">
        <v>931</v>
      </c>
      <c r="R84" t="s">
        <v>930</v>
      </c>
      <c r="S84" t="s">
        <v>757</v>
      </c>
      <c r="T84" t="s">
        <v>929</v>
      </c>
      <c r="U84" t="s">
        <v>710</v>
      </c>
    </row>
    <row r="85" spans="1:21" s="18" customFormat="1" x14ac:dyDescent="0.3">
      <c r="G85" s="18" t="s">
        <v>841</v>
      </c>
      <c r="H85" s="18" t="s">
        <v>638</v>
      </c>
      <c r="I85" s="18" t="s">
        <v>639</v>
      </c>
      <c r="J85" s="18" t="s">
        <v>1205</v>
      </c>
      <c r="K85" s="18" t="s">
        <v>374</v>
      </c>
      <c r="L85" s="18" t="s">
        <v>1115</v>
      </c>
      <c r="M85" s="18" t="s">
        <v>1116</v>
      </c>
      <c r="N85" s="18" t="s">
        <v>375</v>
      </c>
      <c r="P85" s="18" t="s">
        <v>627</v>
      </c>
      <c r="U85" s="18" t="s">
        <v>746</v>
      </c>
    </row>
    <row r="86" spans="1:21" s="18" customFormat="1" x14ac:dyDescent="0.3">
      <c r="G86" s="18" t="s">
        <v>842</v>
      </c>
      <c r="H86" s="18" t="s">
        <v>667</v>
      </c>
      <c r="I86" s="18" t="s">
        <v>668</v>
      </c>
      <c r="J86" s="18" t="s">
        <v>1206</v>
      </c>
      <c r="K86" s="18" t="s">
        <v>374</v>
      </c>
      <c r="L86" s="18" t="s">
        <v>1115</v>
      </c>
      <c r="M86" s="18" t="s">
        <v>1116</v>
      </c>
      <c r="N86" s="18" t="s">
        <v>375</v>
      </c>
      <c r="P86" s="18" t="s">
        <v>210</v>
      </c>
      <c r="U86" s="18" t="s">
        <v>746</v>
      </c>
    </row>
    <row r="87" spans="1:21" s="18" customFormat="1" x14ac:dyDescent="0.3">
      <c r="G87" s="18" t="s">
        <v>842</v>
      </c>
      <c r="H87" s="18" t="s">
        <v>667</v>
      </c>
      <c r="I87" s="18" t="s">
        <v>669</v>
      </c>
      <c r="J87" s="18" t="s">
        <v>1207</v>
      </c>
      <c r="K87" s="18" t="s">
        <v>374</v>
      </c>
      <c r="L87" s="18" t="s">
        <v>1115</v>
      </c>
      <c r="M87" s="18" t="s">
        <v>1116</v>
      </c>
      <c r="N87" s="18" t="s">
        <v>375</v>
      </c>
      <c r="P87" s="18" t="s">
        <v>210</v>
      </c>
      <c r="U87" s="18" t="s">
        <v>746</v>
      </c>
    </row>
    <row r="88" spans="1:21" s="18" customFormat="1" x14ac:dyDescent="0.3">
      <c r="G88" s="18" t="s">
        <v>443</v>
      </c>
      <c r="H88" s="18" t="s">
        <v>443</v>
      </c>
      <c r="I88" s="18" t="s">
        <v>444</v>
      </c>
      <c r="J88" s="18" t="s">
        <v>1208</v>
      </c>
      <c r="K88" s="18" t="s">
        <v>374</v>
      </c>
      <c r="L88" s="18" t="s">
        <v>1115</v>
      </c>
      <c r="M88" s="18" t="s">
        <v>1116</v>
      </c>
      <c r="N88" s="18" t="s">
        <v>375</v>
      </c>
      <c r="P88" s="18" t="s">
        <v>445</v>
      </c>
      <c r="U88" s="18" t="s">
        <v>746</v>
      </c>
    </row>
    <row r="89" spans="1:21" s="18" customFormat="1" x14ac:dyDescent="0.3">
      <c r="G89" s="18" t="s">
        <v>496</v>
      </c>
      <c r="H89" s="18" t="s">
        <v>496</v>
      </c>
      <c r="I89" s="18" t="s">
        <v>497</v>
      </c>
      <c r="J89" s="18" t="s">
        <v>1209</v>
      </c>
      <c r="K89" s="18" t="s">
        <v>374</v>
      </c>
      <c r="L89" s="18" t="s">
        <v>1115</v>
      </c>
      <c r="M89" s="18" t="s">
        <v>1118</v>
      </c>
      <c r="N89" s="18" t="s">
        <v>375</v>
      </c>
      <c r="P89" s="18" t="s">
        <v>498</v>
      </c>
      <c r="U89" s="18" t="s">
        <v>746</v>
      </c>
    </row>
    <row r="90" spans="1:21" x14ac:dyDescent="0.3">
      <c r="A90" t="s">
        <v>710</v>
      </c>
      <c r="B90">
        <v>2023</v>
      </c>
      <c r="C90">
        <v>2025</v>
      </c>
      <c r="D90" t="s">
        <v>772</v>
      </c>
      <c r="E90" t="s">
        <v>773</v>
      </c>
      <c r="F90" t="s">
        <v>935</v>
      </c>
      <c r="G90" t="s">
        <v>30</v>
      </c>
      <c r="H90" t="s">
        <v>30</v>
      </c>
      <c r="I90" t="s">
        <v>31</v>
      </c>
      <c r="J90" t="s">
        <v>1210</v>
      </c>
      <c r="K90" t="s">
        <v>10</v>
      </c>
      <c r="N90" t="s">
        <v>11</v>
      </c>
      <c r="O90" t="s">
        <v>13</v>
      </c>
      <c r="P90" t="s">
        <v>16</v>
      </c>
      <c r="Q90" t="s">
        <v>932</v>
      </c>
      <c r="R90" t="s">
        <v>758</v>
      </c>
      <c r="S90" s="22" t="s">
        <v>934</v>
      </c>
      <c r="T90" s="22" t="s">
        <v>933</v>
      </c>
      <c r="U90" t="s">
        <v>710</v>
      </c>
    </row>
    <row r="91" spans="1:21" s="18" customFormat="1" x14ac:dyDescent="0.3">
      <c r="G91" s="18" t="s">
        <v>386</v>
      </c>
      <c r="H91" s="18" t="s">
        <v>386</v>
      </c>
      <c r="I91" s="18" t="s">
        <v>387</v>
      </c>
      <c r="J91" s="18" t="s">
        <v>1211</v>
      </c>
      <c r="K91" s="18" t="s">
        <v>374</v>
      </c>
      <c r="L91" s="18" t="s">
        <v>1115</v>
      </c>
      <c r="M91" s="18" t="s">
        <v>1117</v>
      </c>
      <c r="N91" s="18" t="s">
        <v>375</v>
      </c>
      <c r="P91" s="18" t="s">
        <v>388</v>
      </c>
      <c r="U91" s="18" t="s">
        <v>746</v>
      </c>
    </row>
    <row r="92" spans="1:21" ht="28.8" x14ac:dyDescent="0.3">
      <c r="A92" t="s">
        <v>710</v>
      </c>
      <c r="B92">
        <v>2024</v>
      </c>
      <c r="C92" t="s">
        <v>707</v>
      </c>
      <c r="D92" t="s">
        <v>807</v>
      </c>
      <c r="E92" t="s">
        <v>773</v>
      </c>
      <c r="G92" t="s">
        <v>797</v>
      </c>
      <c r="H92" t="s">
        <v>294</v>
      </c>
      <c r="I92" t="s">
        <v>295</v>
      </c>
      <c r="J92" t="s">
        <v>1212</v>
      </c>
      <c r="K92" t="s">
        <v>10</v>
      </c>
      <c r="N92" t="s">
        <v>233</v>
      </c>
      <c r="P92" t="s">
        <v>296</v>
      </c>
      <c r="Q92" t="s">
        <v>799</v>
      </c>
      <c r="R92" s="3" t="s">
        <v>937</v>
      </c>
      <c r="S92" s="17" t="s">
        <v>936</v>
      </c>
      <c r="T92" t="s">
        <v>707</v>
      </c>
      <c r="U92" t="s">
        <v>746</v>
      </c>
    </row>
    <row r="93" spans="1:21" s="18" customFormat="1" x14ac:dyDescent="0.3">
      <c r="G93" s="18" t="s">
        <v>616</v>
      </c>
      <c r="H93" s="18" t="s">
        <v>616</v>
      </c>
      <c r="I93" s="18" t="s">
        <v>617</v>
      </c>
      <c r="J93" s="18" t="s">
        <v>1213</v>
      </c>
      <c r="K93" s="18" t="s">
        <v>374</v>
      </c>
      <c r="L93" s="18" t="s">
        <v>1115</v>
      </c>
      <c r="M93" s="18" t="s">
        <v>1116</v>
      </c>
      <c r="N93" s="18" t="s">
        <v>375</v>
      </c>
      <c r="P93" s="18" t="s">
        <v>611</v>
      </c>
      <c r="U93" s="18" t="s">
        <v>746</v>
      </c>
    </row>
    <row r="94" spans="1:21" s="18" customFormat="1" x14ac:dyDescent="0.3">
      <c r="G94" s="18" t="s">
        <v>543</v>
      </c>
      <c r="H94" s="18" t="s">
        <v>543</v>
      </c>
      <c r="I94" s="18" t="s">
        <v>544</v>
      </c>
      <c r="J94" s="18" t="s">
        <v>1214</v>
      </c>
      <c r="K94" s="18" t="s">
        <v>374</v>
      </c>
      <c r="L94" s="18" t="s">
        <v>1115</v>
      </c>
      <c r="M94" s="18" t="s">
        <v>1117</v>
      </c>
      <c r="N94" s="18" t="s">
        <v>375</v>
      </c>
      <c r="P94" s="18" t="s">
        <v>545</v>
      </c>
      <c r="U94" s="18" t="s">
        <v>746</v>
      </c>
    </row>
    <row r="95" spans="1:21" x14ac:dyDescent="0.3">
      <c r="A95" t="s">
        <v>710</v>
      </c>
      <c r="B95">
        <v>2024</v>
      </c>
      <c r="C95" t="s">
        <v>707</v>
      </c>
      <c r="D95" t="s">
        <v>772</v>
      </c>
      <c r="E95" t="s">
        <v>805</v>
      </c>
      <c r="F95" t="s">
        <v>939</v>
      </c>
      <c r="G95" t="s">
        <v>798</v>
      </c>
      <c r="H95" t="s">
        <v>70</v>
      </c>
      <c r="I95" t="s">
        <v>71</v>
      </c>
      <c r="J95" t="s">
        <v>1215</v>
      </c>
      <c r="K95" t="s">
        <v>10</v>
      </c>
      <c r="N95" t="s">
        <v>11</v>
      </c>
      <c r="O95" t="s">
        <v>13</v>
      </c>
      <c r="P95" t="s">
        <v>64</v>
      </c>
      <c r="Q95" t="s">
        <v>938</v>
      </c>
      <c r="R95" t="s">
        <v>800</v>
      </c>
      <c r="S95" t="s">
        <v>940</v>
      </c>
      <c r="T95" t="s">
        <v>941</v>
      </c>
      <c r="U95" t="s">
        <v>746</v>
      </c>
    </row>
    <row r="96" spans="1:21" x14ac:dyDescent="0.3">
      <c r="A96" t="s">
        <v>710</v>
      </c>
      <c r="B96">
        <v>2021</v>
      </c>
      <c r="C96" t="s">
        <v>707</v>
      </c>
      <c r="D96" t="s">
        <v>807</v>
      </c>
      <c r="E96" t="s">
        <v>773</v>
      </c>
      <c r="F96" t="s">
        <v>942</v>
      </c>
      <c r="G96" t="s">
        <v>716</v>
      </c>
      <c r="H96" t="s">
        <v>297</v>
      </c>
      <c r="I96" t="s">
        <v>298</v>
      </c>
      <c r="J96" t="s">
        <v>1216</v>
      </c>
      <c r="K96" t="s">
        <v>10</v>
      </c>
      <c r="N96" t="s">
        <v>233</v>
      </c>
      <c r="O96" t="s">
        <v>255</v>
      </c>
      <c r="P96" t="s">
        <v>244</v>
      </c>
      <c r="R96" t="s">
        <v>943</v>
      </c>
      <c r="S96" t="s">
        <v>707</v>
      </c>
      <c r="T96" t="s">
        <v>707</v>
      </c>
      <c r="U96" t="s">
        <v>746</v>
      </c>
    </row>
    <row r="97" spans="1:21" x14ac:dyDescent="0.3">
      <c r="A97" t="s">
        <v>710</v>
      </c>
      <c r="B97">
        <v>2021</v>
      </c>
      <c r="C97" t="s">
        <v>707</v>
      </c>
      <c r="D97" t="s">
        <v>807</v>
      </c>
      <c r="E97" t="s">
        <v>773</v>
      </c>
      <c r="F97" t="s">
        <v>942</v>
      </c>
      <c r="G97" t="s">
        <v>716</v>
      </c>
      <c r="H97" t="s">
        <v>297</v>
      </c>
      <c r="I97" t="s">
        <v>299</v>
      </c>
      <c r="J97" t="s">
        <v>1217</v>
      </c>
      <c r="K97" t="s">
        <v>10</v>
      </c>
      <c r="N97" t="s">
        <v>233</v>
      </c>
      <c r="R97" t="s">
        <v>943</v>
      </c>
      <c r="S97" t="s">
        <v>707</v>
      </c>
      <c r="T97" t="s">
        <v>707</v>
      </c>
      <c r="U97" t="s">
        <v>746</v>
      </c>
    </row>
    <row r="98" spans="1:21" x14ac:dyDescent="0.3">
      <c r="A98" t="s">
        <v>710</v>
      </c>
      <c r="B98">
        <v>2021</v>
      </c>
      <c r="C98" t="s">
        <v>707</v>
      </c>
      <c r="D98" t="s">
        <v>807</v>
      </c>
      <c r="E98" t="s">
        <v>773</v>
      </c>
      <c r="F98" t="s">
        <v>942</v>
      </c>
      <c r="G98" t="s">
        <v>716</v>
      </c>
      <c r="H98" t="s">
        <v>297</v>
      </c>
      <c r="I98" t="s">
        <v>300</v>
      </c>
      <c r="J98" t="s">
        <v>1218</v>
      </c>
      <c r="K98" t="s">
        <v>10</v>
      </c>
      <c r="N98" t="s">
        <v>233</v>
      </c>
      <c r="R98" t="s">
        <v>943</v>
      </c>
      <c r="S98" t="s">
        <v>707</v>
      </c>
      <c r="T98" t="s">
        <v>707</v>
      </c>
      <c r="U98" t="s">
        <v>746</v>
      </c>
    </row>
    <row r="99" spans="1:21" x14ac:dyDescent="0.3">
      <c r="A99" t="s">
        <v>710</v>
      </c>
      <c r="B99">
        <v>2021</v>
      </c>
      <c r="C99" t="s">
        <v>707</v>
      </c>
      <c r="D99" t="s">
        <v>807</v>
      </c>
      <c r="E99" t="s">
        <v>773</v>
      </c>
      <c r="F99" t="s">
        <v>942</v>
      </c>
      <c r="G99" t="s">
        <v>716</v>
      </c>
      <c r="H99" t="s">
        <v>297</v>
      </c>
      <c r="I99" t="s">
        <v>324</v>
      </c>
      <c r="J99" t="s">
        <v>1219</v>
      </c>
      <c r="K99" t="s">
        <v>10</v>
      </c>
      <c r="N99" t="s">
        <v>233</v>
      </c>
      <c r="R99" t="s">
        <v>943</v>
      </c>
      <c r="S99" t="s">
        <v>707</v>
      </c>
      <c r="T99" t="s">
        <v>707</v>
      </c>
      <c r="U99" t="s">
        <v>746</v>
      </c>
    </row>
    <row r="100" spans="1:21" x14ac:dyDescent="0.3">
      <c r="A100" t="s">
        <v>710</v>
      </c>
      <c r="B100">
        <v>2021</v>
      </c>
      <c r="C100" t="s">
        <v>707</v>
      </c>
      <c r="D100" t="s">
        <v>807</v>
      </c>
      <c r="E100" t="s">
        <v>773</v>
      </c>
      <c r="F100" t="s">
        <v>942</v>
      </c>
      <c r="G100" t="s">
        <v>716</v>
      </c>
      <c r="H100" t="s">
        <v>297</v>
      </c>
      <c r="I100" t="s">
        <v>369</v>
      </c>
      <c r="J100" t="s">
        <v>1220</v>
      </c>
      <c r="K100" t="s">
        <v>10</v>
      </c>
      <c r="N100" t="s">
        <v>233</v>
      </c>
      <c r="R100" t="s">
        <v>943</v>
      </c>
      <c r="S100" t="s">
        <v>707</v>
      </c>
      <c r="T100" t="s">
        <v>707</v>
      </c>
      <c r="U100" t="s">
        <v>746</v>
      </c>
    </row>
    <row r="101" spans="1:21" ht="28.8" x14ac:dyDescent="0.3">
      <c r="A101" t="s">
        <v>946</v>
      </c>
      <c r="B101" t="s">
        <v>720</v>
      </c>
      <c r="C101" t="s">
        <v>720</v>
      </c>
      <c r="D101" t="s">
        <v>720</v>
      </c>
      <c r="E101" t="s">
        <v>720</v>
      </c>
      <c r="F101" t="s">
        <v>720</v>
      </c>
      <c r="G101" t="s">
        <v>269</v>
      </c>
      <c r="H101" t="s">
        <v>269</v>
      </c>
      <c r="I101" t="s">
        <v>270</v>
      </c>
      <c r="J101" t="s">
        <v>1221</v>
      </c>
      <c r="K101" t="s">
        <v>10</v>
      </c>
      <c r="N101" t="s">
        <v>233</v>
      </c>
      <c r="P101" t="s">
        <v>271</v>
      </c>
      <c r="R101" s="3" t="s">
        <v>945</v>
      </c>
      <c r="S101" s="3" t="s">
        <v>944</v>
      </c>
      <c r="T101" t="s">
        <v>707</v>
      </c>
      <c r="U101" t="s">
        <v>746</v>
      </c>
    </row>
    <row r="102" spans="1:21" x14ac:dyDescent="0.3">
      <c r="A102" t="s">
        <v>710</v>
      </c>
      <c r="B102">
        <v>2024</v>
      </c>
      <c r="C102">
        <v>2024</v>
      </c>
      <c r="D102" t="s">
        <v>772</v>
      </c>
      <c r="E102" t="s">
        <v>773</v>
      </c>
      <c r="G102" t="s">
        <v>406</v>
      </c>
      <c r="H102" t="s">
        <v>123</v>
      </c>
      <c r="I102" t="s">
        <v>131</v>
      </c>
      <c r="J102" t="s">
        <v>1222</v>
      </c>
      <c r="K102" t="s">
        <v>10</v>
      </c>
      <c r="N102" t="s">
        <v>11</v>
      </c>
      <c r="O102" t="s">
        <v>21</v>
      </c>
      <c r="P102" t="s">
        <v>130</v>
      </c>
      <c r="R102" t="s">
        <v>947</v>
      </c>
      <c r="S102" t="s">
        <v>949</v>
      </c>
      <c r="T102" t="s">
        <v>707</v>
      </c>
      <c r="U102" t="s">
        <v>746</v>
      </c>
    </row>
    <row r="103" spans="1:21" x14ac:dyDescent="0.3">
      <c r="A103" t="s">
        <v>710</v>
      </c>
      <c r="B103">
        <v>2024</v>
      </c>
      <c r="C103" t="s">
        <v>707</v>
      </c>
      <c r="D103" t="s">
        <v>772</v>
      </c>
      <c r="E103" t="s">
        <v>773</v>
      </c>
      <c r="G103" t="s">
        <v>406</v>
      </c>
      <c r="H103" t="s">
        <v>123</v>
      </c>
      <c r="I103" t="s">
        <v>124</v>
      </c>
      <c r="J103" t="s">
        <v>1223</v>
      </c>
      <c r="K103" t="s">
        <v>10</v>
      </c>
      <c r="N103" t="s">
        <v>11</v>
      </c>
      <c r="O103" t="s">
        <v>44</v>
      </c>
      <c r="P103" t="s">
        <v>125</v>
      </c>
      <c r="R103" t="s">
        <v>947</v>
      </c>
      <c r="S103" t="s">
        <v>948</v>
      </c>
      <c r="T103" t="s">
        <v>950</v>
      </c>
      <c r="U103" t="s">
        <v>746</v>
      </c>
    </row>
    <row r="104" spans="1:21" s="18" customFormat="1" x14ac:dyDescent="0.3">
      <c r="G104" s="18" t="s">
        <v>843</v>
      </c>
      <c r="H104" s="18" t="s">
        <v>654</v>
      </c>
      <c r="I104" s="18" t="s">
        <v>694</v>
      </c>
      <c r="J104" s="18" t="s">
        <v>1225</v>
      </c>
      <c r="K104" s="18" t="s">
        <v>374</v>
      </c>
      <c r="L104" s="18" t="s">
        <v>1115</v>
      </c>
      <c r="M104" s="18" t="s">
        <v>1116</v>
      </c>
      <c r="N104" s="18" t="s">
        <v>375</v>
      </c>
      <c r="P104" s="18" t="s">
        <v>693</v>
      </c>
      <c r="U104" s="18" t="s">
        <v>746</v>
      </c>
    </row>
    <row r="105" spans="1:21" s="18" customFormat="1" x14ac:dyDescent="0.3">
      <c r="G105" s="18" t="s">
        <v>843</v>
      </c>
      <c r="H105" s="18" t="s">
        <v>654</v>
      </c>
      <c r="I105" s="18" t="s">
        <v>655</v>
      </c>
      <c r="J105" s="18" t="s">
        <v>1224</v>
      </c>
      <c r="K105" s="18" t="s">
        <v>374</v>
      </c>
      <c r="L105" s="18" t="s">
        <v>1115</v>
      </c>
      <c r="M105" s="18" t="s">
        <v>1116</v>
      </c>
      <c r="N105" s="18" t="s">
        <v>375</v>
      </c>
      <c r="P105" s="18" t="s">
        <v>653</v>
      </c>
      <c r="U105" s="18" t="s">
        <v>746</v>
      </c>
    </row>
    <row r="106" spans="1:21" s="18" customFormat="1" x14ac:dyDescent="0.3">
      <c r="G106" s="18" t="s">
        <v>844</v>
      </c>
      <c r="H106" s="18" t="s">
        <v>484</v>
      </c>
      <c r="I106" s="18" t="s">
        <v>485</v>
      </c>
      <c r="J106" s="18" t="s">
        <v>1226</v>
      </c>
      <c r="K106" s="18" t="s">
        <v>374</v>
      </c>
      <c r="L106" s="18" t="s">
        <v>1115</v>
      </c>
      <c r="M106" s="18" t="s">
        <v>1116</v>
      </c>
      <c r="N106" s="18" t="s">
        <v>375</v>
      </c>
      <c r="P106" s="18" t="s">
        <v>483</v>
      </c>
      <c r="U106" s="18" t="s">
        <v>746</v>
      </c>
    </row>
    <row r="107" spans="1:21" s="18" customFormat="1" x14ac:dyDescent="0.3">
      <c r="G107" s="18" t="s">
        <v>845</v>
      </c>
      <c r="H107" s="18" t="s">
        <v>458</v>
      </c>
      <c r="I107" s="18" t="s">
        <v>459</v>
      </c>
      <c r="J107" s="18" t="s">
        <v>1227</v>
      </c>
      <c r="K107" s="18" t="s">
        <v>374</v>
      </c>
      <c r="L107" s="18" t="s">
        <v>1115</v>
      </c>
      <c r="M107" s="18" t="s">
        <v>1116</v>
      </c>
      <c r="N107" s="18" t="s">
        <v>375</v>
      </c>
      <c r="P107" s="18" t="s">
        <v>460</v>
      </c>
      <c r="U107" s="18" t="s">
        <v>746</v>
      </c>
    </row>
    <row r="108" spans="1:21" s="18" customFormat="1" x14ac:dyDescent="0.3">
      <c r="G108" s="18" t="s">
        <v>846</v>
      </c>
      <c r="H108" s="18" t="s">
        <v>663</v>
      </c>
      <c r="I108" s="18" t="s">
        <v>664</v>
      </c>
      <c r="J108" s="18" t="s">
        <v>1228</v>
      </c>
      <c r="K108" s="18" t="s">
        <v>374</v>
      </c>
      <c r="L108" s="18" t="s">
        <v>1115</v>
      </c>
      <c r="M108" s="18" t="s">
        <v>1116</v>
      </c>
      <c r="N108" s="18" t="s">
        <v>375</v>
      </c>
      <c r="P108" s="18" t="s">
        <v>210</v>
      </c>
      <c r="U108" s="18" t="s">
        <v>746</v>
      </c>
    </row>
    <row r="109" spans="1:21" s="18" customFormat="1" x14ac:dyDescent="0.3">
      <c r="G109" s="18" t="s">
        <v>847</v>
      </c>
      <c r="H109" s="18" t="s">
        <v>555</v>
      </c>
      <c r="I109" s="18" t="s">
        <v>556</v>
      </c>
      <c r="J109" s="18" t="s">
        <v>1229</v>
      </c>
      <c r="K109" s="18" t="s">
        <v>374</v>
      </c>
      <c r="L109" s="18" t="s">
        <v>1115</v>
      </c>
      <c r="M109" s="18" t="s">
        <v>1116</v>
      </c>
      <c r="N109" s="18" t="s">
        <v>375</v>
      </c>
      <c r="P109" s="18" t="s">
        <v>557</v>
      </c>
      <c r="U109" s="18" t="s">
        <v>746</v>
      </c>
    </row>
    <row r="110" spans="1:21" s="18" customFormat="1" x14ac:dyDescent="0.3">
      <c r="G110" s="18" t="s">
        <v>848</v>
      </c>
      <c r="H110" s="18" t="s">
        <v>479</v>
      </c>
      <c r="I110" s="18" t="s">
        <v>480</v>
      </c>
      <c r="J110" s="18" t="s">
        <v>1230</v>
      </c>
      <c r="K110" s="18" t="s">
        <v>374</v>
      </c>
      <c r="L110" s="18" t="s">
        <v>1115</v>
      </c>
      <c r="M110" s="18" t="s">
        <v>1116</v>
      </c>
      <c r="N110" s="18" t="s">
        <v>375</v>
      </c>
      <c r="P110" s="18" t="s">
        <v>468</v>
      </c>
      <c r="U110" s="18" t="s">
        <v>746</v>
      </c>
    </row>
    <row r="111" spans="1:21" s="18" customFormat="1" x14ac:dyDescent="0.3">
      <c r="G111" s="18" t="s">
        <v>424</v>
      </c>
      <c r="H111" s="18" t="s">
        <v>424</v>
      </c>
      <c r="I111" s="18" t="s">
        <v>425</v>
      </c>
      <c r="J111" s="18" t="s">
        <v>1231</v>
      </c>
      <c r="K111" s="18" t="s">
        <v>374</v>
      </c>
      <c r="L111" s="18" t="s">
        <v>1115</v>
      </c>
      <c r="M111" s="18" t="s">
        <v>1116</v>
      </c>
      <c r="N111" s="18" t="s">
        <v>375</v>
      </c>
      <c r="P111" s="18" t="s">
        <v>423</v>
      </c>
      <c r="U111" s="18" t="s">
        <v>746</v>
      </c>
    </row>
    <row r="112" spans="1:21" s="18" customFormat="1" x14ac:dyDescent="0.3">
      <c r="G112" s="18" t="s">
        <v>382</v>
      </c>
      <c r="H112" s="18" t="s">
        <v>382</v>
      </c>
      <c r="I112" s="18" t="s">
        <v>383</v>
      </c>
      <c r="J112" s="18" t="s">
        <v>1232</v>
      </c>
      <c r="K112" s="18" t="s">
        <v>374</v>
      </c>
      <c r="L112" s="18" t="s">
        <v>1115</v>
      </c>
      <c r="M112" s="18" t="s">
        <v>1117</v>
      </c>
      <c r="N112" s="18" t="s">
        <v>375</v>
      </c>
      <c r="P112" s="18" t="s">
        <v>384</v>
      </c>
      <c r="U112" s="18" t="s">
        <v>746</v>
      </c>
    </row>
    <row r="113" spans="1:21" s="18" customFormat="1" x14ac:dyDescent="0.3">
      <c r="G113" s="18" t="s">
        <v>382</v>
      </c>
      <c r="H113" s="18" t="s">
        <v>382</v>
      </c>
      <c r="I113" s="18" t="s">
        <v>385</v>
      </c>
      <c r="J113" s="18" t="s">
        <v>1233</v>
      </c>
      <c r="K113" s="18" t="s">
        <v>374</v>
      </c>
      <c r="L113" s="18" t="s">
        <v>1115</v>
      </c>
      <c r="M113" s="18" t="s">
        <v>1116</v>
      </c>
      <c r="N113" s="18" t="s">
        <v>375</v>
      </c>
      <c r="P113" s="18" t="s">
        <v>384</v>
      </c>
      <c r="U113" s="18" t="s">
        <v>746</v>
      </c>
    </row>
    <row r="114" spans="1:21" s="18" customFormat="1" x14ac:dyDescent="0.3">
      <c r="G114" s="18" t="s">
        <v>849</v>
      </c>
      <c r="H114" s="18" t="s">
        <v>603</v>
      </c>
      <c r="I114" s="18" t="s">
        <v>604</v>
      </c>
      <c r="J114" s="18" t="s">
        <v>1234</v>
      </c>
      <c r="K114" s="18" t="s">
        <v>374</v>
      </c>
      <c r="L114" s="18" t="s">
        <v>1115</v>
      </c>
      <c r="M114" s="18" t="s">
        <v>1116</v>
      </c>
      <c r="N114" s="18" t="s">
        <v>375</v>
      </c>
      <c r="P114" s="18" t="s">
        <v>605</v>
      </c>
      <c r="U114" s="18" t="s">
        <v>746</v>
      </c>
    </row>
    <row r="115" spans="1:21" s="18" customFormat="1" x14ac:dyDescent="0.3">
      <c r="G115" s="18" t="s">
        <v>850</v>
      </c>
      <c r="H115" s="18" t="s">
        <v>558</v>
      </c>
      <c r="I115" s="18" t="s">
        <v>559</v>
      </c>
      <c r="J115" s="18" t="s">
        <v>1235</v>
      </c>
      <c r="K115" s="18" t="s">
        <v>374</v>
      </c>
      <c r="L115" s="18" t="s">
        <v>1115</v>
      </c>
      <c r="M115" s="18" t="s">
        <v>1116</v>
      </c>
      <c r="N115" s="18" t="s">
        <v>375</v>
      </c>
      <c r="P115" s="18" t="s">
        <v>560</v>
      </c>
      <c r="U115" s="18" t="s">
        <v>746</v>
      </c>
    </row>
    <row r="116" spans="1:21" s="18" customFormat="1" x14ac:dyDescent="0.3">
      <c r="G116" s="18" t="s">
        <v>851</v>
      </c>
      <c r="H116" s="18" t="s">
        <v>525</v>
      </c>
      <c r="I116" s="18" t="s">
        <v>526</v>
      </c>
      <c r="J116" s="18" t="s">
        <v>1236</v>
      </c>
      <c r="K116" s="18" t="s">
        <v>374</v>
      </c>
      <c r="L116" s="18" t="s">
        <v>1115</v>
      </c>
      <c r="M116" s="18" t="s">
        <v>1116</v>
      </c>
      <c r="N116" s="18" t="s">
        <v>375</v>
      </c>
      <c r="P116" s="18" t="s">
        <v>527</v>
      </c>
      <c r="U116" s="18" t="s">
        <v>746</v>
      </c>
    </row>
    <row r="117" spans="1:21" s="18" customFormat="1" x14ac:dyDescent="0.3">
      <c r="G117" s="18" t="s">
        <v>554</v>
      </c>
      <c r="H117" s="18" t="s">
        <v>554</v>
      </c>
      <c r="I117" s="18" t="s">
        <v>29</v>
      </c>
      <c r="J117" s="18" t="s">
        <v>1237</v>
      </c>
      <c r="K117" s="18" t="s">
        <v>374</v>
      </c>
      <c r="L117" s="18" t="s">
        <v>1115</v>
      </c>
      <c r="M117" s="18" t="s">
        <v>1116</v>
      </c>
      <c r="N117" s="18" t="s">
        <v>375</v>
      </c>
      <c r="P117" s="18" t="s">
        <v>599</v>
      </c>
      <c r="U117" s="18" t="s">
        <v>746</v>
      </c>
    </row>
    <row r="118" spans="1:21" s="18" customFormat="1" x14ac:dyDescent="0.3">
      <c r="G118" s="18" t="s">
        <v>852</v>
      </c>
      <c r="H118" s="18" t="s">
        <v>622</v>
      </c>
      <c r="I118" s="18" t="s">
        <v>623</v>
      </c>
      <c r="J118" s="18" t="s">
        <v>1238</v>
      </c>
      <c r="K118" s="18" t="s">
        <v>374</v>
      </c>
      <c r="L118" s="18" t="s">
        <v>1115</v>
      </c>
      <c r="M118" s="18" t="s">
        <v>1116</v>
      </c>
      <c r="N118" s="18" t="s">
        <v>375</v>
      </c>
      <c r="P118" s="18" t="s">
        <v>611</v>
      </c>
      <c r="U118" s="18" t="s">
        <v>746</v>
      </c>
    </row>
    <row r="119" spans="1:21" s="18" customFormat="1" x14ac:dyDescent="0.3">
      <c r="G119" s="18" t="s">
        <v>853</v>
      </c>
      <c r="H119" s="18" t="s">
        <v>636</v>
      </c>
      <c r="I119" s="18" t="s">
        <v>637</v>
      </c>
      <c r="J119" s="18" t="s">
        <v>1239</v>
      </c>
      <c r="K119" s="18" t="s">
        <v>374</v>
      </c>
      <c r="L119" s="18" t="s">
        <v>1115</v>
      </c>
      <c r="M119" s="18" t="s">
        <v>1118</v>
      </c>
      <c r="N119" s="18" t="s">
        <v>375</v>
      </c>
      <c r="P119" s="18" t="s">
        <v>627</v>
      </c>
      <c r="U119" s="18" t="s">
        <v>746</v>
      </c>
    </row>
    <row r="120" spans="1:21" x14ac:dyDescent="0.3">
      <c r="A120" t="s">
        <v>710</v>
      </c>
      <c r="B120">
        <v>2024</v>
      </c>
      <c r="C120" t="s">
        <v>707</v>
      </c>
      <c r="D120" t="s">
        <v>807</v>
      </c>
      <c r="E120" t="s">
        <v>773</v>
      </c>
      <c r="G120" t="s">
        <v>714</v>
      </c>
      <c r="H120" t="s">
        <v>350</v>
      </c>
      <c r="I120" t="s">
        <v>351</v>
      </c>
      <c r="J120" t="s">
        <v>1240</v>
      </c>
      <c r="K120" t="s">
        <v>10</v>
      </c>
      <c r="N120" t="s">
        <v>233</v>
      </c>
      <c r="R120" t="s">
        <v>951</v>
      </c>
      <c r="S120" t="s">
        <v>707</v>
      </c>
      <c r="T120" t="s">
        <v>707</v>
      </c>
      <c r="U120" t="s">
        <v>746</v>
      </c>
    </row>
    <row r="121" spans="1:21" x14ac:dyDescent="0.3">
      <c r="A121" t="s">
        <v>710</v>
      </c>
      <c r="B121">
        <v>2024</v>
      </c>
      <c r="C121" t="s">
        <v>707</v>
      </c>
      <c r="D121" t="s">
        <v>807</v>
      </c>
      <c r="E121" t="s">
        <v>773</v>
      </c>
      <c r="G121" t="s">
        <v>714</v>
      </c>
      <c r="H121" t="s">
        <v>350</v>
      </c>
      <c r="I121" t="s">
        <v>370</v>
      </c>
      <c r="J121" t="s">
        <v>1241</v>
      </c>
      <c r="K121" t="s">
        <v>10</v>
      </c>
      <c r="N121" t="s">
        <v>233</v>
      </c>
      <c r="R121" t="s">
        <v>951</v>
      </c>
      <c r="S121" t="s">
        <v>707</v>
      </c>
      <c r="T121" t="s">
        <v>707</v>
      </c>
      <c r="U121" t="s">
        <v>746</v>
      </c>
    </row>
    <row r="122" spans="1:21" x14ac:dyDescent="0.3">
      <c r="A122" t="s">
        <v>710</v>
      </c>
      <c r="B122">
        <v>2024</v>
      </c>
      <c r="C122" t="s">
        <v>707</v>
      </c>
      <c r="D122" t="s">
        <v>807</v>
      </c>
      <c r="E122" t="s">
        <v>773</v>
      </c>
      <c r="G122" t="s">
        <v>714</v>
      </c>
      <c r="H122" t="s">
        <v>281</v>
      </c>
      <c r="I122" t="s">
        <v>282</v>
      </c>
      <c r="J122" t="s">
        <v>1242</v>
      </c>
      <c r="K122" t="s">
        <v>10</v>
      </c>
      <c r="N122" t="s">
        <v>233</v>
      </c>
      <c r="O122" t="s">
        <v>255</v>
      </c>
      <c r="P122" t="s">
        <v>244</v>
      </c>
      <c r="R122" t="s">
        <v>951</v>
      </c>
      <c r="S122" t="s">
        <v>707</v>
      </c>
      <c r="T122" t="s">
        <v>707</v>
      </c>
      <c r="U122" t="s">
        <v>746</v>
      </c>
    </row>
    <row r="123" spans="1:21" x14ac:dyDescent="0.3">
      <c r="A123" t="s">
        <v>710</v>
      </c>
      <c r="B123">
        <v>2024</v>
      </c>
      <c r="C123" t="s">
        <v>707</v>
      </c>
      <c r="D123" t="s">
        <v>807</v>
      </c>
      <c r="E123" t="s">
        <v>773</v>
      </c>
      <c r="G123" t="s">
        <v>714</v>
      </c>
      <c r="H123" t="s">
        <v>281</v>
      </c>
      <c r="I123" t="s">
        <v>319</v>
      </c>
      <c r="J123" t="s">
        <v>1243</v>
      </c>
      <c r="K123" t="s">
        <v>10</v>
      </c>
      <c r="N123" t="s">
        <v>233</v>
      </c>
      <c r="O123" t="s">
        <v>255</v>
      </c>
      <c r="P123" t="s">
        <v>244</v>
      </c>
      <c r="R123" t="s">
        <v>951</v>
      </c>
      <c r="S123" t="s">
        <v>707</v>
      </c>
      <c r="T123" t="s">
        <v>707</v>
      </c>
      <c r="U123" t="s">
        <v>746</v>
      </c>
    </row>
    <row r="124" spans="1:21" x14ac:dyDescent="0.3">
      <c r="A124" t="s">
        <v>710</v>
      </c>
      <c r="B124">
        <v>2024</v>
      </c>
      <c r="C124" t="s">
        <v>707</v>
      </c>
      <c r="D124" t="s">
        <v>807</v>
      </c>
      <c r="E124" t="s">
        <v>773</v>
      </c>
      <c r="G124" t="s">
        <v>714</v>
      </c>
      <c r="H124" t="s">
        <v>281</v>
      </c>
      <c r="I124" t="s">
        <v>371</v>
      </c>
      <c r="J124" t="s">
        <v>1244</v>
      </c>
      <c r="K124" t="s">
        <v>10</v>
      </c>
      <c r="N124" t="s">
        <v>233</v>
      </c>
      <c r="O124" t="s">
        <v>255</v>
      </c>
      <c r="P124" t="s">
        <v>244</v>
      </c>
      <c r="R124" t="s">
        <v>951</v>
      </c>
      <c r="S124" t="s">
        <v>707</v>
      </c>
      <c r="T124" t="s">
        <v>707</v>
      </c>
      <c r="U124" t="s">
        <v>746</v>
      </c>
    </row>
    <row r="125" spans="1:21" x14ac:dyDescent="0.3">
      <c r="A125" t="s">
        <v>710</v>
      </c>
      <c r="B125">
        <v>2024</v>
      </c>
      <c r="C125" t="s">
        <v>707</v>
      </c>
      <c r="D125" t="s">
        <v>1862</v>
      </c>
      <c r="E125" t="s">
        <v>832</v>
      </c>
      <c r="G125" t="s">
        <v>715</v>
      </c>
      <c r="H125" t="s">
        <v>142</v>
      </c>
      <c r="I125" t="s">
        <v>283</v>
      </c>
      <c r="J125" t="s">
        <v>1250</v>
      </c>
      <c r="K125" t="s">
        <v>10</v>
      </c>
      <c r="N125" t="s">
        <v>233</v>
      </c>
      <c r="O125" t="s">
        <v>274</v>
      </c>
      <c r="P125" t="s">
        <v>284</v>
      </c>
      <c r="R125" t="s">
        <v>962</v>
      </c>
      <c r="S125" t="s">
        <v>960</v>
      </c>
      <c r="T125" t="s">
        <v>961</v>
      </c>
      <c r="U125" t="s">
        <v>710</v>
      </c>
    </row>
    <row r="126" spans="1:21" x14ac:dyDescent="0.3">
      <c r="A126" t="s">
        <v>710</v>
      </c>
      <c r="B126">
        <v>2024</v>
      </c>
      <c r="C126" t="s">
        <v>707</v>
      </c>
      <c r="D126" t="s">
        <v>1862</v>
      </c>
      <c r="E126" t="s">
        <v>832</v>
      </c>
      <c r="G126" t="s">
        <v>715</v>
      </c>
      <c r="H126" t="s">
        <v>142</v>
      </c>
      <c r="I126" t="s">
        <v>285</v>
      </c>
      <c r="J126" t="s">
        <v>1251</v>
      </c>
      <c r="K126" t="s">
        <v>10</v>
      </c>
      <c r="N126" t="s">
        <v>233</v>
      </c>
      <c r="O126" t="s">
        <v>274</v>
      </c>
      <c r="P126" t="s">
        <v>286</v>
      </c>
      <c r="R126" t="s">
        <v>962</v>
      </c>
      <c r="S126" t="s">
        <v>963</v>
      </c>
      <c r="T126" s="22" t="s">
        <v>964</v>
      </c>
      <c r="U126" t="s">
        <v>710</v>
      </c>
    </row>
    <row r="127" spans="1:21" x14ac:dyDescent="0.3">
      <c r="A127" t="s">
        <v>710</v>
      </c>
      <c r="B127">
        <v>2024</v>
      </c>
      <c r="C127" t="s">
        <v>707</v>
      </c>
      <c r="D127" t="s">
        <v>1862</v>
      </c>
      <c r="E127" t="s">
        <v>832</v>
      </c>
      <c r="G127" t="s">
        <v>715</v>
      </c>
      <c r="H127" t="s">
        <v>142</v>
      </c>
      <c r="I127" t="s">
        <v>195</v>
      </c>
      <c r="J127" t="s">
        <v>1248</v>
      </c>
      <c r="K127" t="s">
        <v>10</v>
      </c>
      <c r="N127" t="s">
        <v>11</v>
      </c>
      <c r="O127" t="s">
        <v>13</v>
      </c>
      <c r="P127" t="s">
        <v>196</v>
      </c>
      <c r="Q127" t="s">
        <v>970</v>
      </c>
      <c r="R127" t="s">
        <v>962</v>
      </c>
      <c r="S127" t="s">
        <v>963</v>
      </c>
      <c r="T127" t="s">
        <v>964</v>
      </c>
      <c r="U127" t="s">
        <v>710</v>
      </c>
    </row>
    <row r="128" spans="1:21" x14ac:dyDescent="0.3">
      <c r="A128" t="s">
        <v>710</v>
      </c>
      <c r="B128">
        <v>2024</v>
      </c>
      <c r="C128" t="s">
        <v>707</v>
      </c>
      <c r="D128" t="s">
        <v>1862</v>
      </c>
      <c r="E128" t="s">
        <v>832</v>
      </c>
      <c r="G128" t="s">
        <v>715</v>
      </c>
      <c r="H128" t="s">
        <v>142</v>
      </c>
      <c r="I128" t="s">
        <v>301</v>
      </c>
      <c r="J128" t="s">
        <v>1252</v>
      </c>
      <c r="K128" t="s">
        <v>10</v>
      </c>
      <c r="N128" t="s">
        <v>233</v>
      </c>
      <c r="O128" t="s">
        <v>303</v>
      </c>
      <c r="P128" t="s">
        <v>302</v>
      </c>
      <c r="R128" t="s">
        <v>962</v>
      </c>
      <c r="S128" t="s">
        <v>963</v>
      </c>
      <c r="T128" t="s">
        <v>964</v>
      </c>
      <c r="U128" t="s">
        <v>710</v>
      </c>
    </row>
    <row r="129" spans="1:21" x14ac:dyDescent="0.3">
      <c r="A129" t="s">
        <v>710</v>
      </c>
      <c r="B129">
        <v>2024</v>
      </c>
      <c r="C129" t="s">
        <v>707</v>
      </c>
      <c r="D129" t="s">
        <v>1862</v>
      </c>
      <c r="E129" t="s">
        <v>832</v>
      </c>
      <c r="G129" t="s">
        <v>715</v>
      </c>
      <c r="H129" t="s">
        <v>142</v>
      </c>
      <c r="I129" t="s">
        <v>308</v>
      </c>
      <c r="J129" t="s">
        <v>1253</v>
      </c>
      <c r="K129" t="s">
        <v>10</v>
      </c>
      <c r="N129" t="s">
        <v>233</v>
      </c>
      <c r="O129" t="s">
        <v>249</v>
      </c>
      <c r="P129" t="s">
        <v>309</v>
      </c>
      <c r="R129" t="s">
        <v>962</v>
      </c>
      <c r="S129" t="s">
        <v>968</v>
      </c>
      <c r="T129" t="s">
        <v>969</v>
      </c>
      <c r="U129" t="s">
        <v>710</v>
      </c>
    </row>
    <row r="130" spans="1:21" x14ac:dyDescent="0.3">
      <c r="A130" t="s">
        <v>710</v>
      </c>
      <c r="B130">
        <v>2024</v>
      </c>
      <c r="C130" t="s">
        <v>707</v>
      </c>
      <c r="D130" t="s">
        <v>1862</v>
      </c>
      <c r="E130" t="s">
        <v>832</v>
      </c>
      <c r="G130" t="s">
        <v>715</v>
      </c>
      <c r="H130" t="s">
        <v>142</v>
      </c>
      <c r="I130" t="s">
        <v>143</v>
      </c>
      <c r="J130" t="s">
        <v>1245</v>
      </c>
      <c r="K130" t="s">
        <v>10</v>
      </c>
      <c r="N130" t="s">
        <v>11</v>
      </c>
      <c r="O130" t="s">
        <v>44</v>
      </c>
      <c r="P130" t="s">
        <v>144</v>
      </c>
      <c r="R130" t="s">
        <v>962</v>
      </c>
      <c r="S130" t="s">
        <v>967</v>
      </c>
      <c r="T130" t="s">
        <v>707</v>
      </c>
      <c r="U130" t="s">
        <v>710</v>
      </c>
    </row>
    <row r="131" spans="1:21" x14ac:dyDescent="0.3">
      <c r="A131" t="s">
        <v>710</v>
      </c>
      <c r="B131">
        <v>2024</v>
      </c>
      <c r="C131" t="s">
        <v>707</v>
      </c>
      <c r="D131" t="s">
        <v>1862</v>
      </c>
      <c r="E131" t="s">
        <v>832</v>
      </c>
      <c r="G131" t="s">
        <v>715</v>
      </c>
      <c r="H131" t="s">
        <v>142</v>
      </c>
      <c r="I131" t="s">
        <v>184</v>
      </c>
      <c r="J131" t="s">
        <v>1246</v>
      </c>
      <c r="K131" t="s">
        <v>10</v>
      </c>
      <c r="N131" t="s">
        <v>11</v>
      </c>
      <c r="O131" t="s">
        <v>13</v>
      </c>
      <c r="P131" t="s">
        <v>185</v>
      </c>
      <c r="Q131" t="s">
        <v>970</v>
      </c>
      <c r="R131" s="22" t="s">
        <v>962</v>
      </c>
      <c r="S131" t="s">
        <v>966</v>
      </c>
      <c r="T131" t="s">
        <v>707</v>
      </c>
      <c r="U131" t="s">
        <v>710</v>
      </c>
    </row>
    <row r="132" spans="1:21" s="18" customFormat="1" x14ac:dyDescent="0.3">
      <c r="A132" s="18" t="s">
        <v>710</v>
      </c>
      <c r="G132" s="18" t="s">
        <v>715</v>
      </c>
      <c r="H132" s="18" t="s">
        <v>142</v>
      </c>
      <c r="I132" s="18" t="s">
        <v>574</v>
      </c>
      <c r="J132" s="18" t="s">
        <v>1255</v>
      </c>
      <c r="K132" s="18" t="s">
        <v>374</v>
      </c>
      <c r="L132" s="18" t="s">
        <v>1115</v>
      </c>
      <c r="M132" s="18" t="s">
        <v>1116</v>
      </c>
      <c r="N132" s="18" t="s">
        <v>375</v>
      </c>
      <c r="P132" s="18" t="s">
        <v>575</v>
      </c>
      <c r="T132" s="18" t="s">
        <v>707</v>
      </c>
      <c r="U132" s="18" t="s">
        <v>710</v>
      </c>
    </row>
    <row r="133" spans="1:21" x14ac:dyDescent="0.3">
      <c r="A133" t="s">
        <v>710</v>
      </c>
      <c r="B133">
        <v>2024</v>
      </c>
      <c r="C133" t="s">
        <v>707</v>
      </c>
      <c r="D133" t="s">
        <v>1862</v>
      </c>
      <c r="E133" t="s">
        <v>832</v>
      </c>
      <c r="G133" t="s">
        <v>715</v>
      </c>
      <c r="H133" t="s">
        <v>142</v>
      </c>
      <c r="I133" t="s">
        <v>200</v>
      </c>
      <c r="J133" t="s">
        <v>1249</v>
      </c>
      <c r="K133" t="s">
        <v>10</v>
      </c>
      <c r="N133" t="s">
        <v>11</v>
      </c>
      <c r="O133" t="s">
        <v>21</v>
      </c>
      <c r="P133" t="s">
        <v>201</v>
      </c>
      <c r="R133" t="s">
        <v>962</v>
      </c>
      <c r="T133" t="s">
        <v>707</v>
      </c>
      <c r="U133" t="s">
        <v>710</v>
      </c>
    </row>
    <row r="134" spans="1:21" x14ac:dyDescent="0.3">
      <c r="A134" t="s">
        <v>710</v>
      </c>
      <c r="B134">
        <v>2024</v>
      </c>
      <c r="C134" t="s">
        <v>707</v>
      </c>
      <c r="D134" t="s">
        <v>1862</v>
      </c>
      <c r="E134" t="s">
        <v>832</v>
      </c>
      <c r="G134" t="s">
        <v>715</v>
      </c>
      <c r="H134" t="s">
        <v>142</v>
      </c>
      <c r="I134" t="s">
        <v>188</v>
      </c>
      <c r="J134" t="s">
        <v>1247</v>
      </c>
      <c r="K134" t="s">
        <v>10</v>
      </c>
      <c r="N134" t="s">
        <v>11</v>
      </c>
      <c r="O134" t="s">
        <v>44</v>
      </c>
      <c r="P134" t="s">
        <v>189</v>
      </c>
      <c r="Q134" t="s">
        <v>965</v>
      </c>
      <c r="R134" t="s">
        <v>962</v>
      </c>
      <c r="T134" t="s">
        <v>707</v>
      </c>
      <c r="U134" t="s">
        <v>710</v>
      </c>
    </row>
    <row r="135" spans="1:21" x14ac:dyDescent="0.3">
      <c r="A135" t="s">
        <v>710</v>
      </c>
      <c r="B135">
        <v>2024</v>
      </c>
      <c r="C135" t="s">
        <v>707</v>
      </c>
      <c r="D135" t="s">
        <v>1862</v>
      </c>
      <c r="E135" t="s">
        <v>832</v>
      </c>
      <c r="G135" t="s">
        <v>715</v>
      </c>
      <c r="H135" t="s">
        <v>142</v>
      </c>
      <c r="I135" t="s">
        <v>140</v>
      </c>
      <c r="J135" t="s">
        <v>1254</v>
      </c>
      <c r="K135" t="s">
        <v>10</v>
      </c>
      <c r="N135" t="s">
        <v>233</v>
      </c>
      <c r="O135" t="s">
        <v>357</v>
      </c>
      <c r="P135" t="s">
        <v>356</v>
      </c>
      <c r="R135" t="s">
        <v>962</v>
      </c>
      <c r="U135" t="s">
        <v>710</v>
      </c>
    </row>
    <row r="136" spans="1:21" x14ac:dyDescent="0.3">
      <c r="A136" t="s">
        <v>954</v>
      </c>
      <c r="B136" t="s">
        <v>720</v>
      </c>
      <c r="C136" t="s">
        <v>720</v>
      </c>
      <c r="D136" t="s">
        <v>720</v>
      </c>
      <c r="E136" t="s">
        <v>720</v>
      </c>
      <c r="F136" t="s">
        <v>720</v>
      </c>
      <c r="G136" t="s">
        <v>854</v>
      </c>
      <c r="H136" t="s">
        <v>352</v>
      </c>
      <c r="I136" t="s">
        <v>353</v>
      </c>
      <c r="J136" t="s">
        <v>1256</v>
      </c>
      <c r="K136" t="s">
        <v>10</v>
      </c>
      <c r="N136" t="s">
        <v>233</v>
      </c>
      <c r="O136" t="s">
        <v>1072</v>
      </c>
      <c r="Q136" t="s">
        <v>952</v>
      </c>
      <c r="R136" t="s">
        <v>953</v>
      </c>
      <c r="S136" t="s">
        <v>707</v>
      </c>
      <c r="T136" t="s">
        <v>707</v>
      </c>
      <c r="U136" t="s">
        <v>746</v>
      </c>
    </row>
    <row r="137" spans="1:21" x14ac:dyDescent="0.3">
      <c r="A137" t="s">
        <v>710</v>
      </c>
      <c r="B137" t="s">
        <v>707</v>
      </c>
      <c r="C137">
        <v>2022</v>
      </c>
      <c r="D137" t="s">
        <v>772</v>
      </c>
      <c r="E137" t="s">
        <v>959</v>
      </c>
      <c r="G137" t="s">
        <v>855</v>
      </c>
      <c r="H137" t="s">
        <v>32</v>
      </c>
      <c r="I137" t="s">
        <v>33</v>
      </c>
      <c r="J137" t="s">
        <v>1257</v>
      </c>
      <c r="K137" t="s">
        <v>10</v>
      </c>
      <c r="N137" t="s">
        <v>11</v>
      </c>
      <c r="O137" t="s">
        <v>34</v>
      </c>
      <c r="P137" t="s">
        <v>16</v>
      </c>
      <c r="Q137" t="s">
        <v>958</v>
      </c>
      <c r="R137" t="s">
        <v>955</v>
      </c>
      <c r="S137" s="22" t="s">
        <v>956</v>
      </c>
      <c r="T137" s="22" t="s">
        <v>957</v>
      </c>
      <c r="U137" t="s">
        <v>746</v>
      </c>
    </row>
    <row r="138" spans="1:21" s="18" customFormat="1" x14ac:dyDescent="0.3">
      <c r="G138" s="18" t="s">
        <v>408</v>
      </c>
      <c r="H138" s="18" t="s">
        <v>408</v>
      </c>
      <c r="I138" s="18" t="s">
        <v>409</v>
      </c>
      <c r="J138" s="18" t="s">
        <v>1258</v>
      </c>
      <c r="K138" s="18" t="s">
        <v>374</v>
      </c>
      <c r="L138" s="18" t="s">
        <v>1115</v>
      </c>
      <c r="M138" s="18" t="s">
        <v>1116</v>
      </c>
      <c r="N138" s="18" t="s">
        <v>375</v>
      </c>
      <c r="P138" s="18" t="s">
        <v>410</v>
      </c>
      <c r="U138" s="18" t="s">
        <v>746</v>
      </c>
    </row>
    <row r="139" spans="1:21" s="18" customFormat="1" x14ac:dyDescent="0.3">
      <c r="G139" s="18" t="s">
        <v>518</v>
      </c>
      <c r="H139" s="18" t="s">
        <v>518</v>
      </c>
      <c r="I139" s="18" t="s">
        <v>519</v>
      </c>
      <c r="J139" s="18" t="s">
        <v>1259</v>
      </c>
      <c r="K139" s="18" t="s">
        <v>374</v>
      </c>
      <c r="L139" s="18" t="s">
        <v>1115</v>
      </c>
      <c r="M139" s="18" t="s">
        <v>1119</v>
      </c>
      <c r="N139" s="18" t="s">
        <v>375</v>
      </c>
      <c r="P139" s="18" t="s">
        <v>509</v>
      </c>
      <c r="U139" s="18" t="s">
        <v>746</v>
      </c>
    </row>
    <row r="140" spans="1:21" s="18" customFormat="1" x14ac:dyDescent="0.3">
      <c r="G140" s="18" t="s">
        <v>856</v>
      </c>
      <c r="H140" s="18" t="s">
        <v>581</v>
      </c>
      <c r="I140" s="18" t="s">
        <v>582</v>
      </c>
      <c r="J140" s="18" t="s">
        <v>1260</v>
      </c>
      <c r="K140" s="18" t="s">
        <v>374</v>
      </c>
      <c r="L140" s="18" t="s">
        <v>1115</v>
      </c>
      <c r="M140" s="18" t="s">
        <v>1116</v>
      </c>
      <c r="N140" s="18" t="s">
        <v>375</v>
      </c>
      <c r="P140" s="18" t="s">
        <v>583</v>
      </c>
      <c r="U140" s="18" t="s">
        <v>746</v>
      </c>
    </row>
    <row r="141" spans="1:21" s="18" customFormat="1" x14ac:dyDescent="0.3">
      <c r="G141" s="18" t="s">
        <v>857</v>
      </c>
      <c r="H141" s="18" t="s">
        <v>501</v>
      </c>
      <c r="I141" s="18" t="s">
        <v>502</v>
      </c>
      <c r="J141" s="18" t="s">
        <v>1261</v>
      </c>
      <c r="K141" s="18" t="s">
        <v>374</v>
      </c>
      <c r="L141" s="18" t="s">
        <v>1115</v>
      </c>
      <c r="M141" s="18" t="s">
        <v>1118</v>
      </c>
      <c r="N141" s="18" t="s">
        <v>375</v>
      </c>
      <c r="P141" s="18" t="s">
        <v>498</v>
      </c>
      <c r="U141" s="18" t="s">
        <v>746</v>
      </c>
    </row>
    <row r="142" spans="1:21" s="18" customFormat="1" x14ac:dyDescent="0.3">
      <c r="G142" s="18" t="s">
        <v>858</v>
      </c>
      <c r="H142" s="18" t="s">
        <v>561</v>
      </c>
      <c r="I142" s="18" t="s">
        <v>562</v>
      </c>
      <c r="J142" s="18" t="s">
        <v>1262</v>
      </c>
      <c r="K142" s="18" t="s">
        <v>374</v>
      </c>
      <c r="L142" s="18" t="s">
        <v>1115</v>
      </c>
      <c r="M142" s="18" t="s">
        <v>1116</v>
      </c>
      <c r="N142" s="18" t="s">
        <v>375</v>
      </c>
      <c r="P142" s="18" t="s">
        <v>563</v>
      </c>
      <c r="U142" s="18" t="s">
        <v>746</v>
      </c>
    </row>
    <row r="143" spans="1:21" x14ac:dyDescent="0.3">
      <c r="A143" t="s">
        <v>710</v>
      </c>
      <c r="B143">
        <v>2023</v>
      </c>
      <c r="C143">
        <v>2024</v>
      </c>
      <c r="D143" t="s">
        <v>772</v>
      </c>
      <c r="E143" t="s">
        <v>773</v>
      </c>
      <c r="G143" t="s">
        <v>8</v>
      </c>
      <c r="H143" t="s">
        <v>8</v>
      </c>
      <c r="I143" t="s">
        <v>72</v>
      </c>
      <c r="J143" t="s">
        <v>1264</v>
      </c>
      <c r="K143" t="s">
        <v>10</v>
      </c>
      <c r="N143" t="s">
        <v>11</v>
      </c>
      <c r="O143" t="s">
        <v>13</v>
      </c>
      <c r="P143" t="s">
        <v>64</v>
      </c>
      <c r="Q143" t="s">
        <v>723</v>
      </c>
      <c r="R143" t="s">
        <v>722</v>
      </c>
      <c r="S143" s="22" t="s">
        <v>972</v>
      </c>
      <c r="T143" s="22" t="s">
        <v>971</v>
      </c>
      <c r="U143" t="s">
        <v>710</v>
      </c>
    </row>
    <row r="144" spans="1:21" x14ac:dyDescent="0.3">
      <c r="A144" t="s">
        <v>710</v>
      </c>
      <c r="B144">
        <v>2023</v>
      </c>
      <c r="C144">
        <v>2024</v>
      </c>
      <c r="D144" t="s">
        <v>772</v>
      </c>
      <c r="E144" t="s">
        <v>773</v>
      </c>
      <c r="G144" t="s">
        <v>8</v>
      </c>
      <c r="H144" t="s">
        <v>8</v>
      </c>
      <c r="I144" t="s">
        <v>9</v>
      </c>
      <c r="J144" t="s">
        <v>1263</v>
      </c>
      <c r="K144" t="s">
        <v>10</v>
      </c>
      <c r="N144" t="s">
        <v>11</v>
      </c>
      <c r="O144" t="s">
        <v>23</v>
      </c>
      <c r="P144" t="s">
        <v>12</v>
      </c>
      <c r="Q144" t="s">
        <v>723</v>
      </c>
      <c r="R144" s="2" t="s">
        <v>722</v>
      </c>
      <c r="S144" s="22" t="s">
        <v>973</v>
      </c>
      <c r="T144" s="22" t="s">
        <v>975</v>
      </c>
      <c r="U144" t="s">
        <v>710</v>
      </c>
    </row>
    <row r="145" spans="1:21" s="18" customFormat="1" x14ac:dyDescent="0.3">
      <c r="A145" s="18" t="s">
        <v>710</v>
      </c>
      <c r="B145" s="18">
        <v>2023</v>
      </c>
      <c r="C145" s="18" t="s">
        <v>707</v>
      </c>
      <c r="D145" s="18" t="s">
        <v>707</v>
      </c>
      <c r="E145" s="18" t="s">
        <v>773</v>
      </c>
      <c r="G145" s="18" t="s">
        <v>8</v>
      </c>
      <c r="H145" s="18" t="s">
        <v>8</v>
      </c>
      <c r="I145" s="18" t="s">
        <v>463</v>
      </c>
      <c r="J145" s="18" t="s">
        <v>1265</v>
      </c>
      <c r="K145" s="18" t="s">
        <v>374</v>
      </c>
      <c r="L145" s="18" t="s">
        <v>1115</v>
      </c>
      <c r="M145" s="18" t="s">
        <v>1116</v>
      </c>
      <c r="N145" s="18" t="s">
        <v>375</v>
      </c>
      <c r="P145" s="18" t="s">
        <v>462</v>
      </c>
      <c r="Q145" s="18" t="s">
        <v>723</v>
      </c>
      <c r="R145" s="18" t="s">
        <v>722</v>
      </c>
      <c r="S145" s="18" t="s">
        <v>974</v>
      </c>
      <c r="T145" s="18" t="s">
        <v>976</v>
      </c>
      <c r="U145" s="18" t="s">
        <v>710</v>
      </c>
    </row>
    <row r="146" spans="1:21" x14ac:dyDescent="0.3">
      <c r="A146" t="s">
        <v>709</v>
      </c>
      <c r="B146" t="s">
        <v>720</v>
      </c>
      <c r="C146" t="s">
        <v>720</v>
      </c>
      <c r="D146" t="s">
        <v>720</v>
      </c>
      <c r="E146" t="s">
        <v>720</v>
      </c>
      <c r="F146" t="s">
        <v>720</v>
      </c>
      <c r="G146" t="s">
        <v>311</v>
      </c>
      <c r="H146" t="s">
        <v>311</v>
      </c>
      <c r="I146" t="s">
        <v>312</v>
      </c>
      <c r="J146" t="s">
        <v>1266</v>
      </c>
      <c r="K146" t="s">
        <v>10</v>
      </c>
      <c r="N146" t="s">
        <v>233</v>
      </c>
      <c r="O146" t="s">
        <v>255</v>
      </c>
      <c r="P146" t="s">
        <v>244</v>
      </c>
      <c r="R146" t="s">
        <v>978</v>
      </c>
      <c r="S146" t="s">
        <v>977</v>
      </c>
      <c r="T146" t="s">
        <v>707</v>
      </c>
      <c r="U146" t="s">
        <v>746</v>
      </c>
    </row>
    <row r="147" spans="1:21" s="18" customFormat="1" x14ac:dyDescent="0.3">
      <c r="A147" s="18" t="s">
        <v>710</v>
      </c>
      <c r="B147" s="18">
        <v>2023</v>
      </c>
      <c r="C147" s="18" t="s">
        <v>707</v>
      </c>
      <c r="F147" s="18" t="s">
        <v>979</v>
      </c>
      <c r="G147" s="18" t="s">
        <v>717</v>
      </c>
      <c r="H147" s="18" t="s">
        <v>79</v>
      </c>
      <c r="I147" s="18" t="s">
        <v>464</v>
      </c>
      <c r="J147" s="18" t="s">
        <v>1272</v>
      </c>
      <c r="K147" s="18" t="s">
        <v>374</v>
      </c>
      <c r="L147" s="18" t="s">
        <v>1115</v>
      </c>
      <c r="M147" s="18" t="s">
        <v>1116</v>
      </c>
      <c r="N147" s="18" t="s">
        <v>375</v>
      </c>
      <c r="P147" s="18" t="s">
        <v>90</v>
      </c>
      <c r="R147" s="18" t="s">
        <v>980</v>
      </c>
      <c r="S147" s="18" t="s">
        <v>707</v>
      </c>
      <c r="T147" s="18" t="s">
        <v>983</v>
      </c>
      <c r="U147" s="18" t="s">
        <v>710</v>
      </c>
    </row>
    <row r="148" spans="1:21" x14ac:dyDescent="0.3">
      <c r="A148" t="s">
        <v>710</v>
      </c>
      <c r="B148">
        <v>2023</v>
      </c>
      <c r="C148">
        <v>2023</v>
      </c>
      <c r="D148" t="s">
        <v>772</v>
      </c>
      <c r="E148" t="s">
        <v>832</v>
      </c>
      <c r="F148" t="s">
        <v>979</v>
      </c>
      <c r="G148" t="s">
        <v>717</v>
      </c>
      <c r="H148" t="s">
        <v>79</v>
      </c>
      <c r="I148" t="s">
        <v>132</v>
      </c>
      <c r="J148" t="s">
        <v>1270</v>
      </c>
      <c r="K148" t="s">
        <v>10</v>
      </c>
      <c r="N148" t="s">
        <v>11</v>
      </c>
      <c r="O148" t="s">
        <v>21</v>
      </c>
      <c r="P148" t="s">
        <v>130</v>
      </c>
      <c r="R148" t="s">
        <v>980</v>
      </c>
      <c r="S148" t="s">
        <v>707</v>
      </c>
      <c r="T148" t="s">
        <v>983</v>
      </c>
      <c r="U148" t="s">
        <v>710</v>
      </c>
    </row>
    <row r="149" spans="1:21" x14ac:dyDescent="0.3">
      <c r="A149" t="s">
        <v>710</v>
      </c>
      <c r="B149">
        <v>2023</v>
      </c>
      <c r="C149">
        <v>2021</v>
      </c>
      <c r="D149" t="s">
        <v>772</v>
      </c>
      <c r="E149" t="s">
        <v>832</v>
      </c>
      <c r="F149" t="s">
        <v>979</v>
      </c>
      <c r="G149" t="s">
        <v>717</v>
      </c>
      <c r="H149" t="s">
        <v>79</v>
      </c>
      <c r="I149" t="s">
        <v>89</v>
      </c>
      <c r="J149" t="s">
        <v>1269</v>
      </c>
      <c r="K149" t="s">
        <v>10</v>
      </c>
      <c r="N149" t="s">
        <v>11</v>
      </c>
      <c r="O149" t="s">
        <v>21</v>
      </c>
      <c r="P149" t="s">
        <v>90</v>
      </c>
      <c r="Q149" t="s">
        <v>982</v>
      </c>
      <c r="R149" t="s">
        <v>980</v>
      </c>
      <c r="S149" t="s">
        <v>707</v>
      </c>
      <c r="T149" t="s">
        <v>983</v>
      </c>
      <c r="U149" t="s">
        <v>710</v>
      </c>
    </row>
    <row r="150" spans="1:21" x14ac:dyDescent="0.3">
      <c r="A150" t="s">
        <v>710</v>
      </c>
      <c r="B150">
        <v>2023</v>
      </c>
      <c r="C150">
        <v>2021</v>
      </c>
      <c r="D150" t="s">
        <v>772</v>
      </c>
      <c r="E150" t="s">
        <v>832</v>
      </c>
      <c r="F150" t="s">
        <v>979</v>
      </c>
      <c r="G150" t="s">
        <v>717</v>
      </c>
      <c r="H150" t="s">
        <v>79</v>
      </c>
      <c r="I150" t="s">
        <v>80</v>
      </c>
      <c r="J150" t="s">
        <v>1267</v>
      </c>
      <c r="K150" t="s">
        <v>10</v>
      </c>
      <c r="N150" t="s">
        <v>11</v>
      </c>
      <c r="O150" t="s">
        <v>19</v>
      </c>
      <c r="P150" t="s">
        <v>81</v>
      </c>
      <c r="Q150" t="s">
        <v>981</v>
      </c>
      <c r="R150" s="2" t="s">
        <v>980</v>
      </c>
      <c r="S150" t="s">
        <v>707</v>
      </c>
      <c r="T150" t="s">
        <v>984</v>
      </c>
      <c r="U150" t="s">
        <v>710</v>
      </c>
    </row>
    <row r="151" spans="1:21" s="18" customFormat="1" x14ac:dyDescent="0.3">
      <c r="A151" s="18" t="s">
        <v>710</v>
      </c>
      <c r="B151" s="18">
        <v>2023</v>
      </c>
      <c r="C151" s="18" t="s">
        <v>707</v>
      </c>
      <c r="F151" s="18" t="s">
        <v>979</v>
      </c>
      <c r="G151" s="18" t="s">
        <v>717</v>
      </c>
      <c r="H151" s="18" t="s">
        <v>79</v>
      </c>
      <c r="I151" s="18" t="s">
        <v>411</v>
      </c>
      <c r="J151" s="18" t="s">
        <v>1271</v>
      </c>
      <c r="K151" s="18" t="s">
        <v>374</v>
      </c>
      <c r="L151" s="18" t="s">
        <v>1115</v>
      </c>
      <c r="M151" s="18" t="s">
        <v>1116</v>
      </c>
      <c r="N151" s="18" t="s">
        <v>375</v>
      </c>
      <c r="P151" s="18" t="s">
        <v>412</v>
      </c>
      <c r="R151" s="18" t="s">
        <v>980</v>
      </c>
      <c r="S151" s="18" t="s">
        <v>707</v>
      </c>
      <c r="U151" s="18" t="s">
        <v>710</v>
      </c>
    </row>
    <row r="152" spans="1:21" x14ac:dyDescent="0.3">
      <c r="A152" t="s">
        <v>710</v>
      </c>
      <c r="B152">
        <v>2023</v>
      </c>
      <c r="C152">
        <v>2021</v>
      </c>
      <c r="D152" t="s">
        <v>772</v>
      </c>
      <c r="E152" t="s">
        <v>832</v>
      </c>
      <c r="F152" t="s">
        <v>979</v>
      </c>
      <c r="G152" t="s">
        <v>717</v>
      </c>
      <c r="H152" t="s">
        <v>79</v>
      </c>
      <c r="I152" t="s">
        <v>87</v>
      </c>
      <c r="J152" t="s">
        <v>1268</v>
      </c>
      <c r="K152" t="s">
        <v>10</v>
      </c>
      <c r="N152" t="s">
        <v>11</v>
      </c>
      <c r="O152" t="s">
        <v>44</v>
      </c>
      <c r="P152" t="s">
        <v>88</v>
      </c>
      <c r="Q152" t="s">
        <v>981</v>
      </c>
      <c r="R152" t="s">
        <v>980</v>
      </c>
      <c r="S152" t="s">
        <v>707</v>
      </c>
      <c r="U152" t="s">
        <v>710</v>
      </c>
    </row>
    <row r="153" spans="1:21" s="18" customFormat="1" x14ac:dyDescent="0.3">
      <c r="A153" s="18" t="s">
        <v>710</v>
      </c>
      <c r="B153" s="18">
        <v>2023</v>
      </c>
      <c r="C153" s="18" t="s">
        <v>707</v>
      </c>
      <c r="F153" s="18" t="s">
        <v>979</v>
      </c>
      <c r="G153" s="18" t="s">
        <v>717</v>
      </c>
      <c r="H153" s="18" t="s">
        <v>79</v>
      </c>
      <c r="I153" s="18" t="s">
        <v>465</v>
      </c>
      <c r="J153" s="18" t="s">
        <v>1273</v>
      </c>
      <c r="K153" s="18" t="s">
        <v>374</v>
      </c>
      <c r="L153" s="18" t="s">
        <v>1115</v>
      </c>
      <c r="M153" s="18" t="s">
        <v>1116</v>
      </c>
      <c r="N153" s="18" t="s">
        <v>375</v>
      </c>
      <c r="P153" s="18" t="s">
        <v>90</v>
      </c>
      <c r="R153" s="18" t="s">
        <v>980</v>
      </c>
      <c r="S153" s="18" t="s">
        <v>707</v>
      </c>
      <c r="U153" s="18" t="s">
        <v>710</v>
      </c>
    </row>
    <row r="154" spans="1:21" s="18" customFormat="1" x14ac:dyDescent="0.3">
      <c r="A154" s="18" t="s">
        <v>710</v>
      </c>
      <c r="B154" s="18">
        <v>2023</v>
      </c>
      <c r="C154" s="18" t="s">
        <v>707</v>
      </c>
      <c r="F154" s="18" t="s">
        <v>979</v>
      </c>
      <c r="G154" s="18" t="s">
        <v>717</v>
      </c>
      <c r="H154" s="18" t="s">
        <v>79</v>
      </c>
      <c r="I154" s="18" t="s">
        <v>466</v>
      </c>
      <c r="J154" s="18" t="s">
        <v>1274</v>
      </c>
      <c r="K154" s="18" t="s">
        <v>374</v>
      </c>
      <c r="L154" s="18" t="s">
        <v>1115</v>
      </c>
      <c r="M154" s="18" t="s">
        <v>1116</v>
      </c>
      <c r="N154" s="18" t="s">
        <v>375</v>
      </c>
      <c r="P154" s="18" t="s">
        <v>90</v>
      </c>
      <c r="R154" s="18" t="s">
        <v>980</v>
      </c>
      <c r="S154" s="18" t="s">
        <v>707</v>
      </c>
      <c r="U154" s="18" t="s">
        <v>710</v>
      </c>
    </row>
    <row r="155" spans="1:21" s="18" customFormat="1" x14ac:dyDescent="0.3">
      <c r="A155" s="18" t="s">
        <v>710</v>
      </c>
      <c r="B155" s="18">
        <v>2023</v>
      </c>
      <c r="C155" s="18" t="s">
        <v>707</v>
      </c>
      <c r="F155" s="18" t="s">
        <v>979</v>
      </c>
      <c r="G155" s="18" t="s">
        <v>717</v>
      </c>
      <c r="H155" s="18" t="s">
        <v>79</v>
      </c>
      <c r="I155" s="18" t="s">
        <v>467</v>
      </c>
      <c r="J155" s="18" t="s">
        <v>1275</v>
      </c>
      <c r="K155" s="18" t="s">
        <v>374</v>
      </c>
      <c r="L155" s="18" t="s">
        <v>1115</v>
      </c>
      <c r="M155" s="18" t="s">
        <v>1116</v>
      </c>
      <c r="N155" s="18" t="s">
        <v>375</v>
      </c>
      <c r="P155" s="18" t="s">
        <v>90</v>
      </c>
      <c r="R155" s="18" t="s">
        <v>980</v>
      </c>
      <c r="S155" s="18" t="s">
        <v>707</v>
      </c>
      <c r="U155" s="18" t="s">
        <v>710</v>
      </c>
    </row>
    <row r="156" spans="1:21" x14ac:dyDescent="0.3">
      <c r="A156" t="s">
        <v>710</v>
      </c>
      <c r="B156">
        <v>2023</v>
      </c>
      <c r="C156">
        <v>2020</v>
      </c>
      <c r="D156" t="s">
        <v>772</v>
      </c>
      <c r="E156" t="s">
        <v>832</v>
      </c>
      <c r="F156" t="s">
        <v>918</v>
      </c>
      <c r="G156" t="s">
        <v>73</v>
      </c>
      <c r="H156" t="s">
        <v>73</v>
      </c>
      <c r="I156" t="s">
        <v>74</v>
      </c>
      <c r="J156" t="s">
        <v>1276</v>
      </c>
      <c r="K156" t="s">
        <v>10</v>
      </c>
      <c r="N156" t="s">
        <v>11</v>
      </c>
      <c r="O156" t="s">
        <v>13</v>
      </c>
      <c r="P156" t="s">
        <v>64</v>
      </c>
      <c r="Q156" t="s">
        <v>760</v>
      </c>
      <c r="R156" s="2" t="s">
        <v>759</v>
      </c>
      <c r="S156" t="s">
        <v>985</v>
      </c>
      <c r="T156" t="s">
        <v>986</v>
      </c>
      <c r="U156" t="s">
        <v>710</v>
      </c>
    </row>
    <row r="157" spans="1:21" x14ac:dyDescent="0.3">
      <c r="A157" t="s">
        <v>710</v>
      </c>
      <c r="B157" t="s">
        <v>720</v>
      </c>
      <c r="C157">
        <v>2018</v>
      </c>
      <c r="D157" t="s">
        <v>772</v>
      </c>
      <c r="E157" t="s">
        <v>773</v>
      </c>
      <c r="G157" t="s">
        <v>859</v>
      </c>
      <c r="H157" t="s">
        <v>202</v>
      </c>
      <c r="I157" t="s">
        <v>203</v>
      </c>
      <c r="J157" t="s">
        <v>1277</v>
      </c>
      <c r="K157" t="s">
        <v>10</v>
      </c>
      <c r="N157" t="s">
        <v>11</v>
      </c>
      <c r="O157" t="s">
        <v>23</v>
      </c>
      <c r="P157" t="s">
        <v>204</v>
      </c>
      <c r="R157" t="s">
        <v>987</v>
      </c>
      <c r="S157" s="22" t="s">
        <v>988</v>
      </c>
      <c r="T157" s="22" t="s">
        <v>989</v>
      </c>
      <c r="U157" t="s">
        <v>746</v>
      </c>
    </row>
    <row r="158" spans="1:21" x14ac:dyDescent="0.3">
      <c r="A158" t="s">
        <v>710</v>
      </c>
      <c r="B158">
        <v>2024</v>
      </c>
      <c r="C158">
        <v>2016</v>
      </c>
      <c r="D158" t="s">
        <v>772</v>
      </c>
      <c r="E158" t="s">
        <v>773</v>
      </c>
      <c r="G158" t="s">
        <v>82</v>
      </c>
      <c r="H158" t="s">
        <v>82</v>
      </c>
      <c r="I158" t="s">
        <v>83</v>
      </c>
      <c r="J158" t="s">
        <v>1278</v>
      </c>
      <c r="K158" t="s">
        <v>10</v>
      </c>
      <c r="N158" t="s">
        <v>11</v>
      </c>
      <c r="O158" t="s">
        <v>19</v>
      </c>
      <c r="P158" t="s">
        <v>84</v>
      </c>
      <c r="R158" t="s">
        <v>990</v>
      </c>
      <c r="S158" s="22" t="s">
        <v>991</v>
      </c>
      <c r="T158" s="22" t="s">
        <v>992</v>
      </c>
      <c r="U158" t="s">
        <v>746</v>
      </c>
    </row>
    <row r="159" spans="1:21" s="18" customFormat="1" x14ac:dyDescent="0.3">
      <c r="G159" s="18" t="s">
        <v>650</v>
      </c>
      <c r="H159" s="18" t="s">
        <v>650</v>
      </c>
      <c r="I159" s="18" t="s">
        <v>651</v>
      </c>
      <c r="J159" s="18" t="s">
        <v>1279</v>
      </c>
      <c r="K159" s="18" t="s">
        <v>374</v>
      </c>
      <c r="L159" s="18" t="s">
        <v>1115</v>
      </c>
      <c r="M159" s="18" t="s">
        <v>1116</v>
      </c>
      <c r="N159" s="18" t="s">
        <v>375</v>
      </c>
      <c r="P159" s="18" t="s">
        <v>652</v>
      </c>
      <c r="U159" s="18" t="s">
        <v>746</v>
      </c>
    </row>
    <row r="160" spans="1:21" x14ac:dyDescent="0.3">
      <c r="A160" t="s">
        <v>710</v>
      </c>
      <c r="B160">
        <v>2022</v>
      </c>
      <c r="C160" t="s">
        <v>707</v>
      </c>
      <c r="D160" t="s">
        <v>807</v>
      </c>
      <c r="E160" t="s">
        <v>773</v>
      </c>
      <c r="G160" t="s">
        <v>860</v>
      </c>
      <c r="H160" t="s">
        <v>220</v>
      </c>
      <c r="I160" t="s">
        <v>221</v>
      </c>
      <c r="J160" t="s">
        <v>1280</v>
      </c>
      <c r="K160" t="s">
        <v>10</v>
      </c>
      <c r="N160" t="s">
        <v>11</v>
      </c>
      <c r="O160" t="s">
        <v>34</v>
      </c>
      <c r="P160" t="s">
        <v>217</v>
      </c>
      <c r="Q160" s="17"/>
      <c r="R160" t="s">
        <v>993</v>
      </c>
      <c r="S160" t="s">
        <v>994</v>
      </c>
      <c r="T160" t="s">
        <v>707</v>
      </c>
      <c r="U160" t="s">
        <v>746</v>
      </c>
    </row>
    <row r="161" spans="1:21" x14ac:dyDescent="0.3">
      <c r="G161" t="s">
        <v>310</v>
      </c>
      <c r="H161" t="s">
        <v>310</v>
      </c>
      <c r="I161" t="s">
        <v>310</v>
      </c>
      <c r="J161" t="s">
        <v>1281</v>
      </c>
      <c r="K161" t="s">
        <v>10</v>
      </c>
      <c r="N161" t="s">
        <v>233</v>
      </c>
      <c r="T161" t="s">
        <v>707</v>
      </c>
      <c r="U161" t="s">
        <v>746</v>
      </c>
    </row>
    <row r="162" spans="1:21" x14ac:dyDescent="0.3">
      <c r="A162" t="s">
        <v>710</v>
      </c>
      <c r="B162">
        <v>2023</v>
      </c>
      <c r="C162" t="s">
        <v>707</v>
      </c>
      <c r="D162" t="s">
        <v>807</v>
      </c>
      <c r="E162" t="s">
        <v>773</v>
      </c>
      <c r="G162" t="s">
        <v>861</v>
      </c>
      <c r="H162" t="s">
        <v>163</v>
      </c>
      <c r="I162" t="s">
        <v>164</v>
      </c>
      <c r="J162" t="s">
        <v>1282</v>
      </c>
      <c r="K162" t="s">
        <v>10</v>
      </c>
      <c r="N162" t="s">
        <v>11</v>
      </c>
      <c r="O162" t="s">
        <v>19</v>
      </c>
      <c r="P162" t="s">
        <v>157</v>
      </c>
      <c r="R162" t="s">
        <v>995</v>
      </c>
      <c r="S162" s="2" t="s">
        <v>1064</v>
      </c>
      <c r="T162" t="s">
        <v>996</v>
      </c>
      <c r="U162" t="s">
        <v>746</v>
      </c>
    </row>
    <row r="163" spans="1:21" x14ac:dyDescent="0.3">
      <c r="A163" t="s">
        <v>998</v>
      </c>
      <c r="B163" t="s">
        <v>720</v>
      </c>
      <c r="C163" t="s">
        <v>720</v>
      </c>
      <c r="D163" t="s">
        <v>720</v>
      </c>
      <c r="E163" t="s">
        <v>720</v>
      </c>
      <c r="F163" t="s">
        <v>720</v>
      </c>
      <c r="G163" t="s">
        <v>105</v>
      </c>
      <c r="H163" t="s">
        <v>105</v>
      </c>
      <c r="I163" t="s">
        <v>106</v>
      </c>
      <c r="J163" t="s">
        <v>1283</v>
      </c>
      <c r="K163" t="s">
        <v>10</v>
      </c>
      <c r="N163" t="s">
        <v>11</v>
      </c>
      <c r="O163" t="s">
        <v>44</v>
      </c>
      <c r="P163" t="s">
        <v>107</v>
      </c>
      <c r="T163" t="s">
        <v>997</v>
      </c>
      <c r="U163" t="s">
        <v>746</v>
      </c>
    </row>
    <row r="164" spans="1:21" s="18" customFormat="1" x14ac:dyDescent="0.3">
      <c r="G164" s="18" t="s">
        <v>862</v>
      </c>
      <c r="H164" s="18" t="s">
        <v>624</v>
      </c>
      <c r="I164" s="18" t="s">
        <v>625</v>
      </c>
      <c r="J164" s="18" t="s">
        <v>1284</v>
      </c>
      <c r="K164" s="18" t="s">
        <v>374</v>
      </c>
      <c r="L164" s="18" t="s">
        <v>1115</v>
      </c>
      <c r="M164" s="18" t="s">
        <v>1116</v>
      </c>
      <c r="N164" s="18" t="s">
        <v>375</v>
      </c>
      <c r="P164" s="18" t="s">
        <v>626</v>
      </c>
      <c r="U164" s="18" t="s">
        <v>746</v>
      </c>
    </row>
    <row r="165" spans="1:21" x14ac:dyDescent="0.3">
      <c r="A165" t="s">
        <v>710</v>
      </c>
      <c r="B165">
        <v>2022</v>
      </c>
      <c r="C165">
        <v>2024</v>
      </c>
      <c r="D165" t="s">
        <v>772</v>
      </c>
      <c r="E165" t="s">
        <v>773</v>
      </c>
      <c r="G165" t="s">
        <v>725</v>
      </c>
      <c r="H165" t="s">
        <v>138</v>
      </c>
      <c r="I165" t="s">
        <v>139</v>
      </c>
      <c r="J165" t="s">
        <v>1285</v>
      </c>
      <c r="K165" t="s">
        <v>10</v>
      </c>
      <c r="N165" t="s">
        <v>11</v>
      </c>
      <c r="O165" t="s">
        <v>44</v>
      </c>
      <c r="P165" t="s">
        <v>141</v>
      </c>
      <c r="Q165" t="s">
        <v>999</v>
      </c>
      <c r="R165" s="2" t="s">
        <v>724</v>
      </c>
      <c r="S165" s="22" t="s">
        <v>726</v>
      </c>
      <c r="T165" s="22" t="s">
        <v>1000</v>
      </c>
      <c r="U165" t="s">
        <v>746</v>
      </c>
    </row>
    <row r="166" spans="1:21" s="18" customFormat="1" x14ac:dyDescent="0.3">
      <c r="A166" s="18" t="s">
        <v>710</v>
      </c>
      <c r="B166" s="18">
        <v>2022</v>
      </c>
      <c r="C166" s="18" t="s">
        <v>707</v>
      </c>
      <c r="G166" s="18" t="s">
        <v>725</v>
      </c>
      <c r="H166" s="18" t="s">
        <v>138</v>
      </c>
      <c r="I166" s="18" t="s">
        <v>576</v>
      </c>
      <c r="J166" s="18" t="s">
        <v>1286</v>
      </c>
      <c r="K166" s="18" t="s">
        <v>374</v>
      </c>
      <c r="L166" s="18" t="s">
        <v>1115</v>
      </c>
      <c r="M166" s="18" t="s">
        <v>1116</v>
      </c>
      <c r="N166" s="18" t="s">
        <v>375</v>
      </c>
      <c r="P166" s="18" t="s">
        <v>577</v>
      </c>
      <c r="R166" s="18" t="s">
        <v>724</v>
      </c>
      <c r="U166" s="18" t="s">
        <v>746</v>
      </c>
    </row>
    <row r="167" spans="1:21" x14ac:dyDescent="0.3">
      <c r="A167" t="s">
        <v>709</v>
      </c>
      <c r="B167" t="s">
        <v>720</v>
      </c>
      <c r="C167" t="s">
        <v>720</v>
      </c>
      <c r="D167" t="s">
        <v>720</v>
      </c>
      <c r="E167" t="s">
        <v>720</v>
      </c>
      <c r="F167" t="s">
        <v>720</v>
      </c>
      <c r="G167" t="s">
        <v>863</v>
      </c>
      <c r="H167" t="s">
        <v>313</v>
      </c>
      <c r="I167" t="s">
        <v>314</v>
      </c>
      <c r="J167" t="s">
        <v>1287</v>
      </c>
      <c r="K167" t="s">
        <v>10</v>
      </c>
      <c r="N167" t="s">
        <v>233</v>
      </c>
      <c r="O167" t="s">
        <v>1002</v>
      </c>
      <c r="Q167" t="s">
        <v>1002</v>
      </c>
      <c r="R167" t="s">
        <v>1001</v>
      </c>
      <c r="T167" t="s">
        <v>707</v>
      </c>
      <c r="U167" t="s">
        <v>746</v>
      </c>
    </row>
    <row r="168" spans="1:21" s="18" customFormat="1" x14ac:dyDescent="0.3">
      <c r="G168" s="18" t="s">
        <v>452</v>
      </c>
      <c r="H168" s="18" t="s">
        <v>452</v>
      </c>
      <c r="I168" s="18" t="s">
        <v>453</v>
      </c>
      <c r="J168" s="18" t="s">
        <v>1288</v>
      </c>
      <c r="K168" s="18" t="s">
        <v>374</v>
      </c>
      <c r="L168" s="18" t="s">
        <v>1115</v>
      </c>
      <c r="M168" s="18" t="s">
        <v>1116</v>
      </c>
      <c r="N168" s="18" t="s">
        <v>375</v>
      </c>
      <c r="P168" s="18" t="s">
        <v>454</v>
      </c>
      <c r="U168" s="18" t="s">
        <v>746</v>
      </c>
    </row>
    <row r="169" spans="1:21" s="18" customFormat="1" x14ac:dyDescent="0.3">
      <c r="G169" s="18" t="s">
        <v>864</v>
      </c>
      <c r="H169" s="18" t="s">
        <v>426</v>
      </c>
      <c r="I169" s="18" t="s">
        <v>427</v>
      </c>
      <c r="J169" s="18" t="s">
        <v>1289</v>
      </c>
      <c r="K169" s="18" t="s">
        <v>374</v>
      </c>
      <c r="L169" s="18" t="s">
        <v>1115</v>
      </c>
      <c r="M169" s="18" t="s">
        <v>1116</v>
      </c>
      <c r="N169" s="18" t="s">
        <v>375</v>
      </c>
      <c r="P169" s="18" t="s">
        <v>428</v>
      </c>
      <c r="U169" s="18" t="s">
        <v>746</v>
      </c>
    </row>
    <row r="170" spans="1:21" s="18" customFormat="1" x14ac:dyDescent="0.3">
      <c r="G170" s="18" t="s">
        <v>380</v>
      </c>
      <c r="H170" s="18" t="s">
        <v>380</v>
      </c>
      <c r="I170" s="18" t="s">
        <v>381</v>
      </c>
      <c r="J170" s="18" t="s">
        <v>1290</v>
      </c>
      <c r="K170" s="18" t="s">
        <v>374</v>
      </c>
      <c r="L170" s="18" t="s">
        <v>1115</v>
      </c>
      <c r="M170" s="18" t="s">
        <v>1120</v>
      </c>
      <c r="N170" s="18" t="s">
        <v>375</v>
      </c>
      <c r="P170" s="18" t="s">
        <v>379</v>
      </c>
      <c r="U170" s="18" t="s">
        <v>746</v>
      </c>
    </row>
    <row r="171" spans="1:21" s="18" customFormat="1" x14ac:dyDescent="0.3">
      <c r="G171" s="18" t="s">
        <v>865</v>
      </c>
      <c r="H171" s="18" t="s">
        <v>530</v>
      </c>
      <c r="I171" s="18" t="s">
        <v>531</v>
      </c>
      <c r="J171" s="18" t="s">
        <v>1291</v>
      </c>
      <c r="K171" s="18" t="s">
        <v>374</v>
      </c>
      <c r="L171" s="18" t="s">
        <v>1115</v>
      </c>
      <c r="M171" s="18" t="s">
        <v>1117</v>
      </c>
      <c r="N171" s="18" t="s">
        <v>375</v>
      </c>
      <c r="P171" s="18" t="s">
        <v>532</v>
      </c>
      <c r="U171" s="18" t="s">
        <v>746</v>
      </c>
    </row>
    <row r="172" spans="1:21" s="18" customFormat="1" x14ac:dyDescent="0.3">
      <c r="G172" s="18" t="s">
        <v>377</v>
      </c>
      <c r="H172" s="18" t="s">
        <v>377</v>
      </c>
      <c r="I172" s="18" t="s">
        <v>378</v>
      </c>
      <c r="J172" s="18" t="s">
        <v>1292</v>
      </c>
      <c r="K172" s="18" t="s">
        <v>374</v>
      </c>
      <c r="L172" s="18" t="s">
        <v>1115</v>
      </c>
      <c r="M172" s="18" t="s">
        <v>1117</v>
      </c>
      <c r="N172" s="18" t="s">
        <v>375</v>
      </c>
      <c r="P172" s="18" t="s">
        <v>379</v>
      </c>
      <c r="U172" s="18" t="s">
        <v>746</v>
      </c>
    </row>
    <row r="173" spans="1:21" s="18" customFormat="1" x14ac:dyDescent="0.3">
      <c r="G173" s="18" t="s">
        <v>499</v>
      </c>
      <c r="H173" s="18" t="s">
        <v>499</v>
      </c>
      <c r="I173" s="18" t="s">
        <v>500</v>
      </c>
      <c r="J173" s="18" t="s">
        <v>1293</v>
      </c>
      <c r="K173" s="18" t="s">
        <v>374</v>
      </c>
      <c r="L173" s="18" t="s">
        <v>1115</v>
      </c>
      <c r="M173" s="18" t="s">
        <v>1118</v>
      </c>
      <c r="N173" s="18" t="s">
        <v>375</v>
      </c>
      <c r="P173" s="18" t="s">
        <v>498</v>
      </c>
      <c r="U173" s="18" t="s">
        <v>746</v>
      </c>
    </row>
    <row r="174" spans="1:21" s="18" customFormat="1" x14ac:dyDescent="0.3">
      <c r="G174" s="18" t="s">
        <v>866</v>
      </c>
      <c r="H174" s="18" t="s">
        <v>471</v>
      </c>
      <c r="I174" s="18" t="s">
        <v>472</v>
      </c>
      <c r="J174" s="18" t="s">
        <v>1294</v>
      </c>
      <c r="K174" s="18" t="s">
        <v>374</v>
      </c>
      <c r="L174" s="18" t="s">
        <v>1115</v>
      </c>
      <c r="M174" s="18" t="s">
        <v>1116</v>
      </c>
      <c r="N174" s="18" t="s">
        <v>375</v>
      </c>
      <c r="P174" s="18" t="s">
        <v>468</v>
      </c>
      <c r="U174" s="18" t="s">
        <v>746</v>
      </c>
    </row>
    <row r="175" spans="1:21" s="18" customFormat="1" x14ac:dyDescent="0.3">
      <c r="G175" s="18" t="s">
        <v>867</v>
      </c>
      <c r="H175" s="18" t="s">
        <v>571</v>
      </c>
      <c r="I175" s="18" t="s">
        <v>572</v>
      </c>
      <c r="J175" s="18" t="s">
        <v>1295</v>
      </c>
      <c r="K175" s="18" t="s">
        <v>374</v>
      </c>
      <c r="L175" s="18" t="s">
        <v>1115</v>
      </c>
      <c r="M175" s="18" t="s">
        <v>1116</v>
      </c>
      <c r="N175" s="18" t="s">
        <v>375</v>
      </c>
      <c r="P175" s="18" t="s">
        <v>573</v>
      </c>
      <c r="U175" s="18" t="s">
        <v>746</v>
      </c>
    </row>
    <row r="176" spans="1:21" s="18" customFormat="1" x14ac:dyDescent="0.3">
      <c r="G176" s="18" t="s">
        <v>867</v>
      </c>
      <c r="H176" s="18" t="s">
        <v>571</v>
      </c>
      <c r="I176" s="18" t="s">
        <v>587</v>
      </c>
      <c r="J176" s="18" t="s">
        <v>1296</v>
      </c>
      <c r="K176" s="18" t="s">
        <v>374</v>
      </c>
      <c r="L176" s="18" t="s">
        <v>1115</v>
      </c>
      <c r="M176" s="18" t="s">
        <v>1116</v>
      </c>
      <c r="N176" s="18" t="s">
        <v>375</v>
      </c>
      <c r="P176" s="18" t="s">
        <v>588</v>
      </c>
      <c r="U176" s="18" t="s">
        <v>746</v>
      </c>
    </row>
    <row r="177" spans="1:21" s="18" customFormat="1" x14ac:dyDescent="0.3">
      <c r="G177" s="18" t="s">
        <v>564</v>
      </c>
      <c r="H177" s="18" t="s">
        <v>564</v>
      </c>
      <c r="I177" s="18" t="s">
        <v>565</v>
      </c>
      <c r="J177" s="18" t="s">
        <v>1297</v>
      </c>
      <c r="K177" s="18" t="s">
        <v>374</v>
      </c>
      <c r="L177" s="18" t="s">
        <v>1115</v>
      </c>
      <c r="M177" s="18" t="s">
        <v>1116</v>
      </c>
      <c r="N177" s="18" t="s">
        <v>375</v>
      </c>
      <c r="P177" s="18" t="s">
        <v>566</v>
      </c>
      <c r="U177" s="18" t="s">
        <v>746</v>
      </c>
    </row>
    <row r="178" spans="1:21" x14ac:dyDescent="0.3">
      <c r="A178" t="s">
        <v>710</v>
      </c>
      <c r="B178">
        <v>2023</v>
      </c>
      <c r="C178" t="s">
        <v>707</v>
      </c>
      <c r="D178" t="s">
        <v>807</v>
      </c>
      <c r="E178" t="s">
        <v>773</v>
      </c>
      <c r="F178" t="s">
        <v>1004</v>
      </c>
      <c r="G178" t="s">
        <v>325</v>
      </c>
      <c r="H178" t="s">
        <v>325</v>
      </c>
      <c r="I178" t="s">
        <v>326</v>
      </c>
      <c r="J178" t="s">
        <v>1298</v>
      </c>
      <c r="K178" t="s">
        <v>10</v>
      </c>
      <c r="N178" t="s">
        <v>233</v>
      </c>
      <c r="P178" t="s">
        <v>327</v>
      </c>
      <c r="R178" t="s">
        <v>1003</v>
      </c>
      <c r="S178" t="s">
        <v>1005</v>
      </c>
      <c r="T178" t="s">
        <v>1006</v>
      </c>
      <c r="U178" t="s">
        <v>746</v>
      </c>
    </row>
    <row r="179" spans="1:21" x14ac:dyDescent="0.3">
      <c r="A179" t="s">
        <v>710</v>
      </c>
      <c r="B179">
        <v>2023</v>
      </c>
      <c r="C179" t="s">
        <v>707</v>
      </c>
      <c r="D179" t="s">
        <v>807</v>
      </c>
      <c r="E179" t="s">
        <v>773</v>
      </c>
      <c r="F179" t="s">
        <v>1004</v>
      </c>
      <c r="G179" t="s">
        <v>868</v>
      </c>
      <c r="H179" t="s">
        <v>175</v>
      </c>
      <c r="I179" t="s">
        <v>176</v>
      </c>
      <c r="J179" t="s">
        <v>1299</v>
      </c>
      <c r="K179" t="s">
        <v>10</v>
      </c>
      <c r="N179" t="s">
        <v>11</v>
      </c>
      <c r="O179" t="s">
        <v>13</v>
      </c>
      <c r="P179" t="s">
        <v>177</v>
      </c>
      <c r="R179" t="s">
        <v>1003</v>
      </c>
      <c r="S179" t="s">
        <v>1005</v>
      </c>
      <c r="T179" t="s">
        <v>1006</v>
      </c>
      <c r="U179" t="s">
        <v>746</v>
      </c>
    </row>
    <row r="180" spans="1:21" s="18" customFormat="1" x14ac:dyDescent="0.3">
      <c r="G180" s="18" t="s">
        <v>869</v>
      </c>
      <c r="H180" s="18" t="s">
        <v>546</v>
      </c>
      <c r="I180" s="18" t="s">
        <v>547</v>
      </c>
      <c r="J180" s="18" t="s">
        <v>1300</v>
      </c>
      <c r="K180" s="18" t="s">
        <v>374</v>
      </c>
      <c r="L180" s="18" t="s">
        <v>1115</v>
      </c>
      <c r="M180" s="18" t="s">
        <v>1116</v>
      </c>
      <c r="N180" s="18" t="s">
        <v>375</v>
      </c>
      <c r="P180" s="18" t="s">
        <v>548</v>
      </c>
      <c r="U180" s="18" t="s">
        <v>746</v>
      </c>
    </row>
    <row r="181" spans="1:21" x14ac:dyDescent="0.3">
      <c r="A181" t="s">
        <v>710</v>
      </c>
      <c r="B181">
        <v>2023</v>
      </c>
      <c r="D181" t="s">
        <v>820</v>
      </c>
      <c r="E181" t="s">
        <v>773</v>
      </c>
      <c r="G181" t="s">
        <v>870</v>
      </c>
      <c r="H181" t="s">
        <v>35</v>
      </c>
      <c r="I181" t="s">
        <v>36</v>
      </c>
      <c r="J181" t="s">
        <v>1301</v>
      </c>
      <c r="K181" t="s">
        <v>10</v>
      </c>
      <c r="N181" t="s">
        <v>11</v>
      </c>
      <c r="O181" t="s">
        <v>19</v>
      </c>
      <c r="P181" t="s">
        <v>16</v>
      </c>
      <c r="Q181" t="s">
        <v>1010</v>
      </c>
      <c r="R181" t="s">
        <v>1007</v>
      </c>
      <c r="S181" t="s">
        <v>1008</v>
      </c>
      <c r="T181" t="s">
        <v>1009</v>
      </c>
      <c r="U181" t="s">
        <v>746</v>
      </c>
    </row>
    <row r="182" spans="1:21" s="18" customFormat="1" x14ac:dyDescent="0.3">
      <c r="G182" s="18" t="s">
        <v>871</v>
      </c>
      <c r="H182" s="18" t="s">
        <v>473</v>
      </c>
      <c r="I182" s="18" t="s">
        <v>474</v>
      </c>
      <c r="J182" s="18" t="s">
        <v>1302</v>
      </c>
      <c r="K182" s="18" t="s">
        <v>374</v>
      </c>
      <c r="L182" s="18" t="s">
        <v>1115</v>
      </c>
      <c r="M182" s="18" t="s">
        <v>1116</v>
      </c>
      <c r="N182" s="18" t="s">
        <v>375</v>
      </c>
      <c r="P182" s="18" t="s">
        <v>468</v>
      </c>
      <c r="U182" s="18" t="s">
        <v>746</v>
      </c>
    </row>
    <row r="183" spans="1:21" x14ac:dyDescent="0.3">
      <c r="A183" t="s">
        <v>709</v>
      </c>
      <c r="G183" t="s">
        <v>330</v>
      </c>
      <c r="H183" t="s">
        <v>330</v>
      </c>
      <c r="I183" t="s">
        <v>331</v>
      </c>
      <c r="J183" t="s">
        <v>1303</v>
      </c>
      <c r="K183" t="s">
        <v>10</v>
      </c>
      <c r="N183" t="s">
        <v>233</v>
      </c>
      <c r="P183" t="s">
        <v>332</v>
      </c>
      <c r="Q183" t="s">
        <v>1012</v>
      </c>
      <c r="R183" t="s">
        <v>1011</v>
      </c>
      <c r="T183" t="s">
        <v>707</v>
      </c>
      <c r="U183" t="s">
        <v>746</v>
      </c>
    </row>
    <row r="184" spans="1:21" x14ac:dyDescent="0.3">
      <c r="A184" t="s">
        <v>710</v>
      </c>
      <c r="B184">
        <v>2024</v>
      </c>
      <c r="C184" t="s">
        <v>707</v>
      </c>
      <c r="D184" t="s">
        <v>807</v>
      </c>
      <c r="E184" t="s">
        <v>773</v>
      </c>
      <c r="G184" t="s">
        <v>872</v>
      </c>
      <c r="H184" t="s">
        <v>37</v>
      </c>
      <c r="I184" t="s">
        <v>38</v>
      </c>
      <c r="J184" t="s">
        <v>1304</v>
      </c>
      <c r="K184" t="s">
        <v>10</v>
      </c>
      <c r="N184" t="s">
        <v>11</v>
      </c>
      <c r="O184" t="s">
        <v>23</v>
      </c>
      <c r="P184" t="s">
        <v>16</v>
      </c>
      <c r="Q184" t="s">
        <v>1016</v>
      </c>
      <c r="R184" t="s">
        <v>1013</v>
      </c>
      <c r="S184" t="s">
        <v>1014</v>
      </c>
      <c r="T184" t="s">
        <v>1015</v>
      </c>
      <c r="U184" t="s">
        <v>746</v>
      </c>
    </row>
    <row r="185" spans="1:21" x14ac:dyDescent="0.3">
      <c r="A185" t="s">
        <v>709</v>
      </c>
      <c r="B185" t="s">
        <v>720</v>
      </c>
      <c r="C185" t="s">
        <v>720</v>
      </c>
      <c r="D185" t="s">
        <v>720</v>
      </c>
      <c r="E185" t="s">
        <v>720</v>
      </c>
      <c r="F185" t="s">
        <v>720</v>
      </c>
      <c r="G185" t="s">
        <v>873</v>
      </c>
      <c r="H185" t="s">
        <v>342</v>
      </c>
      <c r="I185" t="s">
        <v>343</v>
      </c>
      <c r="J185" t="s">
        <v>1305</v>
      </c>
      <c r="K185" t="s">
        <v>10</v>
      </c>
      <c r="N185" t="s">
        <v>233</v>
      </c>
      <c r="O185" t="s">
        <v>303</v>
      </c>
      <c r="P185" t="s">
        <v>302</v>
      </c>
      <c r="R185" t="s">
        <v>1017</v>
      </c>
      <c r="T185" t="s">
        <v>707</v>
      </c>
      <c r="U185" t="s">
        <v>746</v>
      </c>
    </row>
    <row r="186" spans="1:21" s="18" customFormat="1" x14ac:dyDescent="0.3">
      <c r="G186" s="18" t="s">
        <v>874</v>
      </c>
      <c r="H186" s="18" t="s">
        <v>475</v>
      </c>
      <c r="I186" s="18" t="s">
        <v>476</v>
      </c>
      <c r="J186" s="18" t="s">
        <v>1306</v>
      </c>
      <c r="K186" s="18" t="s">
        <v>374</v>
      </c>
      <c r="L186" s="18" t="s">
        <v>1115</v>
      </c>
      <c r="M186" s="18" t="s">
        <v>1116</v>
      </c>
      <c r="N186" s="18" t="s">
        <v>375</v>
      </c>
      <c r="P186" s="18" t="s">
        <v>468</v>
      </c>
      <c r="U186" s="18" t="s">
        <v>746</v>
      </c>
    </row>
    <row r="187" spans="1:21" s="18" customFormat="1" x14ac:dyDescent="0.3">
      <c r="G187" s="18" t="s">
        <v>875</v>
      </c>
      <c r="H187" s="18" t="s">
        <v>537</v>
      </c>
      <c r="I187" s="18" t="s">
        <v>538</v>
      </c>
      <c r="J187" s="18" t="s">
        <v>1307</v>
      </c>
      <c r="K187" s="18" t="s">
        <v>374</v>
      </c>
      <c r="L187" s="18" t="s">
        <v>1115</v>
      </c>
      <c r="M187" s="18" t="s">
        <v>1116</v>
      </c>
      <c r="N187" s="18" t="s">
        <v>375</v>
      </c>
      <c r="P187" s="18" t="s">
        <v>536</v>
      </c>
      <c r="U187" s="18" t="s">
        <v>746</v>
      </c>
    </row>
    <row r="188" spans="1:21" x14ac:dyDescent="0.3">
      <c r="A188" t="s">
        <v>709</v>
      </c>
      <c r="B188" t="s">
        <v>720</v>
      </c>
      <c r="C188" t="s">
        <v>720</v>
      </c>
      <c r="D188" t="s">
        <v>720</v>
      </c>
      <c r="E188" t="s">
        <v>720</v>
      </c>
      <c r="F188" t="s">
        <v>720</v>
      </c>
      <c r="G188" t="s">
        <v>133</v>
      </c>
      <c r="H188" t="s">
        <v>133</v>
      </c>
      <c r="I188" t="s">
        <v>134</v>
      </c>
      <c r="J188" t="s">
        <v>1308</v>
      </c>
      <c r="K188" t="s">
        <v>10</v>
      </c>
      <c r="N188" t="s">
        <v>11</v>
      </c>
      <c r="O188" t="s">
        <v>23</v>
      </c>
      <c r="P188" t="s">
        <v>130</v>
      </c>
      <c r="Q188" t="s">
        <v>1018</v>
      </c>
      <c r="R188" t="s">
        <v>1019</v>
      </c>
      <c r="T188" t="s">
        <v>1020</v>
      </c>
      <c r="U188" t="s">
        <v>746</v>
      </c>
    </row>
    <row r="189" spans="1:21" s="18" customFormat="1" x14ac:dyDescent="0.3">
      <c r="G189" s="18" t="s">
        <v>421</v>
      </c>
      <c r="H189" s="18" t="s">
        <v>421</v>
      </c>
      <c r="I189" s="18" t="s">
        <v>422</v>
      </c>
      <c r="J189" s="18" t="s">
        <v>1309</v>
      </c>
      <c r="K189" s="18" t="s">
        <v>374</v>
      </c>
      <c r="L189" s="18" t="s">
        <v>1115</v>
      </c>
      <c r="M189" s="18" t="s">
        <v>1116</v>
      </c>
      <c r="N189" s="18" t="s">
        <v>375</v>
      </c>
      <c r="P189" s="18" t="s">
        <v>423</v>
      </c>
      <c r="U189" s="18" t="s">
        <v>746</v>
      </c>
    </row>
    <row r="190" spans="1:21" s="18" customFormat="1" x14ac:dyDescent="0.3">
      <c r="G190" s="18" t="s">
        <v>421</v>
      </c>
      <c r="H190" s="18" t="s">
        <v>421</v>
      </c>
      <c r="I190" s="18" t="s">
        <v>679</v>
      </c>
      <c r="J190" s="18" t="s">
        <v>1310</v>
      </c>
      <c r="K190" s="18" t="s">
        <v>374</v>
      </c>
      <c r="L190" s="18" t="s">
        <v>1115</v>
      </c>
      <c r="M190" s="18" t="s">
        <v>1116</v>
      </c>
      <c r="N190" s="18" t="s">
        <v>375</v>
      </c>
      <c r="P190" s="18" t="s">
        <v>680</v>
      </c>
      <c r="U190" s="18" t="s">
        <v>746</v>
      </c>
    </row>
    <row r="191" spans="1:21" s="18" customFormat="1" x14ac:dyDescent="0.3">
      <c r="G191" s="18" t="s">
        <v>876</v>
      </c>
      <c r="H191" s="18" t="s">
        <v>520</v>
      </c>
      <c r="I191" s="18" t="s">
        <v>528</v>
      </c>
      <c r="J191" s="18" t="s">
        <v>1312</v>
      </c>
      <c r="K191" s="18" t="s">
        <v>374</v>
      </c>
      <c r="L191" s="18" t="s">
        <v>1115</v>
      </c>
      <c r="M191" s="18" t="s">
        <v>1117</v>
      </c>
      <c r="N191" s="18" t="s">
        <v>375</v>
      </c>
      <c r="P191" s="18" t="s">
        <v>529</v>
      </c>
      <c r="U191" s="18" t="s">
        <v>746</v>
      </c>
    </row>
    <row r="192" spans="1:21" s="18" customFormat="1" x14ac:dyDescent="0.3">
      <c r="G192" s="18" t="s">
        <v>876</v>
      </c>
      <c r="H192" s="18" t="s">
        <v>520</v>
      </c>
      <c r="I192" s="18" t="s">
        <v>521</v>
      </c>
      <c r="J192" s="18" t="s">
        <v>1311</v>
      </c>
      <c r="K192" s="18" t="s">
        <v>374</v>
      </c>
      <c r="L192" s="18" t="s">
        <v>1115</v>
      </c>
      <c r="M192" s="18" t="s">
        <v>1116</v>
      </c>
      <c r="N192" s="18" t="s">
        <v>375</v>
      </c>
      <c r="P192" s="18" t="s">
        <v>509</v>
      </c>
      <c r="U192" s="18" t="s">
        <v>746</v>
      </c>
    </row>
    <row r="193" spans="1:21" s="18" customFormat="1" x14ac:dyDescent="0.3">
      <c r="G193" s="18" t="s">
        <v>877</v>
      </c>
      <c r="H193" s="18" t="s">
        <v>600</v>
      </c>
      <c r="I193" s="18" t="s">
        <v>601</v>
      </c>
      <c r="J193" s="18" t="s">
        <v>1313</v>
      </c>
      <c r="K193" s="18" t="s">
        <v>374</v>
      </c>
      <c r="L193" s="18" t="s">
        <v>1115</v>
      </c>
      <c r="M193" s="18" t="s">
        <v>1116</v>
      </c>
      <c r="N193" s="18" t="s">
        <v>375</v>
      </c>
      <c r="P193" s="18" t="s">
        <v>602</v>
      </c>
      <c r="U193" s="18" t="s">
        <v>746</v>
      </c>
    </row>
    <row r="194" spans="1:21" x14ac:dyDescent="0.3">
      <c r="A194" t="s">
        <v>710</v>
      </c>
      <c r="B194">
        <v>2023</v>
      </c>
      <c r="C194">
        <v>2024</v>
      </c>
      <c r="D194" t="s">
        <v>772</v>
      </c>
      <c r="E194" t="s">
        <v>832</v>
      </c>
      <c r="G194" t="s">
        <v>755</v>
      </c>
      <c r="H194" t="s">
        <v>75</v>
      </c>
      <c r="I194" t="s">
        <v>85</v>
      </c>
      <c r="J194" t="s">
        <v>1315</v>
      </c>
      <c r="K194" t="s">
        <v>10</v>
      </c>
      <c r="N194" t="s">
        <v>11</v>
      </c>
      <c r="O194" t="s">
        <v>23</v>
      </c>
      <c r="P194" t="s">
        <v>84</v>
      </c>
      <c r="R194" s="2" t="s">
        <v>762</v>
      </c>
      <c r="S194" t="s">
        <v>1021</v>
      </c>
      <c r="T194" s="22" t="s">
        <v>1023</v>
      </c>
      <c r="U194" t="s">
        <v>710</v>
      </c>
    </row>
    <row r="195" spans="1:21" x14ac:dyDescent="0.3">
      <c r="A195" t="s">
        <v>710</v>
      </c>
      <c r="B195">
        <v>2023</v>
      </c>
      <c r="C195">
        <v>2024</v>
      </c>
      <c r="D195" t="s">
        <v>772</v>
      </c>
      <c r="E195" t="s">
        <v>832</v>
      </c>
      <c r="G195" t="s">
        <v>755</v>
      </c>
      <c r="H195" t="s">
        <v>75</v>
      </c>
      <c r="I195" t="s">
        <v>76</v>
      </c>
      <c r="J195" t="s">
        <v>1314</v>
      </c>
      <c r="K195" t="s">
        <v>10</v>
      </c>
      <c r="N195" t="s">
        <v>11</v>
      </c>
      <c r="O195" t="s">
        <v>13</v>
      </c>
      <c r="P195" t="s">
        <v>64</v>
      </c>
      <c r="R195" t="s">
        <v>762</v>
      </c>
      <c r="S195" t="s">
        <v>1022</v>
      </c>
      <c r="T195" s="22" t="s">
        <v>1024</v>
      </c>
      <c r="U195" t="s">
        <v>710</v>
      </c>
    </row>
    <row r="196" spans="1:21" x14ac:dyDescent="0.3">
      <c r="A196" t="s">
        <v>710</v>
      </c>
      <c r="B196">
        <v>2024</v>
      </c>
      <c r="C196" t="s">
        <v>707</v>
      </c>
      <c r="G196" t="s">
        <v>39</v>
      </c>
      <c r="H196" t="s">
        <v>39</v>
      </c>
      <c r="I196" t="s">
        <v>40</v>
      </c>
      <c r="J196" t="s">
        <v>1316</v>
      </c>
      <c r="K196" t="s">
        <v>10</v>
      </c>
      <c r="N196" t="s">
        <v>11</v>
      </c>
      <c r="O196" t="s">
        <v>17</v>
      </c>
      <c r="P196" t="s">
        <v>16</v>
      </c>
      <c r="Q196" t="s">
        <v>1028</v>
      </c>
      <c r="R196" t="s">
        <v>1030</v>
      </c>
      <c r="S196" t="s">
        <v>1026</v>
      </c>
      <c r="T196" t="s">
        <v>1029</v>
      </c>
      <c r="U196" t="s">
        <v>710</v>
      </c>
    </row>
    <row r="197" spans="1:21" x14ac:dyDescent="0.3">
      <c r="A197" t="s">
        <v>710</v>
      </c>
      <c r="B197">
        <v>2024</v>
      </c>
      <c r="C197" t="s">
        <v>707</v>
      </c>
      <c r="D197" t="s">
        <v>772</v>
      </c>
      <c r="E197" t="s">
        <v>805</v>
      </c>
      <c r="G197" t="s">
        <v>39</v>
      </c>
      <c r="H197" t="s">
        <v>39</v>
      </c>
      <c r="I197" t="s">
        <v>77</v>
      </c>
      <c r="J197" t="s">
        <v>1321</v>
      </c>
      <c r="K197" t="s">
        <v>10</v>
      </c>
      <c r="N197" t="s">
        <v>11</v>
      </c>
      <c r="O197" t="s">
        <v>13</v>
      </c>
      <c r="P197" t="s">
        <v>64</v>
      </c>
      <c r="Q197" t="s">
        <v>1601</v>
      </c>
      <c r="R197" t="s">
        <v>1030</v>
      </c>
      <c r="T197" t="s">
        <v>1031</v>
      </c>
      <c r="U197" t="s">
        <v>710</v>
      </c>
    </row>
    <row r="198" spans="1:21" x14ac:dyDescent="0.3">
      <c r="A198" t="s">
        <v>710</v>
      </c>
      <c r="B198">
        <v>2024</v>
      </c>
      <c r="C198" t="s">
        <v>707</v>
      </c>
      <c r="D198" t="s">
        <v>772</v>
      </c>
      <c r="E198" t="s">
        <v>805</v>
      </c>
      <c r="G198" t="s">
        <v>39</v>
      </c>
      <c r="H198" t="s">
        <v>39</v>
      </c>
      <c r="I198" t="s">
        <v>41</v>
      </c>
      <c r="J198" t="s">
        <v>1317</v>
      </c>
      <c r="K198" t="s">
        <v>10</v>
      </c>
      <c r="N198" t="s">
        <v>11</v>
      </c>
      <c r="O198" t="s">
        <v>13</v>
      </c>
      <c r="P198" t="s">
        <v>16</v>
      </c>
      <c r="Q198" t="s">
        <v>1033</v>
      </c>
      <c r="S198" s="2" t="s">
        <v>1026</v>
      </c>
      <c r="T198" t="s">
        <v>1032</v>
      </c>
      <c r="U198" t="s">
        <v>710</v>
      </c>
    </row>
    <row r="199" spans="1:21" s="18" customFormat="1" x14ac:dyDescent="0.3">
      <c r="A199" s="18" t="s">
        <v>710</v>
      </c>
      <c r="B199" s="18" t="s">
        <v>707</v>
      </c>
      <c r="C199" s="18" t="s">
        <v>707</v>
      </c>
      <c r="D199" s="18" t="s">
        <v>707</v>
      </c>
      <c r="E199" s="18" t="s">
        <v>707</v>
      </c>
      <c r="G199" s="18" t="s">
        <v>39</v>
      </c>
      <c r="H199" s="18" t="s">
        <v>39</v>
      </c>
      <c r="I199" s="18" t="s">
        <v>402</v>
      </c>
      <c r="J199" s="18" t="s">
        <v>1324</v>
      </c>
      <c r="K199" s="18" t="s">
        <v>374</v>
      </c>
      <c r="L199" s="18" t="s">
        <v>1115</v>
      </c>
      <c r="M199" s="18" t="s">
        <v>1116</v>
      </c>
      <c r="N199" s="18" t="s">
        <v>375</v>
      </c>
      <c r="P199" s="18" t="s">
        <v>130</v>
      </c>
      <c r="Q199" s="18" t="s">
        <v>709</v>
      </c>
      <c r="S199" s="19"/>
      <c r="U199" s="18" t="s">
        <v>710</v>
      </c>
    </row>
    <row r="200" spans="1:21" x14ac:dyDescent="0.3">
      <c r="A200" t="s">
        <v>710</v>
      </c>
      <c r="B200">
        <v>2024</v>
      </c>
      <c r="C200" t="s">
        <v>707</v>
      </c>
      <c r="D200" t="s">
        <v>1582</v>
      </c>
      <c r="E200" t="s">
        <v>805</v>
      </c>
      <c r="G200" t="s">
        <v>39</v>
      </c>
      <c r="H200" t="s">
        <v>39</v>
      </c>
      <c r="I200" t="s">
        <v>42</v>
      </c>
      <c r="J200" t="s">
        <v>1318</v>
      </c>
      <c r="K200" t="s">
        <v>10</v>
      </c>
      <c r="N200" t="s">
        <v>11</v>
      </c>
      <c r="O200" t="s">
        <v>13</v>
      </c>
      <c r="P200" t="s">
        <v>16</v>
      </c>
      <c r="Q200" t="s">
        <v>1028</v>
      </c>
      <c r="R200" t="s">
        <v>1030</v>
      </c>
      <c r="S200" s="2" t="s">
        <v>1026</v>
      </c>
      <c r="T200" t="s">
        <v>1034</v>
      </c>
      <c r="U200" t="s">
        <v>710</v>
      </c>
    </row>
    <row r="201" spans="1:21" x14ac:dyDescent="0.3">
      <c r="A201" t="s">
        <v>710</v>
      </c>
      <c r="B201">
        <v>2024</v>
      </c>
      <c r="C201" t="s">
        <v>707</v>
      </c>
      <c r="D201" t="s">
        <v>1582</v>
      </c>
      <c r="E201" t="s">
        <v>805</v>
      </c>
      <c r="G201" t="s">
        <v>39</v>
      </c>
      <c r="H201" t="s">
        <v>39</v>
      </c>
      <c r="I201" t="s">
        <v>43</v>
      </c>
      <c r="J201" t="s">
        <v>1319</v>
      </c>
      <c r="K201" t="s">
        <v>10</v>
      </c>
      <c r="N201" t="s">
        <v>11</v>
      </c>
      <c r="O201" t="s">
        <v>34</v>
      </c>
      <c r="P201" t="s">
        <v>16</v>
      </c>
      <c r="Q201" t="s">
        <v>1028</v>
      </c>
      <c r="R201" t="s">
        <v>1030</v>
      </c>
      <c r="S201" s="2" t="s">
        <v>1025</v>
      </c>
      <c r="T201" t="s">
        <v>1035</v>
      </c>
      <c r="U201" t="s">
        <v>710</v>
      </c>
    </row>
    <row r="202" spans="1:21" x14ac:dyDescent="0.3">
      <c r="A202" t="s">
        <v>710</v>
      </c>
      <c r="B202">
        <v>2024</v>
      </c>
      <c r="C202" t="s">
        <v>707</v>
      </c>
      <c r="D202" t="s">
        <v>772</v>
      </c>
      <c r="E202" t="s">
        <v>805</v>
      </c>
      <c r="G202" t="s">
        <v>39</v>
      </c>
      <c r="H202" t="s">
        <v>39</v>
      </c>
      <c r="I202" t="s">
        <v>78</v>
      </c>
      <c r="J202" t="s">
        <v>1322</v>
      </c>
      <c r="K202" t="s">
        <v>10</v>
      </c>
      <c r="N202" t="s">
        <v>11</v>
      </c>
      <c r="O202" t="s">
        <v>21</v>
      </c>
      <c r="P202" t="s">
        <v>64</v>
      </c>
      <c r="Q202" t="s">
        <v>1033</v>
      </c>
      <c r="R202" t="s">
        <v>720</v>
      </c>
      <c r="S202" t="s">
        <v>720</v>
      </c>
      <c r="T202" t="s">
        <v>1036</v>
      </c>
      <c r="U202" t="s">
        <v>710</v>
      </c>
    </row>
    <row r="203" spans="1:21" x14ac:dyDescent="0.3">
      <c r="A203" t="s">
        <v>710</v>
      </c>
      <c r="B203">
        <v>2024</v>
      </c>
      <c r="C203" t="s">
        <v>707</v>
      </c>
      <c r="D203" t="s">
        <v>1582</v>
      </c>
      <c r="E203" t="s">
        <v>805</v>
      </c>
      <c r="G203" t="s">
        <v>39</v>
      </c>
      <c r="H203" t="s">
        <v>39</v>
      </c>
      <c r="I203" t="s">
        <v>45</v>
      </c>
      <c r="J203" t="s">
        <v>1320</v>
      </c>
      <c r="K203" t="s">
        <v>10</v>
      </c>
      <c r="N203" t="s">
        <v>11</v>
      </c>
      <c r="O203" t="s">
        <v>44</v>
      </c>
      <c r="P203" t="s">
        <v>16</v>
      </c>
      <c r="R203" t="s">
        <v>1030</v>
      </c>
      <c r="S203" t="s">
        <v>1026</v>
      </c>
      <c r="T203" t="s">
        <v>1034</v>
      </c>
      <c r="U203" t="s">
        <v>710</v>
      </c>
    </row>
    <row r="204" spans="1:21" x14ac:dyDescent="0.3">
      <c r="A204" t="s">
        <v>710</v>
      </c>
      <c r="B204">
        <v>2024</v>
      </c>
      <c r="C204" t="s">
        <v>707</v>
      </c>
      <c r="D204" t="s">
        <v>772</v>
      </c>
      <c r="E204" t="s">
        <v>805</v>
      </c>
      <c r="G204" t="s">
        <v>39</v>
      </c>
      <c r="H204" t="s">
        <v>39</v>
      </c>
      <c r="I204" t="s">
        <v>86</v>
      </c>
      <c r="J204" t="s">
        <v>1323</v>
      </c>
      <c r="K204" t="s">
        <v>10</v>
      </c>
      <c r="N204" t="s">
        <v>11</v>
      </c>
      <c r="O204" t="s">
        <v>19</v>
      </c>
      <c r="P204" t="s">
        <v>84</v>
      </c>
      <c r="Q204" t="s">
        <v>1601</v>
      </c>
      <c r="R204" t="s">
        <v>1030</v>
      </c>
      <c r="S204" t="s">
        <v>1027</v>
      </c>
      <c r="T204" t="s">
        <v>1037</v>
      </c>
      <c r="U204" t="s">
        <v>710</v>
      </c>
    </row>
    <row r="205" spans="1:21" s="18" customFormat="1" x14ac:dyDescent="0.3">
      <c r="A205" s="18" t="s">
        <v>710</v>
      </c>
      <c r="B205" s="18">
        <v>2023</v>
      </c>
      <c r="G205" s="18" t="s">
        <v>39</v>
      </c>
      <c r="H205" s="18" t="s">
        <v>400</v>
      </c>
      <c r="I205" s="18" t="s">
        <v>401</v>
      </c>
      <c r="J205" s="18" t="s">
        <v>1325</v>
      </c>
      <c r="K205" s="18" t="s">
        <v>374</v>
      </c>
      <c r="L205" s="18" t="s">
        <v>1115</v>
      </c>
      <c r="M205" s="18" t="s">
        <v>1116</v>
      </c>
      <c r="N205" s="18" t="s">
        <v>375</v>
      </c>
      <c r="P205" s="18" t="s">
        <v>130</v>
      </c>
      <c r="R205" s="18" t="s">
        <v>1038</v>
      </c>
      <c r="S205" s="18" t="s">
        <v>1038</v>
      </c>
      <c r="U205" s="18" t="s">
        <v>710</v>
      </c>
    </row>
    <row r="206" spans="1:21" s="18" customFormat="1" x14ac:dyDescent="0.3">
      <c r="G206" s="18" t="s">
        <v>878</v>
      </c>
      <c r="H206" s="18" t="s">
        <v>665</v>
      </c>
      <c r="I206" s="18" t="s">
        <v>666</v>
      </c>
      <c r="J206" s="18" t="s">
        <v>1326</v>
      </c>
      <c r="K206" s="18" t="s">
        <v>374</v>
      </c>
      <c r="L206" s="18" t="s">
        <v>1115</v>
      </c>
      <c r="M206" s="18" t="s">
        <v>1116</v>
      </c>
      <c r="N206" s="18" t="s">
        <v>375</v>
      </c>
      <c r="P206" s="18" t="s">
        <v>210</v>
      </c>
      <c r="U206" s="18" t="s">
        <v>746</v>
      </c>
    </row>
    <row r="207" spans="1:21" s="18" customFormat="1" x14ac:dyDescent="0.3">
      <c r="G207" s="18" t="s">
        <v>879</v>
      </c>
      <c r="H207" s="18" t="s">
        <v>589</v>
      </c>
      <c r="I207" s="18" t="s">
        <v>590</v>
      </c>
      <c r="J207" s="18" t="s">
        <v>1327</v>
      </c>
      <c r="K207" s="18" t="s">
        <v>374</v>
      </c>
      <c r="L207" s="18" t="s">
        <v>1115</v>
      </c>
      <c r="M207" s="18" t="s">
        <v>1116</v>
      </c>
      <c r="N207" s="18" t="s">
        <v>375</v>
      </c>
      <c r="P207" s="18" t="s">
        <v>591</v>
      </c>
      <c r="U207" s="18" t="s">
        <v>746</v>
      </c>
    </row>
    <row r="208" spans="1:21" s="18" customFormat="1" x14ac:dyDescent="0.3">
      <c r="G208" s="18" t="s">
        <v>880</v>
      </c>
      <c r="H208" s="18" t="s">
        <v>596</v>
      </c>
      <c r="I208" s="18" t="s">
        <v>597</v>
      </c>
      <c r="J208" s="18" t="s">
        <v>1328</v>
      </c>
      <c r="K208" s="18" t="s">
        <v>374</v>
      </c>
      <c r="L208" s="18" t="s">
        <v>1115</v>
      </c>
      <c r="M208" s="18" t="s">
        <v>1116</v>
      </c>
      <c r="N208" s="18" t="s">
        <v>375</v>
      </c>
      <c r="P208" s="18" t="s">
        <v>598</v>
      </c>
      <c r="U208" s="18" t="s">
        <v>746</v>
      </c>
    </row>
    <row r="209" spans="1:21" s="18" customFormat="1" x14ac:dyDescent="0.3">
      <c r="G209" s="18" t="s">
        <v>881</v>
      </c>
      <c r="H209" s="18" t="s">
        <v>657</v>
      </c>
      <c r="I209" s="18" t="s">
        <v>658</v>
      </c>
      <c r="J209" s="18" t="s">
        <v>1329</v>
      </c>
      <c r="K209" s="18" t="s">
        <v>374</v>
      </c>
      <c r="L209" s="18" t="s">
        <v>1115</v>
      </c>
      <c r="M209" s="18" t="s">
        <v>1116</v>
      </c>
      <c r="N209" s="18" t="s">
        <v>375</v>
      </c>
      <c r="P209" s="18" t="s">
        <v>656</v>
      </c>
      <c r="U209" s="18" t="s">
        <v>746</v>
      </c>
    </row>
    <row r="210" spans="1:21" s="18" customFormat="1" x14ac:dyDescent="0.3">
      <c r="G210" s="18" t="s">
        <v>469</v>
      </c>
      <c r="H210" s="18" t="s">
        <v>469</v>
      </c>
      <c r="I210" s="18" t="s">
        <v>470</v>
      </c>
      <c r="J210" s="18" t="s">
        <v>1330</v>
      </c>
      <c r="K210" s="18" t="s">
        <v>374</v>
      </c>
      <c r="L210" s="18" t="s">
        <v>1115</v>
      </c>
      <c r="M210" s="18" t="s">
        <v>1116</v>
      </c>
      <c r="N210" s="18" t="s">
        <v>375</v>
      </c>
      <c r="P210" s="18" t="s">
        <v>468</v>
      </c>
      <c r="U210" s="18" t="s">
        <v>746</v>
      </c>
    </row>
    <row r="211" spans="1:21" s="18" customFormat="1" x14ac:dyDescent="0.3">
      <c r="G211" s="18" t="s">
        <v>882</v>
      </c>
      <c r="H211" s="18" t="s">
        <v>392</v>
      </c>
      <c r="I211" s="18" t="s">
        <v>393</v>
      </c>
      <c r="J211" s="18" t="s">
        <v>1331</v>
      </c>
      <c r="K211" s="18" t="s">
        <v>374</v>
      </c>
      <c r="L211" s="18" t="s">
        <v>1115</v>
      </c>
      <c r="M211" s="18" t="s">
        <v>1116</v>
      </c>
      <c r="N211" s="18" t="s">
        <v>375</v>
      </c>
      <c r="P211" s="18" t="s">
        <v>394</v>
      </c>
      <c r="U211" s="18" t="s">
        <v>746</v>
      </c>
    </row>
    <row r="212" spans="1:21" s="18" customFormat="1" x14ac:dyDescent="0.3">
      <c r="G212" s="18" t="s">
        <v>883</v>
      </c>
      <c r="H212" s="18" t="s">
        <v>404</v>
      </c>
      <c r="I212" s="18" t="s">
        <v>405</v>
      </c>
      <c r="J212" s="18" t="s">
        <v>1332</v>
      </c>
      <c r="K212" s="18" t="s">
        <v>374</v>
      </c>
      <c r="L212" s="18" t="s">
        <v>1115</v>
      </c>
      <c r="M212" s="18" t="s">
        <v>1116</v>
      </c>
      <c r="N212" s="18" t="s">
        <v>375</v>
      </c>
      <c r="P212" s="18" t="s">
        <v>130</v>
      </c>
      <c r="U212" s="18" t="s">
        <v>746</v>
      </c>
    </row>
    <row r="213" spans="1:21" s="18" customFormat="1" x14ac:dyDescent="0.3">
      <c r="G213" s="18" t="s">
        <v>884</v>
      </c>
      <c r="H213" s="18" t="s">
        <v>697</v>
      </c>
      <c r="I213" s="18" t="s">
        <v>698</v>
      </c>
      <c r="J213" s="18" t="s">
        <v>1333</v>
      </c>
      <c r="K213" s="18" t="s">
        <v>374</v>
      </c>
      <c r="L213" s="18" t="s">
        <v>1115</v>
      </c>
      <c r="M213" s="18" t="s">
        <v>1116</v>
      </c>
      <c r="N213" s="18" t="s">
        <v>375</v>
      </c>
      <c r="P213" s="18" t="s">
        <v>693</v>
      </c>
      <c r="U213" s="18" t="s">
        <v>746</v>
      </c>
    </row>
    <row r="214" spans="1:21" s="18" customFormat="1" x14ac:dyDescent="0.3">
      <c r="G214" s="18" t="s">
        <v>885</v>
      </c>
      <c r="H214" s="18" t="s">
        <v>477</v>
      </c>
      <c r="I214" s="18" t="s">
        <v>478</v>
      </c>
      <c r="J214" s="18" t="s">
        <v>1334</v>
      </c>
      <c r="K214" s="18" t="s">
        <v>374</v>
      </c>
      <c r="L214" s="18" t="s">
        <v>1115</v>
      </c>
      <c r="M214" s="18" t="s">
        <v>1116</v>
      </c>
      <c r="N214" s="18" t="s">
        <v>375</v>
      </c>
      <c r="P214" s="18" t="s">
        <v>468</v>
      </c>
      <c r="U214" s="18" t="s">
        <v>746</v>
      </c>
    </row>
    <row r="215" spans="1:21" s="18" customFormat="1" x14ac:dyDescent="0.3">
      <c r="G215" s="18" t="s">
        <v>886</v>
      </c>
      <c r="H215" s="18" t="s">
        <v>676</v>
      </c>
      <c r="I215" s="18" t="s">
        <v>677</v>
      </c>
      <c r="J215" s="18" t="s">
        <v>1335</v>
      </c>
      <c r="K215" s="18" t="s">
        <v>374</v>
      </c>
      <c r="L215" s="18" t="s">
        <v>1115</v>
      </c>
      <c r="M215" s="18" t="s">
        <v>1116</v>
      </c>
      <c r="N215" s="18" t="s">
        <v>375</v>
      </c>
      <c r="P215" s="18" t="s">
        <v>678</v>
      </c>
      <c r="U215" s="18" t="s">
        <v>746</v>
      </c>
    </row>
    <row r="216" spans="1:21" x14ac:dyDescent="0.3">
      <c r="A216" t="s">
        <v>710</v>
      </c>
      <c r="B216">
        <v>2023</v>
      </c>
      <c r="C216" t="s">
        <v>707</v>
      </c>
      <c r="D216" t="s">
        <v>772</v>
      </c>
      <c r="E216" t="s">
        <v>773</v>
      </c>
      <c r="G216" t="s">
        <v>887</v>
      </c>
      <c r="H216" t="s">
        <v>213</v>
      </c>
      <c r="I216" t="s">
        <v>214</v>
      </c>
      <c r="J216" t="s">
        <v>1336</v>
      </c>
      <c r="K216" t="s">
        <v>10</v>
      </c>
      <c r="N216" t="s">
        <v>11</v>
      </c>
      <c r="O216" t="s">
        <v>21</v>
      </c>
      <c r="P216" t="s">
        <v>210</v>
      </c>
      <c r="Q216" t="s">
        <v>1041</v>
      </c>
      <c r="R216" t="s">
        <v>1040</v>
      </c>
      <c r="S216" t="s">
        <v>1039</v>
      </c>
      <c r="T216" t="s">
        <v>1042</v>
      </c>
      <c r="U216" t="s">
        <v>746</v>
      </c>
    </row>
    <row r="217" spans="1:21" s="18" customFormat="1" x14ac:dyDescent="0.3">
      <c r="G217" s="18" t="s">
        <v>888</v>
      </c>
      <c r="H217" s="18" t="s">
        <v>681</v>
      </c>
      <c r="I217" s="18" t="s">
        <v>682</v>
      </c>
      <c r="J217" s="18" t="s">
        <v>1337</v>
      </c>
      <c r="K217" s="18" t="s">
        <v>374</v>
      </c>
      <c r="L217" s="18" t="s">
        <v>1115</v>
      </c>
      <c r="M217" s="18" t="s">
        <v>1116</v>
      </c>
      <c r="N217" s="18" t="s">
        <v>375</v>
      </c>
      <c r="P217" s="18" t="s">
        <v>683</v>
      </c>
      <c r="U217" s="18" t="s">
        <v>746</v>
      </c>
    </row>
    <row r="218" spans="1:21" s="18" customFormat="1" x14ac:dyDescent="0.3">
      <c r="G218" s="18" t="s">
        <v>661</v>
      </c>
      <c r="H218" s="18" t="s">
        <v>661</v>
      </c>
      <c r="I218" s="18" t="s">
        <v>662</v>
      </c>
      <c r="J218" s="18" t="s">
        <v>1338</v>
      </c>
      <c r="K218" s="18" t="s">
        <v>374</v>
      </c>
      <c r="L218" s="18" t="s">
        <v>1115</v>
      </c>
      <c r="M218" s="18" t="s">
        <v>1116</v>
      </c>
      <c r="N218" s="18" t="s">
        <v>375</v>
      </c>
      <c r="P218" s="18" t="s">
        <v>210</v>
      </c>
      <c r="U218" s="18" t="s">
        <v>746</v>
      </c>
    </row>
    <row r="219" spans="1:21" x14ac:dyDescent="0.3">
      <c r="A219" t="s">
        <v>710</v>
      </c>
      <c r="B219">
        <v>2023</v>
      </c>
      <c r="C219">
        <v>2021</v>
      </c>
      <c r="D219" t="s">
        <v>772</v>
      </c>
      <c r="E219" t="s">
        <v>805</v>
      </c>
      <c r="F219" t="s">
        <v>979</v>
      </c>
      <c r="G219" t="s">
        <v>756</v>
      </c>
      <c r="H219" t="s">
        <v>46</v>
      </c>
      <c r="I219" t="s">
        <v>47</v>
      </c>
      <c r="J219" t="s">
        <v>1339</v>
      </c>
      <c r="K219" t="s">
        <v>10</v>
      </c>
      <c r="N219" t="s">
        <v>11</v>
      </c>
      <c r="O219" t="s">
        <v>13</v>
      </c>
      <c r="P219" t="s">
        <v>16</v>
      </c>
      <c r="Q219" t="s">
        <v>1045</v>
      </c>
      <c r="R219" s="2" t="s">
        <v>763</v>
      </c>
      <c r="S219" s="2" t="s">
        <v>1044</v>
      </c>
      <c r="T219" s="2" t="s">
        <v>1043</v>
      </c>
      <c r="U219" t="s">
        <v>710</v>
      </c>
    </row>
    <row r="220" spans="1:21" x14ac:dyDescent="0.3">
      <c r="A220" t="s">
        <v>710</v>
      </c>
      <c r="B220">
        <v>2023</v>
      </c>
      <c r="C220">
        <v>2021</v>
      </c>
      <c r="D220" t="s">
        <v>772</v>
      </c>
      <c r="E220" t="s">
        <v>805</v>
      </c>
      <c r="F220" t="s">
        <v>979</v>
      </c>
      <c r="G220" t="s">
        <v>756</v>
      </c>
      <c r="H220" t="s">
        <v>46</v>
      </c>
      <c r="I220" t="s">
        <v>48</v>
      </c>
      <c r="J220" t="s">
        <v>1340</v>
      </c>
      <c r="K220" t="s">
        <v>10</v>
      </c>
      <c r="N220" t="s">
        <v>11</v>
      </c>
      <c r="O220" t="s">
        <v>44</v>
      </c>
      <c r="P220" t="s">
        <v>16</v>
      </c>
      <c r="Q220" t="s">
        <v>1045</v>
      </c>
      <c r="R220" t="s">
        <v>763</v>
      </c>
      <c r="S220" s="2" t="s">
        <v>1044</v>
      </c>
      <c r="T220" s="2" t="s">
        <v>1046</v>
      </c>
      <c r="U220" t="s">
        <v>710</v>
      </c>
    </row>
    <row r="221" spans="1:21" x14ac:dyDescent="0.3">
      <c r="A221" t="s">
        <v>709</v>
      </c>
      <c r="B221" t="s">
        <v>720</v>
      </c>
      <c r="C221" t="s">
        <v>720</v>
      </c>
      <c r="D221" t="s">
        <v>720</v>
      </c>
      <c r="E221" t="s">
        <v>720</v>
      </c>
      <c r="F221" t="s">
        <v>720</v>
      </c>
      <c r="G221" t="s">
        <v>889</v>
      </c>
      <c r="H221" t="s">
        <v>112</v>
      </c>
      <c r="I221" t="s">
        <v>113</v>
      </c>
      <c r="J221" t="s">
        <v>1341</v>
      </c>
      <c r="K221" t="s">
        <v>10</v>
      </c>
      <c r="N221" t="s">
        <v>11</v>
      </c>
      <c r="O221" t="s">
        <v>34</v>
      </c>
      <c r="P221" t="s">
        <v>111</v>
      </c>
      <c r="Q221" t="s">
        <v>1048</v>
      </c>
      <c r="T221" t="s">
        <v>1047</v>
      </c>
      <c r="U221" t="s">
        <v>746</v>
      </c>
    </row>
    <row r="222" spans="1:21" s="18" customFormat="1" x14ac:dyDescent="0.3">
      <c r="G222" s="18" t="s">
        <v>890</v>
      </c>
      <c r="H222" s="18" t="s">
        <v>618</v>
      </c>
      <c r="I222" s="18" t="s">
        <v>619</v>
      </c>
      <c r="J222" s="18" t="s">
        <v>1342</v>
      </c>
      <c r="K222" s="18" t="s">
        <v>374</v>
      </c>
      <c r="L222" s="18" t="s">
        <v>1115</v>
      </c>
      <c r="M222" s="18" t="s">
        <v>1116</v>
      </c>
      <c r="N222" s="18" t="s">
        <v>375</v>
      </c>
      <c r="P222" s="18" t="s">
        <v>611</v>
      </c>
      <c r="U222" s="18" t="s">
        <v>746</v>
      </c>
    </row>
    <row r="223" spans="1:21" x14ac:dyDescent="0.3">
      <c r="A223" t="s">
        <v>710</v>
      </c>
      <c r="B223">
        <v>2023</v>
      </c>
      <c r="C223" t="s">
        <v>707</v>
      </c>
      <c r="D223" t="s">
        <v>807</v>
      </c>
      <c r="E223" t="s">
        <v>773</v>
      </c>
      <c r="F223" t="s">
        <v>979</v>
      </c>
      <c r="G223" t="s">
        <v>365</v>
      </c>
      <c r="H223" t="s">
        <v>365</v>
      </c>
      <c r="I223" t="s">
        <v>366</v>
      </c>
      <c r="J223" t="s">
        <v>1343</v>
      </c>
      <c r="K223" t="s">
        <v>10</v>
      </c>
      <c r="N223" t="s">
        <v>233</v>
      </c>
      <c r="O223" t="s">
        <v>1050</v>
      </c>
      <c r="R223" t="s">
        <v>1049</v>
      </c>
      <c r="T223" t="s">
        <v>707</v>
      </c>
      <c r="U223" t="s">
        <v>746</v>
      </c>
    </row>
    <row r="224" spans="1:21" x14ac:dyDescent="0.3">
      <c r="A224" t="s">
        <v>710</v>
      </c>
      <c r="B224">
        <v>2023</v>
      </c>
      <c r="C224" t="s">
        <v>707</v>
      </c>
      <c r="D224" t="s">
        <v>772</v>
      </c>
      <c r="E224" t="s">
        <v>773</v>
      </c>
      <c r="G224" t="s">
        <v>891</v>
      </c>
      <c r="H224" t="s">
        <v>320</v>
      </c>
      <c r="I224" t="s">
        <v>321</v>
      </c>
      <c r="J224" t="s">
        <v>1344</v>
      </c>
      <c r="K224" t="s">
        <v>10</v>
      </c>
      <c r="N224" t="s">
        <v>233</v>
      </c>
      <c r="O224" t="s">
        <v>303</v>
      </c>
      <c r="P224" t="s">
        <v>322</v>
      </c>
      <c r="Q224" t="s">
        <v>1052</v>
      </c>
      <c r="R224" s="22" t="s">
        <v>1051</v>
      </c>
      <c r="T224" t="s">
        <v>707</v>
      </c>
      <c r="U224" t="s">
        <v>746</v>
      </c>
    </row>
    <row r="225" spans="1:21" x14ac:dyDescent="0.3">
      <c r="A225" t="s">
        <v>709</v>
      </c>
      <c r="B225" t="s">
        <v>720</v>
      </c>
      <c r="C225" t="s">
        <v>720</v>
      </c>
      <c r="D225" t="s">
        <v>720</v>
      </c>
      <c r="E225" t="s">
        <v>720</v>
      </c>
      <c r="F225" t="s">
        <v>720</v>
      </c>
      <c r="G225" t="s">
        <v>344</v>
      </c>
      <c r="H225" t="s">
        <v>344</v>
      </c>
      <c r="I225" t="s">
        <v>343</v>
      </c>
      <c r="J225" t="s">
        <v>1345</v>
      </c>
      <c r="K225" t="s">
        <v>10</v>
      </c>
      <c r="N225" t="s">
        <v>233</v>
      </c>
      <c r="Q225" t="s">
        <v>1054</v>
      </c>
      <c r="R225" t="s">
        <v>1053</v>
      </c>
      <c r="T225" t="s">
        <v>707</v>
      </c>
      <c r="U225" t="s">
        <v>746</v>
      </c>
    </row>
    <row r="226" spans="1:21" x14ac:dyDescent="0.3">
      <c r="A226" t="s">
        <v>710</v>
      </c>
      <c r="B226">
        <v>2024</v>
      </c>
      <c r="C226" t="s">
        <v>707</v>
      </c>
      <c r="D226" t="s">
        <v>807</v>
      </c>
      <c r="E226" t="s">
        <v>805</v>
      </c>
      <c r="F226" t="s">
        <v>1066</v>
      </c>
      <c r="G226" t="s">
        <v>718</v>
      </c>
      <c r="H226" t="s">
        <v>246</v>
      </c>
      <c r="I226" t="s">
        <v>247</v>
      </c>
      <c r="J226" t="s">
        <v>1346</v>
      </c>
      <c r="K226" t="s">
        <v>10</v>
      </c>
      <c r="N226" t="s">
        <v>233</v>
      </c>
      <c r="O226" t="s">
        <v>249</v>
      </c>
      <c r="P226" t="s">
        <v>248</v>
      </c>
      <c r="Q226" t="s">
        <v>1056</v>
      </c>
      <c r="R226" t="s">
        <v>1055</v>
      </c>
      <c r="S226" t="s">
        <v>1062</v>
      </c>
      <c r="T226" t="s">
        <v>707</v>
      </c>
      <c r="U226" t="s">
        <v>749</v>
      </c>
    </row>
    <row r="227" spans="1:21" x14ac:dyDescent="0.3">
      <c r="A227" t="s">
        <v>710</v>
      </c>
      <c r="B227">
        <v>2024</v>
      </c>
      <c r="C227" t="s">
        <v>707</v>
      </c>
      <c r="D227" t="s">
        <v>807</v>
      </c>
      <c r="E227" t="s">
        <v>805</v>
      </c>
      <c r="F227" t="s">
        <v>1066</v>
      </c>
      <c r="G227" t="s">
        <v>718</v>
      </c>
      <c r="H227" t="s">
        <v>246</v>
      </c>
      <c r="I227" t="s">
        <v>259</v>
      </c>
      <c r="J227" t="s">
        <v>1347</v>
      </c>
      <c r="K227" t="s">
        <v>10</v>
      </c>
      <c r="N227" t="s">
        <v>233</v>
      </c>
      <c r="O227" t="s">
        <v>249</v>
      </c>
      <c r="P227" t="s">
        <v>260</v>
      </c>
      <c r="Q227" t="s">
        <v>1056</v>
      </c>
      <c r="R227" t="s">
        <v>1055</v>
      </c>
      <c r="S227" t="s">
        <v>1062</v>
      </c>
      <c r="T227" t="s">
        <v>707</v>
      </c>
      <c r="U227" t="s">
        <v>749</v>
      </c>
    </row>
    <row r="228" spans="1:21" x14ac:dyDescent="0.3">
      <c r="A228" t="s">
        <v>710</v>
      </c>
      <c r="B228">
        <v>2024</v>
      </c>
      <c r="C228" t="s">
        <v>707</v>
      </c>
      <c r="D228" t="s">
        <v>807</v>
      </c>
      <c r="E228" t="s">
        <v>805</v>
      </c>
      <c r="F228" t="s">
        <v>1066</v>
      </c>
      <c r="G228" t="s">
        <v>718</v>
      </c>
      <c r="H228" t="s">
        <v>246</v>
      </c>
      <c r="I228" t="s">
        <v>304</v>
      </c>
      <c r="J228" t="s">
        <v>1348</v>
      </c>
      <c r="K228" t="s">
        <v>10</v>
      </c>
      <c r="N228" t="s">
        <v>233</v>
      </c>
      <c r="O228" t="s">
        <v>249</v>
      </c>
      <c r="P228" t="s">
        <v>248</v>
      </c>
      <c r="Q228" t="s">
        <v>1056</v>
      </c>
      <c r="R228" t="s">
        <v>1055</v>
      </c>
      <c r="S228" t="s">
        <v>1062</v>
      </c>
      <c r="T228" t="s">
        <v>707</v>
      </c>
      <c r="U228" t="s">
        <v>749</v>
      </c>
    </row>
    <row r="229" spans="1:21" x14ac:dyDescent="0.3">
      <c r="A229" t="s">
        <v>710</v>
      </c>
      <c r="B229">
        <v>2024</v>
      </c>
      <c r="C229" t="s">
        <v>707</v>
      </c>
      <c r="D229" t="s">
        <v>807</v>
      </c>
      <c r="E229" t="s">
        <v>805</v>
      </c>
      <c r="F229" t="s">
        <v>1066</v>
      </c>
      <c r="G229" t="s">
        <v>718</v>
      </c>
      <c r="H229" t="s">
        <v>246</v>
      </c>
      <c r="I229" t="s">
        <v>315</v>
      </c>
      <c r="J229" t="s">
        <v>1349</v>
      </c>
      <c r="K229" t="s">
        <v>10</v>
      </c>
      <c r="N229" t="s">
        <v>233</v>
      </c>
      <c r="O229" t="s">
        <v>249</v>
      </c>
      <c r="P229" t="s">
        <v>248</v>
      </c>
      <c r="Q229" t="s">
        <v>1068</v>
      </c>
      <c r="R229" t="s">
        <v>1055</v>
      </c>
      <c r="S229" t="s">
        <v>1063</v>
      </c>
      <c r="T229" t="s">
        <v>707</v>
      </c>
      <c r="U229" t="s">
        <v>749</v>
      </c>
    </row>
    <row r="230" spans="1:21" x14ac:dyDescent="0.3">
      <c r="A230" t="s">
        <v>710</v>
      </c>
      <c r="B230">
        <v>2024</v>
      </c>
      <c r="C230" t="s">
        <v>707</v>
      </c>
      <c r="D230" t="s">
        <v>807</v>
      </c>
      <c r="E230" t="s">
        <v>805</v>
      </c>
      <c r="F230" t="s">
        <v>1066</v>
      </c>
      <c r="G230" t="s">
        <v>718</v>
      </c>
      <c r="H230" t="s">
        <v>246</v>
      </c>
      <c r="I230" t="s">
        <v>317</v>
      </c>
      <c r="J230" t="s">
        <v>1350</v>
      </c>
      <c r="K230" t="s">
        <v>10</v>
      </c>
      <c r="N230" t="s">
        <v>233</v>
      </c>
      <c r="O230" t="s">
        <v>249</v>
      </c>
      <c r="P230" t="s">
        <v>248</v>
      </c>
      <c r="Q230" t="s">
        <v>1056</v>
      </c>
      <c r="R230" t="s">
        <v>1055</v>
      </c>
      <c r="S230" t="s">
        <v>1062</v>
      </c>
      <c r="T230" t="s">
        <v>707</v>
      </c>
      <c r="U230" t="s">
        <v>749</v>
      </c>
    </row>
    <row r="231" spans="1:21" x14ac:dyDescent="0.3">
      <c r="A231" t="s">
        <v>710</v>
      </c>
      <c r="B231">
        <v>2024</v>
      </c>
      <c r="C231" t="s">
        <v>707</v>
      </c>
      <c r="D231" t="s">
        <v>807</v>
      </c>
      <c r="E231" t="s">
        <v>805</v>
      </c>
      <c r="F231" t="s">
        <v>1066</v>
      </c>
      <c r="G231" t="s">
        <v>718</v>
      </c>
      <c r="H231" t="s">
        <v>246</v>
      </c>
      <c r="I231" t="s">
        <v>363</v>
      </c>
      <c r="J231" t="s">
        <v>1351</v>
      </c>
      <c r="K231" t="s">
        <v>10</v>
      </c>
      <c r="N231" t="s">
        <v>233</v>
      </c>
      <c r="O231" t="s">
        <v>274</v>
      </c>
      <c r="P231" t="s">
        <v>364</v>
      </c>
      <c r="Q231" t="s">
        <v>1056</v>
      </c>
      <c r="R231" t="s">
        <v>1055</v>
      </c>
      <c r="S231" t="s">
        <v>1062</v>
      </c>
      <c r="T231" t="s">
        <v>707</v>
      </c>
      <c r="U231" t="s">
        <v>749</v>
      </c>
    </row>
    <row r="232" spans="1:21" x14ac:dyDescent="0.3">
      <c r="A232" t="s">
        <v>710</v>
      </c>
      <c r="B232">
        <v>2024</v>
      </c>
      <c r="C232" t="s">
        <v>707</v>
      </c>
      <c r="D232" t="s">
        <v>807</v>
      </c>
      <c r="E232" t="s">
        <v>805</v>
      </c>
      <c r="F232" t="s">
        <v>1066</v>
      </c>
      <c r="G232" t="s">
        <v>718</v>
      </c>
      <c r="H232" t="s">
        <v>250</v>
      </c>
      <c r="I232" t="s">
        <v>251</v>
      </c>
      <c r="J232" t="s">
        <v>1352</v>
      </c>
      <c r="K232" t="s">
        <v>10</v>
      </c>
      <c r="N232" t="s">
        <v>233</v>
      </c>
      <c r="O232" t="s">
        <v>249</v>
      </c>
      <c r="P232" t="s">
        <v>252</v>
      </c>
      <c r="Q232" t="s">
        <v>1061</v>
      </c>
      <c r="R232" t="s">
        <v>1058</v>
      </c>
      <c r="S232" t="s">
        <v>1062</v>
      </c>
      <c r="T232" t="s">
        <v>707</v>
      </c>
      <c r="U232" t="s">
        <v>749</v>
      </c>
    </row>
    <row r="233" spans="1:21" x14ac:dyDescent="0.3">
      <c r="A233" t="s">
        <v>710</v>
      </c>
      <c r="B233">
        <v>2024</v>
      </c>
      <c r="C233" t="s">
        <v>707</v>
      </c>
      <c r="D233" t="s">
        <v>807</v>
      </c>
      <c r="E233" t="s">
        <v>805</v>
      </c>
      <c r="F233" t="s">
        <v>1066</v>
      </c>
      <c r="G233" t="s">
        <v>718</v>
      </c>
      <c r="H233" t="s">
        <v>151</v>
      </c>
      <c r="I233" t="s">
        <v>152</v>
      </c>
      <c r="J233" t="s">
        <v>1353</v>
      </c>
      <c r="K233" t="s">
        <v>10</v>
      </c>
      <c r="N233" t="s">
        <v>11</v>
      </c>
      <c r="O233" t="s">
        <v>148</v>
      </c>
      <c r="P233" t="s">
        <v>147</v>
      </c>
      <c r="Q233" t="s">
        <v>1069</v>
      </c>
      <c r="R233" t="s">
        <v>1055</v>
      </c>
      <c r="S233" t="s">
        <v>1059</v>
      </c>
      <c r="T233" t="s">
        <v>1060</v>
      </c>
      <c r="U233" t="s">
        <v>749</v>
      </c>
    </row>
    <row r="234" spans="1:21" x14ac:dyDescent="0.3">
      <c r="A234" t="s">
        <v>710</v>
      </c>
      <c r="B234">
        <v>2024</v>
      </c>
      <c r="C234" t="s">
        <v>707</v>
      </c>
      <c r="D234" t="s">
        <v>807</v>
      </c>
      <c r="E234" t="s">
        <v>805</v>
      </c>
      <c r="F234" t="s">
        <v>1066</v>
      </c>
      <c r="G234" t="s">
        <v>718</v>
      </c>
      <c r="H234" t="s">
        <v>151</v>
      </c>
      <c r="I234" t="s">
        <v>170</v>
      </c>
      <c r="J234" t="s">
        <v>1354</v>
      </c>
      <c r="K234" t="s">
        <v>10</v>
      </c>
      <c r="N234" t="s">
        <v>11</v>
      </c>
      <c r="O234" t="s">
        <v>34</v>
      </c>
      <c r="P234" t="s">
        <v>171</v>
      </c>
      <c r="Q234" t="s">
        <v>1070</v>
      </c>
      <c r="R234" t="s">
        <v>1055</v>
      </c>
      <c r="S234" t="s">
        <v>1065</v>
      </c>
      <c r="T234" t="s">
        <v>1067</v>
      </c>
      <c r="U234" t="s">
        <v>749</v>
      </c>
    </row>
    <row r="235" spans="1:21" s="18" customFormat="1" x14ac:dyDescent="0.3">
      <c r="A235" s="18" t="s">
        <v>710</v>
      </c>
      <c r="B235" s="18">
        <v>2024</v>
      </c>
      <c r="E235" s="18" t="s">
        <v>805</v>
      </c>
      <c r="F235" s="18" t="s">
        <v>1066</v>
      </c>
      <c r="G235" s="18" t="s">
        <v>718</v>
      </c>
      <c r="H235" s="18" t="s">
        <v>151</v>
      </c>
      <c r="I235" s="18" t="s">
        <v>495</v>
      </c>
      <c r="J235" s="18" t="s">
        <v>1356</v>
      </c>
      <c r="K235" s="18" t="s">
        <v>374</v>
      </c>
      <c r="L235" s="18" t="s">
        <v>1115</v>
      </c>
      <c r="M235" s="18" t="s">
        <v>1117</v>
      </c>
      <c r="N235" s="18" t="s">
        <v>375</v>
      </c>
      <c r="P235" s="18" t="s">
        <v>174</v>
      </c>
      <c r="Q235" s="18" t="s">
        <v>1057</v>
      </c>
      <c r="R235" s="18" t="s">
        <v>1055</v>
      </c>
      <c r="S235" s="18" t="s">
        <v>1065</v>
      </c>
      <c r="T235" s="18" t="s">
        <v>707</v>
      </c>
      <c r="U235" s="18" t="s">
        <v>749</v>
      </c>
    </row>
    <row r="236" spans="1:21" x14ac:dyDescent="0.3">
      <c r="A236" t="s">
        <v>710</v>
      </c>
      <c r="B236">
        <v>2024</v>
      </c>
      <c r="C236" t="s">
        <v>707</v>
      </c>
      <c r="D236" t="s">
        <v>807</v>
      </c>
      <c r="E236" t="s">
        <v>805</v>
      </c>
      <c r="F236" t="s">
        <v>1066</v>
      </c>
      <c r="G236" t="s">
        <v>718</v>
      </c>
      <c r="H236" t="s">
        <v>151</v>
      </c>
      <c r="I236" t="s">
        <v>345</v>
      </c>
      <c r="J236" t="s">
        <v>1355</v>
      </c>
      <c r="K236" t="s">
        <v>10</v>
      </c>
      <c r="N236" t="s">
        <v>233</v>
      </c>
      <c r="O236" t="s">
        <v>255</v>
      </c>
      <c r="P236" t="s">
        <v>346</v>
      </c>
      <c r="Q236" t="s">
        <v>1070</v>
      </c>
      <c r="R236" t="s">
        <v>1055</v>
      </c>
      <c r="S236" t="s">
        <v>1065</v>
      </c>
      <c r="U236" t="s">
        <v>749</v>
      </c>
    </row>
    <row r="237" spans="1:21" s="18" customFormat="1" x14ac:dyDescent="0.3">
      <c r="A237" s="18" t="s">
        <v>710</v>
      </c>
      <c r="B237" s="18">
        <v>2024</v>
      </c>
      <c r="E237" s="18" t="s">
        <v>805</v>
      </c>
      <c r="F237" s="18" t="s">
        <v>1066</v>
      </c>
      <c r="G237" s="18" t="s">
        <v>718</v>
      </c>
      <c r="H237" s="18" t="s">
        <v>151</v>
      </c>
      <c r="I237" s="18" t="s">
        <v>648</v>
      </c>
      <c r="J237" s="18" t="s">
        <v>1357</v>
      </c>
      <c r="K237" s="18" t="s">
        <v>374</v>
      </c>
      <c r="L237" s="18" t="s">
        <v>1115</v>
      </c>
      <c r="M237" s="18" t="s">
        <v>1118</v>
      </c>
      <c r="N237" s="18" t="s">
        <v>375</v>
      </c>
      <c r="P237" s="18" t="s">
        <v>649</v>
      </c>
      <c r="Q237" s="18" t="s">
        <v>1057</v>
      </c>
      <c r="R237" s="18" t="s">
        <v>1055</v>
      </c>
      <c r="S237" s="18" t="s">
        <v>1065</v>
      </c>
      <c r="U237" s="18" t="s">
        <v>749</v>
      </c>
    </row>
    <row r="238" spans="1:21" x14ac:dyDescent="0.3">
      <c r="A238" t="s">
        <v>709</v>
      </c>
      <c r="B238" t="s">
        <v>720</v>
      </c>
      <c r="C238" t="s">
        <v>720</v>
      </c>
      <c r="D238" t="s">
        <v>720</v>
      </c>
      <c r="E238" t="s">
        <v>720</v>
      </c>
      <c r="F238" t="s">
        <v>720</v>
      </c>
      <c r="G238" t="s">
        <v>231</v>
      </c>
      <c r="H238" t="s">
        <v>231</v>
      </c>
      <c r="I238" t="s">
        <v>232</v>
      </c>
      <c r="J238" t="s">
        <v>1358</v>
      </c>
      <c r="K238" t="s">
        <v>10</v>
      </c>
      <c r="N238" t="s">
        <v>233</v>
      </c>
      <c r="O238" t="s">
        <v>1072</v>
      </c>
      <c r="P238" t="s">
        <v>244</v>
      </c>
      <c r="Q238" t="s">
        <v>1074</v>
      </c>
      <c r="R238" t="s">
        <v>1071</v>
      </c>
      <c r="S238" t="s">
        <v>1073</v>
      </c>
      <c r="T238" t="s">
        <v>707</v>
      </c>
      <c r="U238" t="s">
        <v>746</v>
      </c>
    </row>
    <row r="239" spans="1:21" s="18" customFormat="1" x14ac:dyDescent="0.3">
      <c r="G239" s="18" t="s">
        <v>892</v>
      </c>
      <c r="H239" s="18" t="s">
        <v>510</v>
      </c>
      <c r="I239" s="18" t="s">
        <v>511</v>
      </c>
      <c r="J239" s="18" t="s">
        <v>1359</v>
      </c>
      <c r="K239" s="18" t="s">
        <v>374</v>
      </c>
      <c r="L239" s="18" t="s">
        <v>1115</v>
      </c>
      <c r="M239" s="18" t="s">
        <v>1116</v>
      </c>
      <c r="N239" s="18" t="s">
        <v>375</v>
      </c>
      <c r="P239" s="18" t="s">
        <v>509</v>
      </c>
      <c r="U239" s="18" t="s">
        <v>746</v>
      </c>
    </row>
    <row r="240" spans="1:21" s="18" customFormat="1" x14ac:dyDescent="0.3">
      <c r="G240" s="18" t="s">
        <v>893</v>
      </c>
      <c r="H240" s="18" t="s">
        <v>455</v>
      </c>
      <c r="I240" s="18" t="s">
        <v>456</v>
      </c>
      <c r="J240" s="18" t="s">
        <v>1360</v>
      </c>
      <c r="K240" s="18" t="s">
        <v>374</v>
      </c>
      <c r="L240" s="18" t="s">
        <v>1115</v>
      </c>
      <c r="M240" s="18" t="s">
        <v>1116</v>
      </c>
      <c r="N240" s="18" t="s">
        <v>375</v>
      </c>
      <c r="P240" s="18" t="s">
        <v>457</v>
      </c>
      <c r="U240" s="18" t="s">
        <v>746</v>
      </c>
    </row>
    <row r="241" spans="1:21" s="18" customFormat="1" x14ac:dyDescent="0.3">
      <c r="G241" s="18" t="s">
        <v>894</v>
      </c>
      <c r="H241" s="18" t="s">
        <v>440</v>
      </c>
      <c r="I241" s="18" t="s">
        <v>441</v>
      </c>
      <c r="J241" s="18" t="s">
        <v>1361</v>
      </c>
      <c r="K241" s="18" t="s">
        <v>374</v>
      </c>
      <c r="L241" s="18" t="s">
        <v>1115</v>
      </c>
      <c r="M241" s="18" t="s">
        <v>1116</v>
      </c>
      <c r="N241" s="18" t="s">
        <v>375</v>
      </c>
      <c r="P241" s="18" t="s">
        <v>442</v>
      </c>
      <c r="U241" s="18" t="s">
        <v>746</v>
      </c>
    </row>
    <row r="242" spans="1:21" x14ac:dyDescent="0.3">
      <c r="A242" t="s">
        <v>710</v>
      </c>
      <c r="B242">
        <v>2023</v>
      </c>
      <c r="D242" t="s">
        <v>772</v>
      </c>
      <c r="E242" t="s">
        <v>773</v>
      </c>
      <c r="F242" t="s">
        <v>1077</v>
      </c>
      <c r="G242" t="s">
        <v>328</v>
      </c>
      <c r="H242" t="s">
        <v>328</v>
      </c>
      <c r="I242" t="s">
        <v>329</v>
      </c>
      <c r="J242" t="s">
        <v>1362</v>
      </c>
      <c r="K242" t="s">
        <v>10</v>
      </c>
      <c r="N242" t="s">
        <v>233</v>
      </c>
      <c r="O242" t="s">
        <v>274</v>
      </c>
      <c r="P242" t="s">
        <v>64</v>
      </c>
      <c r="R242" t="s">
        <v>1075</v>
      </c>
      <c r="S242" s="22" t="s">
        <v>1076</v>
      </c>
      <c r="T242" t="s">
        <v>707</v>
      </c>
      <c r="U242" t="s">
        <v>746</v>
      </c>
    </row>
    <row r="243" spans="1:21" s="18" customFormat="1" x14ac:dyDescent="0.3">
      <c r="G243" s="18" t="s">
        <v>895</v>
      </c>
      <c r="H243" s="18" t="s">
        <v>481</v>
      </c>
      <c r="I243" s="18" t="s">
        <v>482</v>
      </c>
      <c r="J243" s="18" t="s">
        <v>1363</v>
      </c>
      <c r="K243" s="18" t="s">
        <v>374</v>
      </c>
      <c r="L243" s="18" t="s">
        <v>1115</v>
      </c>
      <c r="M243" s="18" t="s">
        <v>1116</v>
      </c>
      <c r="N243" s="18" t="s">
        <v>375</v>
      </c>
      <c r="P243" s="18" t="s">
        <v>483</v>
      </c>
      <c r="U243" s="18" t="s">
        <v>746</v>
      </c>
    </row>
    <row r="244" spans="1:21" s="18" customFormat="1" x14ac:dyDescent="0.3">
      <c r="G244" s="18" t="s">
        <v>632</v>
      </c>
      <c r="H244" s="18" t="s">
        <v>632</v>
      </c>
      <c r="I244" s="18" t="s">
        <v>633</v>
      </c>
      <c r="J244" s="18" t="s">
        <v>1364</v>
      </c>
      <c r="K244" s="18" t="s">
        <v>374</v>
      </c>
      <c r="L244" s="18" t="s">
        <v>1115</v>
      </c>
      <c r="M244" s="18" t="s">
        <v>1117</v>
      </c>
      <c r="N244" s="18" t="s">
        <v>375</v>
      </c>
      <c r="P244" s="18" t="s">
        <v>627</v>
      </c>
      <c r="U244" s="18" t="s">
        <v>746</v>
      </c>
    </row>
    <row r="245" spans="1:21" s="18" customFormat="1" x14ac:dyDescent="0.3">
      <c r="G245" s="18" t="s">
        <v>514</v>
      </c>
      <c r="H245" s="18" t="s">
        <v>514</v>
      </c>
      <c r="I245" s="18" t="s">
        <v>515</v>
      </c>
      <c r="J245" s="18" t="s">
        <v>1365</v>
      </c>
      <c r="K245" s="18" t="s">
        <v>374</v>
      </c>
      <c r="L245" s="18" t="s">
        <v>1115</v>
      </c>
      <c r="M245" s="18" t="s">
        <v>1116</v>
      </c>
      <c r="N245" s="18" t="s">
        <v>375</v>
      </c>
      <c r="P245" s="18" t="s">
        <v>509</v>
      </c>
      <c r="U245" s="18" t="s">
        <v>746</v>
      </c>
    </row>
    <row r="246" spans="1:21" s="18" customFormat="1" x14ac:dyDescent="0.3">
      <c r="A246" s="18" t="s">
        <v>710</v>
      </c>
      <c r="B246" s="18">
        <v>2023</v>
      </c>
      <c r="D246" s="18" t="s">
        <v>807</v>
      </c>
      <c r="E246" s="18" t="s">
        <v>773</v>
      </c>
      <c r="G246" s="18" t="s">
        <v>897</v>
      </c>
      <c r="H246" s="18" t="s">
        <v>507</v>
      </c>
      <c r="I246" s="18" t="s">
        <v>508</v>
      </c>
      <c r="J246" s="18" t="s">
        <v>1367</v>
      </c>
      <c r="K246" s="18" t="s">
        <v>374</v>
      </c>
      <c r="L246" s="18" t="s">
        <v>1115</v>
      </c>
      <c r="M246" s="18" t="s">
        <v>1116</v>
      </c>
      <c r="N246" s="18" t="s">
        <v>375</v>
      </c>
      <c r="P246" s="18" t="s">
        <v>509</v>
      </c>
      <c r="S246" s="18" t="s">
        <v>1079</v>
      </c>
      <c r="T246" s="18" t="s">
        <v>1080</v>
      </c>
      <c r="U246" s="18" t="s">
        <v>746</v>
      </c>
    </row>
    <row r="247" spans="1:21" x14ac:dyDescent="0.3">
      <c r="A247" t="s">
        <v>710</v>
      </c>
      <c r="B247">
        <v>2023</v>
      </c>
      <c r="C247" t="s">
        <v>707</v>
      </c>
      <c r="D247" t="s">
        <v>807</v>
      </c>
      <c r="E247" t="s">
        <v>773</v>
      </c>
      <c r="G247" t="s">
        <v>896</v>
      </c>
      <c r="H247" t="s">
        <v>172</v>
      </c>
      <c r="I247" t="s">
        <v>173</v>
      </c>
      <c r="J247" t="s">
        <v>1366</v>
      </c>
      <c r="K247" t="s">
        <v>10</v>
      </c>
      <c r="N247" t="s">
        <v>11</v>
      </c>
      <c r="O247" t="s">
        <v>17</v>
      </c>
      <c r="P247" t="s">
        <v>174</v>
      </c>
      <c r="Q247" t="s">
        <v>1081</v>
      </c>
      <c r="R247" t="s">
        <v>1078</v>
      </c>
      <c r="U247" t="s">
        <v>746</v>
      </c>
    </row>
    <row r="248" spans="1:21" s="18" customFormat="1" x14ac:dyDescent="0.3">
      <c r="A248" s="18" t="s">
        <v>710</v>
      </c>
      <c r="B248" s="18" t="s">
        <v>720</v>
      </c>
      <c r="C248" s="18" t="s">
        <v>720</v>
      </c>
      <c r="D248" s="18" t="s">
        <v>709</v>
      </c>
      <c r="E248" s="18" t="s">
        <v>720</v>
      </c>
      <c r="F248" s="18" t="s">
        <v>720</v>
      </c>
      <c r="G248" s="18" t="s">
        <v>898</v>
      </c>
      <c r="H248" s="18" t="s">
        <v>435</v>
      </c>
      <c r="I248" s="18" t="s">
        <v>436</v>
      </c>
      <c r="J248" s="18" t="s">
        <v>1368</v>
      </c>
      <c r="K248" s="18" t="s">
        <v>374</v>
      </c>
      <c r="L248" s="18" t="s">
        <v>1115</v>
      </c>
      <c r="M248" s="18" t="s">
        <v>1116</v>
      </c>
      <c r="N248" s="18" t="s">
        <v>375</v>
      </c>
      <c r="P248" s="18" t="s">
        <v>437</v>
      </c>
      <c r="U248" s="18" t="s">
        <v>746</v>
      </c>
    </row>
    <row r="249" spans="1:21" s="18" customFormat="1" x14ac:dyDescent="0.3">
      <c r="G249" s="18" t="s">
        <v>898</v>
      </c>
      <c r="H249" s="18" t="s">
        <v>435</v>
      </c>
      <c r="I249" s="18" t="s">
        <v>438</v>
      </c>
      <c r="J249" s="18" t="s">
        <v>1369</v>
      </c>
      <c r="K249" s="18" t="s">
        <v>374</v>
      </c>
      <c r="L249" s="18" t="s">
        <v>1115</v>
      </c>
      <c r="M249" s="18" t="s">
        <v>1116</v>
      </c>
      <c r="N249" s="18" t="s">
        <v>375</v>
      </c>
      <c r="P249" s="18" t="s">
        <v>439</v>
      </c>
      <c r="U249" s="18" t="s">
        <v>746</v>
      </c>
    </row>
    <row r="250" spans="1:21" s="18" customFormat="1" x14ac:dyDescent="0.3">
      <c r="G250" s="18" t="s">
        <v>899</v>
      </c>
      <c r="H250" s="18" t="s">
        <v>684</v>
      </c>
      <c r="I250" s="18" t="s">
        <v>685</v>
      </c>
      <c r="J250" s="18" t="s">
        <v>1370</v>
      </c>
      <c r="K250" s="18" t="s">
        <v>374</v>
      </c>
      <c r="L250" s="18" t="s">
        <v>1115</v>
      </c>
      <c r="M250" s="18" t="s">
        <v>1116</v>
      </c>
      <c r="N250" s="18" t="s">
        <v>375</v>
      </c>
      <c r="P250" s="18" t="s">
        <v>683</v>
      </c>
      <c r="U250" s="18" t="s">
        <v>746</v>
      </c>
    </row>
    <row r="251" spans="1:21" x14ac:dyDescent="0.3">
      <c r="A251" t="s">
        <v>710</v>
      </c>
      <c r="B251">
        <v>2023</v>
      </c>
      <c r="C251" t="s">
        <v>707</v>
      </c>
      <c r="D251" t="s">
        <v>807</v>
      </c>
      <c r="E251" t="s">
        <v>773</v>
      </c>
      <c r="G251" t="s">
        <v>764</v>
      </c>
      <c r="H251" t="s">
        <v>358</v>
      </c>
      <c r="I251" t="s">
        <v>359</v>
      </c>
      <c r="J251" t="s">
        <v>1371</v>
      </c>
      <c r="K251" t="s">
        <v>10</v>
      </c>
      <c r="N251" t="s">
        <v>233</v>
      </c>
      <c r="O251" t="s">
        <v>274</v>
      </c>
      <c r="P251" t="s">
        <v>360</v>
      </c>
      <c r="R251" s="3" t="s">
        <v>1082</v>
      </c>
      <c r="S251" s="17" t="s">
        <v>707</v>
      </c>
      <c r="T251" t="s">
        <v>707</v>
      </c>
      <c r="U251" t="s">
        <v>710</v>
      </c>
    </row>
    <row r="252" spans="1:21" x14ac:dyDescent="0.3">
      <c r="A252" t="s">
        <v>710</v>
      </c>
      <c r="B252">
        <v>2023</v>
      </c>
      <c r="C252" t="s">
        <v>707</v>
      </c>
      <c r="D252" t="s">
        <v>772</v>
      </c>
      <c r="E252" t="s">
        <v>773</v>
      </c>
      <c r="G252" t="s">
        <v>900</v>
      </c>
      <c r="H252" t="s">
        <v>49</v>
      </c>
      <c r="I252" t="s">
        <v>50</v>
      </c>
      <c r="J252" t="s">
        <v>1372</v>
      </c>
      <c r="K252" t="s">
        <v>10</v>
      </c>
      <c r="N252" t="s">
        <v>11</v>
      </c>
      <c r="O252" t="s">
        <v>13</v>
      </c>
      <c r="P252" t="s">
        <v>16</v>
      </c>
      <c r="Q252" t="s">
        <v>1085</v>
      </c>
      <c r="R252" t="s">
        <v>1084</v>
      </c>
      <c r="S252" s="22" t="s">
        <v>1086</v>
      </c>
      <c r="T252" s="22" t="s">
        <v>1083</v>
      </c>
      <c r="U252" t="s">
        <v>746</v>
      </c>
    </row>
    <row r="253" spans="1:21" x14ac:dyDescent="0.3">
      <c r="A253" t="s">
        <v>709</v>
      </c>
      <c r="B253" t="s">
        <v>720</v>
      </c>
      <c r="C253" t="s">
        <v>720</v>
      </c>
      <c r="D253" t="s">
        <v>720</v>
      </c>
      <c r="E253" t="s">
        <v>720</v>
      </c>
      <c r="F253" t="s">
        <v>720</v>
      </c>
      <c r="G253" t="s">
        <v>901</v>
      </c>
      <c r="H253" t="s">
        <v>119</v>
      </c>
      <c r="I253" t="s">
        <v>120</v>
      </c>
      <c r="J253" t="s">
        <v>1373</v>
      </c>
      <c r="K253" t="s">
        <v>10</v>
      </c>
      <c r="N253" t="s">
        <v>11</v>
      </c>
      <c r="O253" t="s">
        <v>122</v>
      </c>
      <c r="P253" t="s">
        <v>121</v>
      </c>
      <c r="Q253" t="s">
        <v>1054</v>
      </c>
      <c r="R253" t="s">
        <v>1087</v>
      </c>
      <c r="S253" s="22" t="s">
        <v>1087</v>
      </c>
      <c r="T253" s="22" t="s">
        <v>1088</v>
      </c>
      <c r="U253" t="s">
        <v>746</v>
      </c>
    </row>
    <row r="254" spans="1:21" s="18" customFormat="1" x14ac:dyDescent="0.3">
      <c r="G254" s="18" t="s">
        <v>446</v>
      </c>
      <c r="H254" s="18" t="s">
        <v>446</v>
      </c>
      <c r="I254" s="18" t="s">
        <v>447</v>
      </c>
      <c r="J254" s="18" t="s">
        <v>1374</v>
      </c>
      <c r="K254" s="18" t="s">
        <v>374</v>
      </c>
      <c r="L254" s="18" t="s">
        <v>1115</v>
      </c>
      <c r="M254" s="18" t="s">
        <v>1116</v>
      </c>
      <c r="N254" s="18" t="s">
        <v>375</v>
      </c>
      <c r="P254" s="18" t="s">
        <v>448</v>
      </c>
      <c r="U254" s="18" t="s">
        <v>746</v>
      </c>
    </row>
    <row r="255" spans="1:21" s="18" customFormat="1" x14ac:dyDescent="0.3">
      <c r="G255" s="18" t="s">
        <v>645</v>
      </c>
      <c r="H255" s="18" t="s">
        <v>645</v>
      </c>
      <c r="I255" s="18" t="s">
        <v>646</v>
      </c>
      <c r="J255" s="18" t="s">
        <v>1375</v>
      </c>
      <c r="K255" s="18" t="s">
        <v>374</v>
      </c>
      <c r="L255" s="18" t="s">
        <v>1115</v>
      </c>
      <c r="M255" s="18" t="s">
        <v>1116</v>
      </c>
      <c r="N255" s="18" t="s">
        <v>375</v>
      </c>
      <c r="P255" s="18" t="s">
        <v>647</v>
      </c>
      <c r="U255" s="18" t="s">
        <v>746</v>
      </c>
    </row>
    <row r="256" spans="1:21" s="18" customFormat="1" x14ac:dyDescent="0.3">
      <c r="G256" s="18" t="s">
        <v>390</v>
      </c>
      <c r="H256" s="18" t="s">
        <v>390</v>
      </c>
      <c r="I256" s="18" t="s">
        <v>391</v>
      </c>
      <c r="J256" s="18" t="s">
        <v>1376</v>
      </c>
      <c r="K256" s="18" t="s">
        <v>374</v>
      </c>
      <c r="L256" s="18" t="s">
        <v>1115</v>
      </c>
      <c r="M256" s="18" t="s">
        <v>1116</v>
      </c>
      <c r="N256" s="18" t="s">
        <v>375</v>
      </c>
      <c r="P256" s="18" t="s">
        <v>389</v>
      </c>
      <c r="U256" s="18" t="s">
        <v>746</v>
      </c>
    </row>
    <row r="257" spans="1:21" x14ac:dyDescent="0.3">
      <c r="A257" t="s">
        <v>710</v>
      </c>
      <c r="B257">
        <v>2023</v>
      </c>
      <c r="C257">
        <v>2024</v>
      </c>
      <c r="D257" t="s">
        <v>772</v>
      </c>
      <c r="E257" t="s">
        <v>773</v>
      </c>
      <c r="G257" t="s">
        <v>902</v>
      </c>
      <c r="H257" t="s">
        <v>51</v>
      </c>
      <c r="I257" t="s">
        <v>52</v>
      </c>
      <c r="J257" t="s">
        <v>1377</v>
      </c>
      <c r="K257" t="s">
        <v>10</v>
      </c>
      <c r="N257" t="s">
        <v>11</v>
      </c>
      <c r="O257" t="s">
        <v>44</v>
      </c>
      <c r="P257" t="s">
        <v>16</v>
      </c>
      <c r="Q257" t="s">
        <v>1091</v>
      </c>
      <c r="R257" t="s">
        <v>1089</v>
      </c>
      <c r="S257" s="22" t="s">
        <v>1090</v>
      </c>
      <c r="T257" s="22" t="s">
        <v>1092</v>
      </c>
      <c r="U257" t="s">
        <v>746</v>
      </c>
    </row>
    <row r="258" spans="1:21" x14ac:dyDescent="0.3">
      <c r="A258" t="s">
        <v>710</v>
      </c>
      <c r="B258">
        <v>2023</v>
      </c>
      <c r="C258">
        <v>2024</v>
      </c>
      <c r="D258" t="s">
        <v>772</v>
      </c>
      <c r="E258" t="s">
        <v>773</v>
      </c>
      <c r="G258" t="s">
        <v>902</v>
      </c>
      <c r="H258" t="s">
        <v>51</v>
      </c>
      <c r="I258" t="s">
        <v>53</v>
      </c>
      <c r="J258" t="s">
        <v>1378</v>
      </c>
      <c r="K258" t="s">
        <v>10</v>
      </c>
      <c r="N258" t="s">
        <v>11</v>
      </c>
      <c r="O258" t="s">
        <v>21</v>
      </c>
      <c r="P258" t="s">
        <v>16</v>
      </c>
      <c r="Q258" t="s">
        <v>1091</v>
      </c>
      <c r="R258" t="s">
        <v>1089</v>
      </c>
      <c r="S258" t="s">
        <v>1090</v>
      </c>
      <c r="T258" t="s">
        <v>1092</v>
      </c>
      <c r="U258" t="s">
        <v>746</v>
      </c>
    </row>
    <row r="259" spans="1:21" x14ac:dyDescent="0.3">
      <c r="A259" t="s">
        <v>710</v>
      </c>
      <c r="B259">
        <v>2019</v>
      </c>
      <c r="C259">
        <v>2019</v>
      </c>
      <c r="D259" t="s">
        <v>772</v>
      </c>
      <c r="E259" t="s">
        <v>773</v>
      </c>
      <c r="G259" t="s">
        <v>54</v>
      </c>
      <c r="H259" t="s">
        <v>54</v>
      </c>
      <c r="I259" t="s">
        <v>55</v>
      </c>
      <c r="J259" t="s">
        <v>1379</v>
      </c>
      <c r="K259" t="s">
        <v>10</v>
      </c>
      <c r="N259" t="s">
        <v>11</v>
      </c>
      <c r="O259" t="s">
        <v>19</v>
      </c>
      <c r="P259" t="s">
        <v>16</v>
      </c>
      <c r="Q259" t="s">
        <v>1094</v>
      </c>
      <c r="R259" t="s">
        <v>1093</v>
      </c>
      <c r="S259" s="22" t="s">
        <v>1096</v>
      </c>
      <c r="T259" s="22" t="s">
        <v>1095</v>
      </c>
      <c r="U259" t="s">
        <v>746</v>
      </c>
    </row>
    <row r="260" spans="1:21" x14ac:dyDescent="0.3">
      <c r="A260" t="s">
        <v>710</v>
      </c>
      <c r="B260">
        <v>2020</v>
      </c>
      <c r="C260" t="s">
        <v>707</v>
      </c>
      <c r="D260" t="s">
        <v>772</v>
      </c>
      <c r="E260" t="s">
        <v>773</v>
      </c>
      <c r="G260" t="s">
        <v>903</v>
      </c>
      <c r="H260" t="s">
        <v>306</v>
      </c>
      <c r="I260" t="s">
        <v>307</v>
      </c>
      <c r="J260" t="s">
        <v>1380</v>
      </c>
      <c r="K260" t="s">
        <v>10</v>
      </c>
      <c r="N260" t="s">
        <v>233</v>
      </c>
      <c r="O260" t="s">
        <v>245</v>
      </c>
      <c r="P260" t="s">
        <v>244</v>
      </c>
      <c r="Q260" t="s">
        <v>1099</v>
      </c>
      <c r="R260" t="s">
        <v>1097</v>
      </c>
      <c r="S260" s="22" t="s">
        <v>1098</v>
      </c>
      <c r="T260" t="s">
        <v>707</v>
      </c>
      <c r="U260" t="s">
        <v>746</v>
      </c>
    </row>
    <row r="261" spans="1:21" x14ac:dyDescent="0.3">
      <c r="A261" t="s">
        <v>710</v>
      </c>
      <c r="B261">
        <v>2020</v>
      </c>
      <c r="C261" t="s">
        <v>707</v>
      </c>
      <c r="D261" t="s">
        <v>772</v>
      </c>
      <c r="E261" t="s">
        <v>773</v>
      </c>
      <c r="G261" t="s">
        <v>903</v>
      </c>
      <c r="H261" t="s">
        <v>306</v>
      </c>
      <c r="I261" t="s">
        <v>316</v>
      </c>
      <c r="J261" t="s">
        <v>1381</v>
      </c>
      <c r="K261" t="s">
        <v>10</v>
      </c>
      <c r="N261" t="s">
        <v>233</v>
      </c>
      <c r="O261" t="s">
        <v>245</v>
      </c>
      <c r="P261" t="s">
        <v>244</v>
      </c>
      <c r="Q261" t="s">
        <v>1099</v>
      </c>
      <c r="R261" t="s">
        <v>1097</v>
      </c>
      <c r="S261" t="s">
        <v>1098</v>
      </c>
      <c r="T261" t="s">
        <v>707</v>
      </c>
      <c r="U261" t="s">
        <v>746</v>
      </c>
    </row>
    <row r="262" spans="1:21" ht="28.8" x14ac:dyDescent="0.3">
      <c r="A262" t="s">
        <v>710</v>
      </c>
      <c r="B262" t="s">
        <v>707</v>
      </c>
      <c r="C262">
        <v>2016</v>
      </c>
      <c r="D262" t="s">
        <v>772</v>
      </c>
      <c r="E262" t="s">
        <v>773</v>
      </c>
      <c r="G262" t="s">
        <v>153</v>
      </c>
      <c r="H262" t="s">
        <v>153</v>
      </c>
      <c r="I262" t="s">
        <v>154</v>
      </c>
      <c r="J262" t="s">
        <v>1382</v>
      </c>
      <c r="K262" t="s">
        <v>10</v>
      </c>
      <c r="N262" t="s">
        <v>11</v>
      </c>
      <c r="O262" t="s">
        <v>23</v>
      </c>
      <c r="P262" t="s">
        <v>147</v>
      </c>
      <c r="Q262" t="s">
        <v>1453</v>
      </c>
      <c r="R262" s="3" t="s">
        <v>1452</v>
      </c>
      <c r="S262" s="17" t="s">
        <v>1451</v>
      </c>
      <c r="T262" s="30" t="s">
        <v>1450</v>
      </c>
      <c r="U262" t="s">
        <v>748</v>
      </c>
    </row>
    <row r="263" spans="1:21" s="18" customFormat="1" x14ac:dyDescent="0.3">
      <c r="G263" s="18" t="s">
        <v>489</v>
      </c>
      <c r="H263" s="18" t="s">
        <v>489</v>
      </c>
      <c r="I263" s="18" t="s">
        <v>490</v>
      </c>
      <c r="J263" s="18" t="s">
        <v>1383</v>
      </c>
      <c r="K263" s="18" t="s">
        <v>374</v>
      </c>
      <c r="L263" s="18" t="s">
        <v>1115</v>
      </c>
      <c r="M263" s="18" t="s">
        <v>1116</v>
      </c>
      <c r="N263" s="18" t="s">
        <v>375</v>
      </c>
      <c r="P263" s="18" t="s">
        <v>491</v>
      </c>
      <c r="U263" s="18" t="s">
        <v>746</v>
      </c>
    </row>
    <row r="264" spans="1:21" s="18" customFormat="1" x14ac:dyDescent="0.3">
      <c r="G264" s="18" t="s">
        <v>489</v>
      </c>
      <c r="H264" s="18" t="s">
        <v>489</v>
      </c>
      <c r="I264" s="18" t="s">
        <v>492</v>
      </c>
      <c r="J264" s="18" t="s">
        <v>1384</v>
      </c>
      <c r="K264" s="18" t="s">
        <v>374</v>
      </c>
      <c r="L264" s="18" t="s">
        <v>1115</v>
      </c>
      <c r="M264" s="18" t="s">
        <v>1117</v>
      </c>
      <c r="N264" s="18" t="s">
        <v>375</v>
      </c>
      <c r="P264" s="18" t="s">
        <v>491</v>
      </c>
      <c r="U264" s="18" t="s">
        <v>746</v>
      </c>
    </row>
    <row r="265" spans="1:21" x14ac:dyDescent="0.3">
      <c r="A265" t="s">
        <v>710</v>
      </c>
      <c r="B265">
        <v>2024</v>
      </c>
      <c r="C265" t="s">
        <v>707</v>
      </c>
      <c r="D265" t="s">
        <v>772</v>
      </c>
      <c r="E265" t="s">
        <v>773</v>
      </c>
      <c r="G265" t="s">
        <v>1454</v>
      </c>
      <c r="H265" t="s">
        <v>222</v>
      </c>
      <c r="I265" t="s">
        <v>223</v>
      </c>
      <c r="J265" t="s">
        <v>1385</v>
      </c>
      <c r="K265" t="s">
        <v>10</v>
      </c>
      <c r="N265" t="s">
        <v>11</v>
      </c>
      <c r="O265" t="s">
        <v>34</v>
      </c>
      <c r="P265" t="s">
        <v>217</v>
      </c>
      <c r="R265" s="22" t="s">
        <v>765</v>
      </c>
      <c r="S265" t="s">
        <v>1455</v>
      </c>
      <c r="T265" s="22" t="s">
        <v>1456</v>
      </c>
      <c r="U265" t="s">
        <v>710</v>
      </c>
    </row>
    <row r="266" spans="1:21" x14ac:dyDescent="0.3">
      <c r="A266" t="s">
        <v>710</v>
      </c>
      <c r="B266">
        <v>2024</v>
      </c>
      <c r="C266" t="s">
        <v>707</v>
      </c>
      <c r="D266" t="s">
        <v>772</v>
      </c>
      <c r="E266" t="s">
        <v>773</v>
      </c>
      <c r="G266" t="s">
        <v>1454</v>
      </c>
      <c r="H266" t="s">
        <v>222</v>
      </c>
      <c r="I266" t="s">
        <v>224</v>
      </c>
      <c r="J266" t="s">
        <v>1386</v>
      </c>
      <c r="K266" t="s">
        <v>10</v>
      </c>
      <c r="N266" t="s">
        <v>11</v>
      </c>
      <c r="O266" t="s">
        <v>34</v>
      </c>
      <c r="P266" t="s">
        <v>217</v>
      </c>
      <c r="Q266" t="s">
        <v>1457</v>
      </c>
      <c r="R266" t="s">
        <v>765</v>
      </c>
      <c r="S266" t="s">
        <v>1458</v>
      </c>
      <c r="T266" t="s">
        <v>707</v>
      </c>
      <c r="U266" t="s">
        <v>710</v>
      </c>
    </row>
    <row r="267" spans="1:21" s="18" customFormat="1" x14ac:dyDescent="0.3">
      <c r="G267" s="18" t="s">
        <v>904</v>
      </c>
      <c r="H267" s="18" t="s">
        <v>398</v>
      </c>
      <c r="I267" s="18" t="s">
        <v>399</v>
      </c>
      <c r="J267" s="18" t="s">
        <v>1387</v>
      </c>
      <c r="K267" s="18" t="s">
        <v>374</v>
      </c>
      <c r="L267" s="18" t="s">
        <v>1115</v>
      </c>
      <c r="M267" s="18" t="s">
        <v>1116</v>
      </c>
      <c r="N267" s="18" t="s">
        <v>375</v>
      </c>
      <c r="P267" s="18" t="s">
        <v>397</v>
      </c>
      <c r="U267" s="18" t="s">
        <v>746</v>
      </c>
    </row>
    <row r="268" spans="1:21" s="18" customFormat="1" x14ac:dyDescent="0.3">
      <c r="G268" s="18" t="s">
        <v>905</v>
      </c>
      <c r="H268" s="18" t="s">
        <v>413</v>
      </c>
      <c r="I268" s="18" t="s">
        <v>414</v>
      </c>
      <c r="J268" s="18" t="s">
        <v>1388</v>
      </c>
      <c r="K268" s="18" t="s">
        <v>374</v>
      </c>
      <c r="L268" s="18" t="s">
        <v>1115</v>
      </c>
      <c r="M268" s="18" t="s">
        <v>1116</v>
      </c>
      <c r="N268" s="18" t="s">
        <v>375</v>
      </c>
      <c r="P268" s="18" t="s">
        <v>415</v>
      </c>
      <c r="U268" s="18" t="s">
        <v>746</v>
      </c>
    </row>
    <row r="269" spans="1:21" x14ac:dyDescent="0.3">
      <c r="A269" t="s">
        <v>709</v>
      </c>
      <c r="B269" t="s">
        <v>720</v>
      </c>
      <c r="C269" t="s">
        <v>720</v>
      </c>
      <c r="D269" t="s">
        <v>720</v>
      </c>
      <c r="E269" t="s">
        <v>720</v>
      </c>
      <c r="F269" t="s">
        <v>720</v>
      </c>
      <c r="G269" t="s">
        <v>354</v>
      </c>
      <c r="H269" t="s">
        <v>354</v>
      </c>
      <c r="I269" t="s">
        <v>355</v>
      </c>
      <c r="J269" t="s">
        <v>1389</v>
      </c>
      <c r="K269" t="s">
        <v>10</v>
      </c>
      <c r="N269" t="s">
        <v>233</v>
      </c>
      <c r="O269" t="s">
        <v>255</v>
      </c>
      <c r="P269" t="s">
        <v>244</v>
      </c>
      <c r="Q269" t="s">
        <v>954</v>
      </c>
      <c r="R269" s="22" t="s">
        <v>1104</v>
      </c>
      <c r="S269" t="s">
        <v>1103</v>
      </c>
      <c r="T269" t="s">
        <v>707</v>
      </c>
      <c r="U269" t="s">
        <v>746</v>
      </c>
    </row>
    <row r="270" spans="1:21" x14ac:dyDescent="0.3">
      <c r="A270" t="s">
        <v>710</v>
      </c>
      <c r="B270">
        <v>2024</v>
      </c>
      <c r="C270" t="s">
        <v>707</v>
      </c>
      <c r="D270" t="s">
        <v>772</v>
      </c>
      <c r="E270" t="s">
        <v>773</v>
      </c>
      <c r="G270" t="s">
        <v>1454</v>
      </c>
      <c r="H270" t="s">
        <v>225</v>
      </c>
      <c r="I270" t="s">
        <v>226</v>
      </c>
      <c r="J270" t="s">
        <v>1390</v>
      </c>
      <c r="K270" t="s">
        <v>10</v>
      </c>
      <c r="N270" t="s">
        <v>11</v>
      </c>
      <c r="O270" t="s">
        <v>34</v>
      </c>
      <c r="P270" t="s">
        <v>217</v>
      </c>
      <c r="R270" t="s">
        <v>766</v>
      </c>
      <c r="S270" t="s">
        <v>707</v>
      </c>
      <c r="T270" t="s">
        <v>707</v>
      </c>
      <c r="U270" t="s">
        <v>710</v>
      </c>
    </row>
    <row r="271" spans="1:21" x14ac:dyDescent="0.3">
      <c r="A271" t="s">
        <v>710</v>
      </c>
      <c r="B271">
        <v>2024</v>
      </c>
      <c r="C271" t="s">
        <v>707</v>
      </c>
      <c r="D271" t="s">
        <v>772</v>
      </c>
      <c r="E271" t="s">
        <v>773</v>
      </c>
      <c r="G271" t="s">
        <v>1454</v>
      </c>
      <c r="H271" t="s">
        <v>225</v>
      </c>
      <c r="I271" t="s">
        <v>227</v>
      </c>
      <c r="J271" t="s">
        <v>1391</v>
      </c>
      <c r="K271" t="s">
        <v>10</v>
      </c>
      <c r="N271" t="s">
        <v>11</v>
      </c>
      <c r="O271" t="s">
        <v>34</v>
      </c>
      <c r="P271" t="s">
        <v>217</v>
      </c>
      <c r="R271" t="s">
        <v>766</v>
      </c>
      <c r="S271" t="s">
        <v>707</v>
      </c>
      <c r="T271" t="s">
        <v>707</v>
      </c>
      <c r="U271" t="s">
        <v>710</v>
      </c>
    </row>
    <row r="272" spans="1:21" x14ac:dyDescent="0.3">
      <c r="A272" t="s">
        <v>710</v>
      </c>
      <c r="B272">
        <v>2023</v>
      </c>
      <c r="C272">
        <v>2017</v>
      </c>
      <c r="D272" t="s">
        <v>772</v>
      </c>
      <c r="E272" t="s">
        <v>773</v>
      </c>
      <c r="G272" t="s">
        <v>761</v>
      </c>
      <c r="H272" t="s">
        <v>165</v>
      </c>
      <c r="I272" t="s">
        <v>166</v>
      </c>
      <c r="J272" t="s">
        <v>1392</v>
      </c>
      <c r="K272" t="s">
        <v>10</v>
      </c>
      <c r="N272" t="s">
        <v>11</v>
      </c>
      <c r="O272" t="s">
        <v>19</v>
      </c>
      <c r="P272" t="s">
        <v>157</v>
      </c>
      <c r="R272" t="s">
        <v>767</v>
      </c>
      <c r="S272" t="s">
        <v>707</v>
      </c>
      <c r="T272" t="s">
        <v>1459</v>
      </c>
      <c r="U272" t="s">
        <v>710</v>
      </c>
    </row>
    <row r="273" spans="1:21" s="18" customFormat="1" x14ac:dyDescent="0.3">
      <c r="A273" s="18" t="s">
        <v>710</v>
      </c>
      <c r="B273" s="18">
        <v>2023</v>
      </c>
      <c r="C273" s="18">
        <v>2017</v>
      </c>
      <c r="G273" s="18" t="s">
        <v>761</v>
      </c>
      <c r="H273" s="18" t="s">
        <v>165</v>
      </c>
      <c r="I273" s="18" t="s">
        <v>541</v>
      </c>
      <c r="J273" s="18" t="s">
        <v>1393</v>
      </c>
      <c r="K273" s="18" t="s">
        <v>374</v>
      </c>
      <c r="L273" s="18" t="s">
        <v>1115</v>
      </c>
      <c r="M273" s="18" t="s">
        <v>1118</v>
      </c>
      <c r="N273" s="18" t="s">
        <v>375</v>
      </c>
      <c r="P273" s="18" t="s">
        <v>542</v>
      </c>
      <c r="R273" s="18" t="s">
        <v>767</v>
      </c>
      <c r="T273" s="18" t="s">
        <v>1459</v>
      </c>
      <c r="U273" s="18" t="s">
        <v>710</v>
      </c>
    </row>
    <row r="274" spans="1:21" s="18" customFormat="1" x14ac:dyDescent="0.3">
      <c r="G274" s="18" t="s">
        <v>906</v>
      </c>
      <c r="H274" s="18" t="s">
        <v>567</v>
      </c>
      <c r="I274" s="18" t="s">
        <v>568</v>
      </c>
      <c r="J274" s="18" t="s">
        <v>1394</v>
      </c>
      <c r="K274" s="18" t="s">
        <v>374</v>
      </c>
      <c r="L274" s="18" t="s">
        <v>1115</v>
      </c>
      <c r="M274" s="18" t="s">
        <v>1116</v>
      </c>
      <c r="N274" s="18" t="s">
        <v>375</v>
      </c>
      <c r="P274" s="18" t="s">
        <v>183</v>
      </c>
      <c r="U274" s="18" t="s">
        <v>746</v>
      </c>
    </row>
    <row r="275" spans="1:21" s="18" customFormat="1" x14ac:dyDescent="0.3">
      <c r="A275" s="18" t="s">
        <v>710</v>
      </c>
      <c r="B275" s="18">
        <v>2023</v>
      </c>
      <c r="C275" s="18" t="s">
        <v>707</v>
      </c>
      <c r="G275" s="18" t="s">
        <v>135</v>
      </c>
      <c r="H275" s="18" t="s">
        <v>135</v>
      </c>
      <c r="I275" s="18" t="s">
        <v>595</v>
      </c>
      <c r="J275" s="18" t="s">
        <v>1397</v>
      </c>
      <c r="K275" s="18" t="s">
        <v>374</v>
      </c>
      <c r="L275" s="18" t="s">
        <v>1115</v>
      </c>
      <c r="M275" s="18" t="s">
        <v>1116</v>
      </c>
      <c r="N275" s="18" t="s">
        <v>375</v>
      </c>
      <c r="P275" s="18" t="s">
        <v>177</v>
      </c>
      <c r="Q275" s="18" t="s">
        <v>728</v>
      </c>
      <c r="R275" s="18" t="s">
        <v>727</v>
      </c>
      <c r="S275" s="18" t="s">
        <v>1461</v>
      </c>
      <c r="T275" s="18" t="s">
        <v>1460</v>
      </c>
      <c r="U275" s="18" t="s">
        <v>746</v>
      </c>
    </row>
    <row r="276" spans="1:21" x14ac:dyDescent="0.3">
      <c r="A276" t="s">
        <v>710</v>
      </c>
      <c r="B276">
        <v>2023</v>
      </c>
      <c r="C276">
        <v>2022</v>
      </c>
      <c r="D276" t="s">
        <v>772</v>
      </c>
      <c r="E276" t="s">
        <v>773</v>
      </c>
      <c r="G276" t="s">
        <v>135</v>
      </c>
      <c r="H276" t="s">
        <v>135</v>
      </c>
      <c r="I276" t="s">
        <v>136</v>
      </c>
      <c r="J276" t="s">
        <v>1395</v>
      </c>
      <c r="K276" t="s">
        <v>10</v>
      </c>
      <c r="N276" t="s">
        <v>11</v>
      </c>
      <c r="O276" t="s">
        <v>19</v>
      </c>
      <c r="P276" t="s">
        <v>137</v>
      </c>
      <c r="Q276" t="s">
        <v>728</v>
      </c>
      <c r="R276" s="2" t="s">
        <v>727</v>
      </c>
      <c r="S276" s="22" t="s">
        <v>1462</v>
      </c>
      <c r="T276" t="s">
        <v>1464</v>
      </c>
      <c r="U276" t="s">
        <v>746</v>
      </c>
    </row>
    <row r="277" spans="1:21" s="18" customFormat="1" x14ac:dyDescent="0.3">
      <c r="A277" s="18" t="s">
        <v>710</v>
      </c>
      <c r="B277" s="18">
        <v>2023</v>
      </c>
      <c r="C277" s="18">
        <v>2020</v>
      </c>
      <c r="D277" s="18" t="s">
        <v>772</v>
      </c>
      <c r="E277" s="18" t="s">
        <v>773</v>
      </c>
      <c r="G277" s="18" t="s">
        <v>135</v>
      </c>
      <c r="H277" s="18" t="s">
        <v>135</v>
      </c>
      <c r="I277" s="18" t="s">
        <v>407</v>
      </c>
      <c r="J277" s="18" t="s">
        <v>1396</v>
      </c>
      <c r="K277" s="18" t="s">
        <v>374</v>
      </c>
      <c r="L277" s="18" t="s">
        <v>1115</v>
      </c>
      <c r="M277" s="18" t="s">
        <v>1116</v>
      </c>
      <c r="N277" s="18" t="s">
        <v>375</v>
      </c>
      <c r="P277" s="18" t="s">
        <v>130</v>
      </c>
      <c r="Q277" s="18" t="s">
        <v>728</v>
      </c>
      <c r="R277" s="18" t="s">
        <v>727</v>
      </c>
      <c r="S277" s="18" t="s">
        <v>1463</v>
      </c>
      <c r="T277" s="18" t="s">
        <v>1465</v>
      </c>
      <c r="U277" s="18" t="s">
        <v>746</v>
      </c>
    </row>
    <row r="278" spans="1:21" x14ac:dyDescent="0.3">
      <c r="A278" t="s">
        <v>709</v>
      </c>
      <c r="B278" t="s">
        <v>720</v>
      </c>
      <c r="C278" t="s">
        <v>720</v>
      </c>
      <c r="D278" t="s">
        <v>720</v>
      </c>
      <c r="E278" t="s">
        <v>720</v>
      </c>
      <c r="F278" t="s">
        <v>720</v>
      </c>
      <c r="G278" t="s">
        <v>167</v>
      </c>
      <c r="H278" t="s">
        <v>167</v>
      </c>
      <c r="I278" t="s">
        <v>168</v>
      </c>
      <c r="J278" t="s">
        <v>1398</v>
      </c>
      <c r="K278" t="s">
        <v>10</v>
      </c>
      <c r="N278" t="s">
        <v>11</v>
      </c>
      <c r="O278" t="s">
        <v>34</v>
      </c>
      <c r="P278" t="s">
        <v>157</v>
      </c>
      <c r="Q278" t="s">
        <v>1102</v>
      </c>
      <c r="R278" t="s">
        <v>1100</v>
      </c>
      <c r="S278" t="s">
        <v>707</v>
      </c>
      <c r="T278" t="s">
        <v>1101</v>
      </c>
      <c r="U278" t="s">
        <v>748</v>
      </c>
    </row>
    <row r="279" spans="1:21" x14ac:dyDescent="0.3">
      <c r="A279" t="s">
        <v>709</v>
      </c>
      <c r="B279" t="s">
        <v>720</v>
      </c>
      <c r="C279" t="s">
        <v>720</v>
      </c>
      <c r="D279" t="s">
        <v>720</v>
      </c>
      <c r="E279" t="s">
        <v>720</v>
      </c>
      <c r="F279" t="s">
        <v>720</v>
      </c>
      <c r="G279" t="s">
        <v>167</v>
      </c>
      <c r="H279" t="s">
        <v>167</v>
      </c>
      <c r="I279" t="s">
        <v>169</v>
      </c>
      <c r="J279" t="s">
        <v>1399</v>
      </c>
      <c r="K279" t="s">
        <v>10</v>
      </c>
      <c r="N279" t="s">
        <v>11</v>
      </c>
      <c r="O279" t="s">
        <v>34</v>
      </c>
      <c r="P279" t="s">
        <v>157</v>
      </c>
      <c r="Q279" t="s">
        <v>1102</v>
      </c>
      <c r="R279" s="22" t="s">
        <v>1100</v>
      </c>
      <c r="U279" t="s">
        <v>748</v>
      </c>
    </row>
    <row r="280" spans="1:21" x14ac:dyDescent="0.3">
      <c r="A280" t="s">
        <v>710</v>
      </c>
      <c r="B280" t="s">
        <v>720</v>
      </c>
      <c r="C280" t="s">
        <v>707</v>
      </c>
      <c r="D280" t="s">
        <v>720</v>
      </c>
      <c r="F280" t="s">
        <v>979</v>
      </c>
      <c r="G280" t="s">
        <v>101</v>
      </c>
      <c r="H280" t="s">
        <v>101</v>
      </c>
      <c r="I280" t="s">
        <v>102</v>
      </c>
      <c r="J280" t="s">
        <v>1400</v>
      </c>
      <c r="K280" t="s">
        <v>10</v>
      </c>
      <c r="N280" t="s">
        <v>11</v>
      </c>
      <c r="O280" t="s">
        <v>34</v>
      </c>
      <c r="P280" t="s">
        <v>95</v>
      </c>
      <c r="R280" t="s">
        <v>1466</v>
      </c>
      <c r="S280" t="s">
        <v>707</v>
      </c>
      <c r="T280" t="s">
        <v>1467</v>
      </c>
      <c r="U280" t="s">
        <v>710</v>
      </c>
    </row>
    <row r="281" spans="1:21" x14ac:dyDescent="0.3">
      <c r="A281" t="s">
        <v>710</v>
      </c>
      <c r="B281" t="s">
        <v>720</v>
      </c>
      <c r="C281" t="s">
        <v>707</v>
      </c>
      <c r="D281" t="s">
        <v>720</v>
      </c>
      <c r="F281" t="s">
        <v>979</v>
      </c>
      <c r="G281" t="s">
        <v>101</v>
      </c>
      <c r="H281" t="s">
        <v>101</v>
      </c>
      <c r="I281" t="s">
        <v>103</v>
      </c>
      <c r="J281" t="s">
        <v>1401</v>
      </c>
      <c r="K281" t="s">
        <v>10</v>
      </c>
      <c r="N281" t="s">
        <v>11</v>
      </c>
      <c r="O281" t="s">
        <v>34</v>
      </c>
      <c r="P281" t="s">
        <v>95</v>
      </c>
      <c r="R281" t="s">
        <v>1466</v>
      </c>
      <c r="S281" t="s">
        <v>707</v>
      </c>
      <c r="T281" t="s">
        <v>1468</v>
      </c>
      <c r="U281" t="s">
        <v>710</v>
      </c>
    </row>
    <row r="282" spans="1:21" x14ac:dyDescent="0.3">
      <c r="A282" t="s">
        <v>710</v>
      </c>
      <c r="B282" t="s">
        <v>720</v>
      </c>
      <c r="C282" t="s">
        <v>707</v>
      </c>
      <c r="D282" t="s">
        <v>720</v>
      </c>
      <c r="F282" t="s">
        <v>979</v>
      </c>
      <c r="G282" t="s">
        <v>101</v>
      </c>
      <c r="H282" t="s">
        <v>101</v>
      </c>
      <c r="I282" t="s">
        <v>104</v>
      </c>
      <c r="J282" t="s">
        <v>1402</v>
      </c>
      <c r="K282" t="s">
        <v>10</v>
      </c>
      <c r="N282" t="s">
        <v>11</v>
      </c>
      <c r="O282" t="s">
        <v>34</v>
      </c>
      <c r="P282" t="s">
        <v>95</v>
      </c>
      <c r="R282" t="s">
        <v>1466</v>
      </c>
      <c r="S282" t="s">
        <v>707</v>
      </c>
      <c r="T282" t="s">
        <v>1469</v>
      </c>
      <c r="U282" t="s">
        <v>710</v>
      </c>
    </row>
    <row r="283" spans="1:21" x14ac:dyDescent="0.3">
      <c r="A283" t="s">
        <v>710</v>
      </c>
      <c r="B283">
        <v>2024</v>
      </c>
      <c r="C283" t="s">
        <v>707</v>
      </c>
      <c r="D283" t="s">
        <v>772</v>
      </c>
      <c r="E283" t="s">
        <v>805</v>
      </c>
      <c r="F283" t="s">
        <v>979</v>
      </c>
      <c r="G283" t="s">
        <v>101</v>
      </c>
      <c r="H283" t="s">
        <v>101</v>
      </c>
      <c r="I283" t="s">
        <v>126</v>
      </c>
      <c r="J283" t="s">
        <v>1404</v>
      </c>
      <c r="K283" t="s">
        <v>10</v>
      </c>
      <c r="N283" t="s">
        <v>11</v>
      </c>
      <c r="O283" t="s">
        <v>34</v>
      </c>
      <c r="P283" t="s">
        <v>127</v>
      </c>
      <c r="R283" t="s">
        <v>1466</v>
      </c>
      <c r="S283" t="s">
        <v>707</v>
      </c>
      <c r="T283" t="s">
        <v>1470</v>
      </c>
      <c r="U283" t="s">
        <v>710</v>
      </c>
    </row>
    <row r="284" spans="1:21" x14ac:dyDescent="0.3">
      <c r="A284" t="s">
        <v>710</v>
      </c>
      <c r="B284" t="s">
        <v>720</v>
      </c>
      <c r="C284" t="s">
        <v>707</v>
      </c>
      <c r="D284" t="s">
        <v>720</v>
      </c>
      <c r="F284" t="s">
        <v>979</v>
      </c>
      <c r="G284" t="s">
        <v>101</v>
      </c>
      <c r="H284" t="s">
        <v>101</v>
      </c>
      <c r="I284" t="s">
        <v>108</v>
      </c>
      <c r="J284" t="s">
        <v>1403</v>
      </c>
      <c r="K284" t="s">
        <v>10</v>
      </c>
      <c r="N284" t="s">
        <v>11</v>
      </c>
      <c r="O284" t="s">
        <v>19</v>
      </c>
      <c r="P284" t="s">
        <v>107</v>
      </c>
      <c r="R284" t="s">
        <v>1466</v>
      </c>
      <c r="S284" s="2" t="s">
        <v>712</v>
      </c>
      <c r="T284" s="2" t="s">
        <v>1471</v>
      </c>
      <c r="U284" t="s">
        <v>710</v>
      </c>
    </row>
    <row r="285" spans="1:21" s="18" customFormat="1" x14ac:dyDescent="0.3">
      <c r="A285" s="18" t="s">
        <v>710</v>
      </c>
      <c r="G285" s="18" t="s">
        <v>101</v>
      </c>
      <c r="H285" s="18" t="s">
        <v>101</v>
      </c>
      <c r="I285" s="18" t="s">
        <v>416</v>
      </c>
      <c r="J285" s="18" t="s">
        <v>1406</v>
      </c>
      <c r="K285" s="18" t="s">
        <v>374</v>
      </c>
      <c r="L285" s="18" t="s">
        <v>1115</v>
      </c>
      <c r="M285" s="18" t="s">
        <v>1116</v>
      </c>
      <c r="N285" s="18" t="s">
        <v>375</v>
      </c>
      <c r="P285" s="18" t="s">
        <v>417</v>
      </c>
      <c r="Q285" s="18" t="s">
        <v>713</v>
      </c>
      <c r="S285" s="19" t="s">
        <v>711</v>
      </c>
      <c r="T285" s="18" t="s">
        <v>707</v>
      </c>
      <c r="U285" s="18" t="s">
        <v>710</v>
      </c>
    </row>
    <row r="286" spans="1:21" x14ac:dyDescent="0.3">
      <c r="A286" t="s">
        <v>710</v>
      </c>
      <c r="B286">
        <v>2024</v>
      </c>
      <c r="C286" t="s">
        <v>707</v>
      </c>
      <c r="D286" t="s">
        <v>772</v>
      </c>
      <c r="E286" t="s">
        <v>805</v>
      </c>
      <c r="F286" t="s">
        <v>979</v>
      </c>
      <c r="G286" t="s">
        <v>101</v>
      </c>
      <c r="H286" t="s">
        <v>101</v>
      </c>
      <c r="I286" t="s">
        <v>361</v>
      </c>
      <c r="J286" t="s">
        <v>1405</v>
      </c>
      <c r="K286" t="s">
        <v>10</v>
      </c>
      <c r="N286" t="s">
        <v>233</v>
      </c>
      <c r="O286" t="s">
        <v>292</v>
      </c>
      <c r="P286" t="s">
        <v>362</v>
      </c>
      <c r="R286" t="s">
        <v>1466</v>
      </c>
      <c r="U286" t="s">
        <v>710</v>
      </c>
    </row>
    <row r="287" spans="1:21" x14ac:dyDescent="0.3">
      <c r="A287" t="s">
        <v>709</v>
      </c>
      <c r="B287" t="s">
        <v>720</v>
      </c>
      <c r="C287" t="s">
        <v>720</v>
      </c>
      <c r="D287" t="s">
        <v>720</v>
      </c>
      <c r="E287" t="s">
        <v>720</v>
      </c>
      <c r="F287" t="s">
        <v>720</v>
      </c>
      <c r="G287" t="s">
        <v>323</v>
      </c>
      <c r="H287" t="s">
        <v>323</v>
      </c>
      <c r="I287" t="s">
        <v>321</v>
      </c>
      <c r="J287" t="s">
        <v>1407</v>
      </c>
      <c r="K287" t="s">
        <v>10</v>
      </c>
      <c r="N287" t="s">
        <v>233</v>
      </c>
      <c r="O287" t="s">
        <v>303</v>
      </c>
      <c r="P287" t="s">
        <v>302</v>
      </c>
      <c r="Q287" t="s">
        <v>1054</v>
      </c>
      <c r="R287" t="s">
        <v>1105</v>
      </c>
      <c r="T287" t="s">
        <v>707</v>
      </c>
      <c r="U287" t="s">
        <v>746</v>
      </c>
    </row>
    <row r="288" spans="1:21" x14ac:dyDescent="0.3">
      <c r="A288" t="s">
        <v>709</v>
      </c>
      <c r="B288" t="s">
        <v>720</v>
      </c>
      <c r="C288" t="s">
        <v>720</v>
      </c>
      <c r="D288" t="s">
        <v>720</v>
      </c>
      <c r="E288" t="s">
        <v>720</v>
      </c>
      <c r="F288" t="s">
        <v>720</v>
      </c>
      <c r="G288" t="s">
        <v>323</v>
      </c>
      <c r="H288" t="s">
        <v>323</v>
      </c>
      <c r="I288" t="s">
        <v>347</v>
      </c>
      <c r="J288" t="s">
        <v>1408</v>
      </c>
      <c r="K288" t="s">
        <v>10</v>
      </c>
      <c r="N288" t="s">
        <v>233</v>
      </c>
      <c r="O288" t="s">
        <v>348</v>
      </c>
      <c r="P288" t="s">
        <v>302</v>
      </c>
      <c r="Q288" t="s">
        <v>1054</v>
      </c>
      <c r="R288" t="s">
        <v>1105</v>
      </c>
      <c r="T288" t="s">
        <v>707</v>
      </c>
      <c r="U288" t="s">
        <v>746</v>
      </c>
    </row>
    <row r="289" spans="1:21" s="18" customFormat="1" x14ac:dyDescent="0.3">
      <c r="G289" s="18" t="s">
        <v>907</v>
      </c>
      <c r="H289" s="18" t="s">
        <v>640</v>
      </c>
      <c r="I289" s="18" t="s">
        <v>641</v>
      </c>
      <c r="J289" s="18" t="s">
        <v>1409</v>
      </c>
      <c r="K289" s="18" t="s">
        <v>374</v>
      </c>
      <c r="L289" s="18" t="s">
        <v>1115</v>
      </c>
      <c r="M289" s="18" t="s">
        <v>1116</v>
      </c>
      <c r="N289" s="18" t="s">
        <v>375</v>
      </c>
      <c r="P289" s="18" t="s">
        <v>642</v>
      </c>
      <c r="U289" s="18" t="s">
        <v>746</v>
      </c>
    </row>
    <row r="290" spans="1:21" x14ac:dyDescent="0.3">
      <c r="A290" t="s">
        <v>709</v>
      </c>
      <c r="B290" t="s">
        <v>720</v>
      </c>
      <c r="C290" t="s">
        <v>720</v>
      </c>
      <c r="D290" t="s">
        <v>720</v>
      </c>
      <c r="E290" t="s">
        <v>720</v>
      </c>
      <c r="F290" t="s">
        <v>720</v>
      </c>
      <c r="G290" t="s">
        <v>228</v>
      </c>
      <c r="H290" t="s">
        <v>228</v>
      </c>
      <c r="I290" t="s">
        <v>229</v>
      </c>
      <c r="J290" t="s">
        <v>1410</v>
      </c>
      <c r="K290" t="s">
        <v>10</v>
      </c>
      <c r="N290" t="s">
        <v>11</v>
      </c>
      <c r="O290" t="s">
        <v>44</v>
      </c>
      <c r="P290" t="s">
        <v>230</v>
      </c>
      <c r="Q290" t="s">
        <v>1108</v>
      </c>
      <c r="R290" t="s">
        <v>1106</v>
      </c>
      <c r="T290" s="22" t="s">
        <v>1107</v>
      </c>
      <c r="U290" t="s">
        <v>746</v>
      </c>
    </row>
    <row r="291" spans="1:21" x14ac:dyDescent="0.3">
      <c r="A291" t="s">
        <v>709</v>
      </c>
      <c r="B291" t="s">
        <v>720</v>
      </c>
      <c r="C291" t="s">
        <v>720</v>
      </c>
      <c r="D291" t="s">
        <v>720</v>
      </c>
      <c r="E291" t="s">
        <v>720</v>
      </c>
      <c r="F291" t="s">
        <v>720</v>
      </c>
      <c r="G291" t="s">
        <v>277</v>
      </c>
      <c r="H291" t="s">
        <v>277</v>
      </c>
      <c r="I291" t="s">
        <v>278</v>
      </c>
      <c r="J291" t="s">
        <v>1411</v>
      </c>
      <c r="K291" t="s">
        <v>10</v>
      </c>
      <c r="N291" t="s">
        <v>233</v>
      </c>
      <c r="O291" t="s">
        <v>1072</v>
      </c>
      <c r="R291" t="s">
        <v>1109</v>
      </c>
      <c r="T291" t="s">
        <v>707</v>
      </c>
      <c r="U291" t="s">
        <v>746</v>
      </c>
    </row>
    <row r="292" spans="1:21" x14ac:dyDescent="0.3">
      <c r="A292" t="s">
        <v>709</v>
      </c>
      <c r="B292" t="s">
        <v>720</v>
      </c>
      <c r="C292" t="s">
        <v>720</v>
      </c>
      <c r="D292" t="s">
        <v>720</v>
      </c>
      <c r="E292" t="s">
        <v>720</v>
      </c>
      <c r="F292" t="s">
        <v>720</v>
      </c>
      <c r="G292" t="s">
        <v>277</v>
      </c>
      <c r="H292" t="s">
        <v>277</v>
      </c>
      <c r="I292" t="s">
        <v>305</v>
      </c>
      <c r="J292" t="s">
        <v>1412</v>
      </c>
      <c r="K292" t="s">
        <v>10</v>
      </c>
      <c r="N292" t="s">
        <v>233</v>
      </c>
      <c r="O292" t="s">
        <v>1072</v>
      </c>
      <c r="R292" t="s">
        <v>1109</v>
      </c>
      <c r="T292" t="s">
        <v>707</v>
      </c>
      <c r="U292" t="s">
        <v>746</v>
      </c>
    </row>
    <row r="293" spans="1:21" x14ac:dyDescent="0.3">
      <c r="A293" t="s">
        <v>709</v>
      </c>
      <c r="B293" t="s">
        <v>720</v>
      </c>
      <c r="C293" t="s">
        <v>720</v>
      </c>
      <c r="D293" t="s">
        <v>720</v>
      </c>
      <c r="E293" t="s">
        <v>720</v>
      </c>
      <c r="F293" t="s">
        <v>720</v>
      </c>
      <c r="G293" t="s">
        <v>277</v>
      </c>
      <c r="H293" t="s">
        <v>277</v>
      </c>
      <c r="I293" t="s">
        <v>349</v>
      </c>
      <c r="J293" t="s">
        <v>1413</v>
      </c>
      <c r="K293" t="s">
        <v>10</v>
      </c>
      <c r="N293" t="s">
        <v>233</v>
      </c>
      <c r="O293" t="s">
        <v>1072</v>
      </c>
      <c r="R293" t="s">
        <v>1109</v>
      </c>
      <c r="T293" t="s">
        <v>707</v>
      </c>
      <c r="U293" t="s">
        <v>746</v>
      </c>
    </row>
    <row r="294" spans="1:21" s="18" customFormat="1" x14ac:dyDescent="0.3">
      <c r="G294" s="18" t="s">
        <v>908</v>
      </c>
      <c r="H294" s="18" t="s">
        <v>449</v>
      </c>
      <c r="I294" s="18" t="s">
        <v>450</v>
      </c>
      <c r="J294" s="18" t="s">
        <v>1414</v>
      </c>
      <c r="K294" s="18" t="s">
        <v>374</v>
      </c>
      <c r="L294" s="18" t="s">
        <v>1115</v>
      </c>
      <c r="M294" s="18" t="s">
        <v>1116</v>
      </c>
      <c r="N294" s="18" t="s">
        <v>375</v>
      </c>
      <c r="P294" s="18" t="s">
        <v>451</v>
      </c>
      <c r="U294" s="18" t="s">
        <v>746</v>
      </c>
    </row>
    <row r="295" spans="1:21" s="18" customFormat="1" x14ac:dyDescent="0.3">
      <c r="G295" s="18" t="s">
        <v>433</v>
      </c>
      <c r="H295" s="18" t="s">
        <v>433</v>
      </c>
      <c r="I295" s="18" t="s">
        <v>434</v>
      </c>
      <c r="J295" s="18" t="s">
        <v>1415</v>
      </c>
      <c r="K295" s="18" t="s">
        <v>374</v>
      </c>
      <c r="L295" s="18" t="s">
        <v>1115</v>
      </c>
      <c r="M295" s="18" t="s">
        <v>1116</v>
      </c>
      <c r="N295" s="18" t="s">
        <v>375</v>
      </c>
      <c r="P295" s="18" t="s">
        <v>84</v>
      </c>
      <c r="U295" s="18" t="s">
        <v>746</v>
      </c>
    </row>
    <row r="296" spans="1:21" s="18" customFormat="1" x14ac:dyDescent="0.3">
      <c r="G296" s="18" t="s">
        <v>634</v>
      </c>
      <c r="H296" s="18" t="s">
        <v>634</v>
      </c>
      <c r="I296" s="18" t="s">
        <v>635</v>
      </c>
      <c r="J296" s="18" t="s">
        <v>1416</v>
      </c>
      <c r="K296" s="18" t="s">
        <v>374</v>
      </c>
      <c r="L296" s="18" t="s">
        <v>1115</v>
      </c>
      <c r="M296" s="18" t="s">
        <v>1121</v>
      </c>
      <c r="N296" s="18" t="s">
        <v>375</v>
      </c>
      <c r="P296" s="18" t="s">
        <v>627</v>
      </c>
      <c r="U296" s="18" t="s">
        <v>746</v>
      </c>
    </row>
    <row r="297" spans="1:21" s="18" customFormat="1" x14ac:dyDescent="0.3">
      <c r="G297" s="18" t="s">
        <v>659</v>
      </c>
      <c r="H297" s="18" t="s">
        <v>659</v>
      </c>
      <c r="I297" s="18" t="s">
        <v>660</v>
      </c>
      <c r="J297" s="18" t="s">
        <v>1417</v>
      </c>
      <c r="K297" s="18" t="s">
        <v>374</v>
      </c>
      <c r="L297" s="18" t="s">
        <v>1115</v>
      </c>
      <c r="M297" s="18" t="s">
        <v>1116</v>
      </c>
      <c r="N297" s="18" t="s">
        <v>375</v>
      </c>
      <c r="P297" s="18" t="s">
        <v>210</v>
      </c>
      <c r="U297" s="18" t="s">
        <v>746</v>
      </c>
    </row>
    <row r="298" spans="1:21" x14ac:dyDescent="0.3">
      <c r="A298" t="s">
        <v>709</v>
      </c>
      <c r="B298" t="s">
        <v>720</v>
      </c>
      <c r="C298" t="s">
        <v>720</v>
      </c>
      <c r="D298" t="s">
        <v>720</v>
      </c>
      <c r="E298" t="s">
        <v>720</v>
      </c>
      <c r="F298" t="s">
        <v>720</v>
      </c>
      <c r="G298" t="s">
        <v>909</v>
      </c>
      <c r="H298" t="s">
        <v>367</v>
      </c>
      <c r="I298" t="s">
        <v>368</v>
      </c>
      <c r="J298" t="s">
        <v>1418</v>
      </c>
      <c r="K298" t="s">
        <v>10</v>
      </c>
      <c r="N298" t="s">
        <v>233</v>
      </c>
      <c r="O298" t="s">
        <v>255</v>
      </c>
      <c r="P298" t="s">
        <v>244</v>
      </c>
      <c r="R298" t="s">
        <v>1110</v>
      </c>
      <c r="S298" t="s">
        <v>2806</v>
      </c>
      <c r="T298" t="s">
        <v>707</v>
      </c>
      <c r="U298" t="s">
        <v>746</v>
      </c>
    </row>
    <row r="299" spans="1:21" x14ac:dyDescent="0.3">
      <c r="A299" t="s">
        <v>710</v>
      </c>
      <c r="B299">
        <v>2023</v>
      </c>
      <c r="C299" t="s">
        <v>720</v>
      </c>
      <c r="D299" t="s">
        <v>807</v>
      </c>
      <c r="E299" t="s">
        <v>805</v>
      </c>
      <c r="F299" t="s">
        <v>1484</v>
      </c>
      <c r="G299" t="s">
        <v>719</v>
      </c>
      <c r="H299" t="s">
        <v>178</v>
      </c>
      <c r="I299" t="s">
        <v>190</v>
      </c>
      <c r="J299" t="s">
        <v>1419</v>
      </c>
      <c r="K299" t="s">
        <v>10</v>
      </c>
      <c r="N299" t="s">
        <v>11</v>
      </c>
      <c r="O299" t="s">
        <v>21</v>
      </c>
      <c r="P299" t="s">
        <v>189</v>
      </c>
      <c r="Q299" t="s">
        <v>1473</v>
      </c>
      <c r="R299" t="s">
        <v>1472</v>
      </c>
      <c r="S299" t="s">
        <v>1475</v>
      </c>
      <c r="T299" t="s">
        <v>1476</v>
      </c>
      <c r="U299" t="s">
        <v>710</v>
      </c>
    </row>
    <row r="300" spans="1:21" x14ac:dyDescent="0.3">
      <c r="A300" t="s">
        <v>710</v>
      </c>
      <c r="B300">
        <v>2023</v>
      </c>
      <c r="C300" t="s">
        <v>720</v>
      </c>
      <c r="D300" t="s">
        <v>807</v>
      </c>
      <c r="E300" t="s">
        <v>805</v>
      </c>
      <c r="F300" t="s">
        <v>1484</v>
      </c>
      <c r="G300" t="s">
        <v>719</v>
      </c>
      <c r="H300" t="s">
        <v>178</v>
      </c>
      <c r="I300" t="s">
        <v>191</v>
      </c>
      <c r="J300" t="s">
        <v>1420</v>
      </c>
      <c r="K300" t="s">
        <v>10</v>
      </c>
      <c r="N300" t="s">
        <v>11</v>
      </c>
      <c r="O300" t="s">
        <v>44</v>
      </c>
      <c r="P300" t="s">
        <v>189</v>
      </c>
      <c r="Q300" t="s">
        <v>1473</v>
      </c>
      <c r="R300" t="s">
        <v>1472</v>
      </c>
      <c r="S300" t="s">
        <v>1475</v>
      </c>
      <c r="T300" t="s">
        <v>1476</v>
      </c>
      <c r="U300" t="s">
        <v>710</v>
      </c>
    </row>
    <row r="301" spans="1:21" x14ac:dyDescent="0.3">
      <c r="A301" t="s">
        <v>710</v>
      </c>
      <c r="B301">
        <v>2023</v>
      </c>
      <c r="C301" t="s">
        <v>720</v>
      </c>
      <c r="D301" t="s">
        <v>807</v>
      </c>
      <c r="E301" t="s">
        <v>805</v>
      </c>
      <c r="F301" t="s">
        <v>1484</v>
      </c>
      <c r="G301" t="s">
        <v>719</v>
      </c>
      <c r="H301" t="s">
        <v>178</v>
      </c>
      <c r="I301" t="s">
        <v>192</v>
      </c>
      <c r="J301" t="s">
        <v>1421</v>
      </c>
      <c r="K301" t="s">
        <v>10</v>
      </c>
      <c r="N301" t="s">
        <v>11</v>
      </c>
      <c r="O301" t="s">
        <v>44</v>
      </c>
      <c r="P301" t="s">
        <v>189</v>
      </c>
      <c r="Q301" t="s">
        <v>1473</v>
      </c>
      <c r="R301" t="s">
        <v>1472</v>
      </c>
      <c r="S301" t="s">
        <v>1475</v>
      </c>
      <c r="T301" t="s">
        <v>1476</v>
      </c>
      <c r="U301" t="s">
        <v>710</v>
      </c>
    </row>
    <row r="302" spans="1:21" x14ac:dyDescent="0.3">
      <c r="A302" t="s">
        <v>710</v>
      </c>
      <c r="B302">
        <v>2023</v>
      </c>
      <c r="C302" t="s">
        <v>720</v>
      </c>
      <c r="D302" t="s">
        <v>807</v>
      </c>
      <c r="E302" t="s">
        <v>805</v>
      </c>
      <c r="F302" t="s">
        <v>1484</v>
      </c>
      <c r="G302" t="s">
        <v>719</v>
      </c>
      <c r="H302" t="s">
        <v>178</v>
      </c>
      <c r="I302" t="s">
        <v>192</v>
      </c>
      <c r="J302" t="s">
        <v>1422</v>
      </c>
      <c r="K302" t="s">
        <v>10</v>
      </c>
      <c r="N302" t="s">
        <v>233</v>
      </c>
      <c r="O302" t="s">
        <v>44</v>
      </c>
      <c r="P302" t="s">
        <v>291</v>
      </c>
      <c r="Q302" t="s">
        <v>1473</v>
      </c>
      <c r="R302" t="s">
        <v>1472</v>
      </c>
      <c r="S302" t="s">
        <v>1475</v>
      </c>
      <c r="T302" t="s">
        <v>707</v>
      </c>
      <c r="U302" t="s">
        <v>710</v>
      </c>
    </row>
    <row r="303" spans="1:21" x14ac:dyDescent="0.3">
      <c r="A303" t="s">
        <v>710</v>
      </c>
      <c r="B303">
        <v>2023</v>
      </c>
      <c r="C303" t="s">
        <v>720</v>
      </c>
      <c r="D303" t="s">
        <v>807</v>
      </c>
      <c r="E303" t="s">
        <v>805</v>
      </c>
      <c r="F303" t="s">
        <v>1484</v>
      </c>
      <c r="G303" t="s">
        <v>719</v>
      </c>
      <c r="H303" t="s">
        <v>178</v>
      </c>
      <c r="I303" t="s">
        <v>193</v>
      </c>
      <c r="J303" t="s">
        <v>1423</v>
      </c>
      <c r="K303" t="s">
        <v>10</v>
      </c>
      <c r="N303" t="s">
        <v>11</v>
      </c>
      <c r="O303" t="s">
        <v>44</v>
      </c>
      <c r="P303" t="s">
        <v>189</v>
      </c>
      <c r="Q303" t="s">
        <v>1473</v>
      </c>
      <c r="R303" t="s">
        <v>1472</v>
      </c>
      <c r="S303" t="s">
        <v>1475</v>
      </c>
      <c r="T303" t="s">
        <v>1476</v>
      </c>
      <c r="U303" t="s">
        <v>710</v>
      </c>
    </row>
    <row r="304" spans="1:21" x14ac:dyDescent="0.3">
      <c r="A304" t="s">
        <v>710</v>
      </c>
      <c r="B304">
        <v>2023</v>
      </c>
      <c r="C304" t="s">
        <v>720</v>
      </c>
      <c r="D304" t="s">
        <v>807</v>
      </c>
      <c r="E304" t="s">
        <v>805</v>
      </c>
      <c r="F304" t="s">
        <v>1484</v>
      </c>
      <c r="G304" t="s">
        <v>719</v>
      </c>
      <c r="H304" t="s">
        <v>178</v>
      </c>
      <c r="I304" t="s">
        <v>194</v>
      </c>
      <c r="J304" t="s">
        <v>1424</v>
      </c>
      <c r="K304" t="s">
        <v>10</v>
      </c>
      <c r="N304" t="s">
        <v>11</v>
      </c>
      <c r="O304" t="s">
        <v>23</v>
      </c>
      <c r="P304" t="s">
        <v>189</v>
      </c>
      <c r="Q304" t="s">
        <v>1473</v>
      </c>
      <c r="R304" t="s">
        <v>1472</v>
      </c>
      <c r="S304" t="s">
        <v>1475</v>
      </c>
      <c r="T304" t="s">
        <v>1476</v>
      </c>
      <c r="U304" t="s">
        <v>710</v>
      </c>
    </row>
    <row r="305" spans="1:21" x14ac:dyDescent="0.3">
      <c r="A305" t="s">
        <v>710</v>
      </c>
      <c r="B305">
        <v>2023</v>
      </c>
      <c r="C305" t="s">
        <v>720</v>
      </c>
      <c r="D305" t="s">
        <v>807</v>
      </c>
      <c r="E305" t="s">
        <v>805</v>
      </c>
      <c r="F305" t="s">
        <v>1484</v>
      </c>
      <c r="G305" t="s">
        <v>719</v>
      </c>
      <c r="H305" t="s">
        <v>178</v>
      </c>
      <c r="I305" t="s">
        <v>333</v>
      </c>
      <c r="J305" t="s">
        <v>1425</v>
      </c>
      <c r="K305" t="s">
        <v>10</v>
      </c>
      <c r="N305" t="s">
        <v>233</v>
      </c>
      <c r="O305" t="s">
        <v>44</v>
      </c>
      <c r="P305" t="s">
        <v>334</v>
      </c>
      <c r="R305" t="s">
        <v>1472</v>
      </c>
      <c r="S305" t="s">
        <v>1474</v>
      </c>
      <c r="T305" t="s">
        <v>707</v>
      </c>
      <c r="U305" t="s">
        <v>710</v>
      </c>
    </row>
    <row r="306" spans="1:21" x14ac:dyDescent="0.3">
      <c r="A306" t="s">
        <v>710</v>
      </c>
      <c r="B306">
        <v>2023</v>
      </c>
      <c r="C306" t="s">
        <v>720</v>
      </c>
      <c r="D306" t="s">
        <v>807</v>
      </c>
      <c r="E306" t="s">
        <v>805</v>
      </c>
      <c r="F306" t="s">
        <v>1484</v>
      </c>
      <c r="G306" t="s">
        <v>719</v>
      </c>
      <c r="H306" t="s">
        <v>178</v>
      </c>
      <c r="I306" t="s">
        <v>179</v>
      </c>
      <c r="J306" t="s">
        <v>1426</v>
      </c>
      <c r="K306" t="s">
        <v>10</v>
      </c>
      <c r="N306" t="s">
        <v>11</v>
      </c>
      <c r="O306" t="s">
        <v>292</v>
      </c>
      <c r="P306" t="s">
        <v>180</v>
      </c>
      <c r="R306" t="s">
        <v>1472</v>
      </c>
      <c r="S306" t="s">
        <v>1478</v>
      </c>
      <c r="T306" t="s">
        <v>1477</v>
      </c>
      <c r="U306" t="s">
        <v>710</v>
      </c>
    </row>
    <row r="307" spans="1:21" x14ac:dyDescent="0.3">
      <c r="A307" t="s">
        <v>710</v>
      </c>
      <c r="B307">
        <v>2023</v>
      </c>
      <c r="C307" t="s">
        <v>720</v>
      </c>
      <c r="D307" t="s">
        <v>807</v>
      </c>
      <c r="E307" t="s">
        <v>805</v>
      </c>
      <c r="F307" t="s">
        <v>1484</v>
      </c>
      <c r="G307" t="s">
        <v>719</v>
      </c>
      <c r="H307" t="s">
        <v>178</v>
      </c>
      <c r="I307" t="s">
        <v>186</v>
      </c>
      <c r="J307" t="s">
        <v>1427</v>
      </c>
      <c r="K307" t="s">
        <v>10</v>
      </c>
      <c r="N307" t="s">
        <v>11</v>
      </c>
      <c r="O307" t="s">
        <v>274</v>
      </c>
      <c r="P307" t="s">
        <v>187</v>
      </c>
      <c r="Q307" t="s">
        <v>1480</v>
      </c>
      <c r="R307" t="s">
        <v>1472</v>
      </c>
      <c r="T307" t="s">
        <v>1479</v>
      </c>
      <c r="U307" t="s">
        <v>710</v>
      </c>
    </row>
    <row r="308" spans="1:21" x14ac:dyDescent="0.3">
      <c r="A308" t="s">
        <v>710</v>
      </c>
      <c r="B308">
        <v>2023</v>
      </c>
      <c r="C308" t="s">
        <v>720</v>
      </c>
      <c r="D308" t="s">
        <v>807</v>
      </c>
      <c r="E308" t="s">
        <v>805</v>
      </c>
      <c r="F308" t="s">
        <v>1484</v>
      </c>
      <c r="G308" t="s">
        <v>719</v>
      </c>
      <c r="H308" t="s">
        <v>181</v>
      </c>
      <c r="I308" t="s">
        <v>318</v>
      </c>
      <c r="J308" t="s">
        <v>1428</v>
      </c>
      <c r="K308" t="s">
        <v>10</v>
      </c>
      <c r="N308" t="s">
        <v>233</v>
      </c>
      <c r="O308" t="s">
        <v>23</v>
      </c>
      <c r="P308" t="s">
        <v>183</v>
      </c>
      <c r="R308" t="s">
        <v>1472</v>
      </c>
      <c r="S308" t="s">
        <v>1481</v>
      </c>
      <c r="T308" t="s">
        <v>707</v>
      </c>
      <c r="U308" t="s">
        <v>710</v>
      </c>
    </row>
    <row r="309" spans="1:21" x14ac:dyDescent="0.3">
      <c r="A309" t="s">
        <v>710</v>
      </c>
      <c r="B309">
        <v>2023</v>
      </c>
      <c r="C309" t="s">
        <v>720</v>
      </c>
      <c r="D309" t="s">
        <v>807</v>
      </c>
      <c r="E309" t="s">
        <v>805</v>
      </c>
      <c r="F309" t="s">
        <v>1484</v>
      </c>
      <c r="G309" t="s">
        <v>719</v>
      </c>
      <c r="H309" t="s">
        <v>181</v>
      </c>
      <c r="I309" t="s">
        <v>182</v>
      </c>
      <c r="J309" t="s">
        <v>1429</v>
      </c>
      <c r="K309" t="s">
        <v>10</v>
      </c>
      <c r="N309" t="s">
        <v>11</v>
      </c>
      <c r="O309" t="s">
        <v>274</v>
      </c>
      <c r="P309" t="s">
        <v>183</v>
      </c>
      <c r="R309" t="s">
        <v>1472</v>
      </c>
      <c r="S309" t="s">
        <v>1482</v>
      </c>
      <c r="T309" t="s">
        <v>1483</v>
      </c>
      <c r="U309" t="s">
        <v>710</v>
      </c>
    </row>
    <row r="310" spans="1:21" s="18" customFormat="1" x14ac:dyDescent="0.3">
      <c r="G310" s="18" t="s">
        <v>910</v>
      </c>
      <c r="H310" s="18" t="s">
        <v>493</v>
      </c>
      <c r="I310" s="18" t="s">
        <v>494</v>
      </c>
      <c r="J310" s="18" t="s">
        <v>1430</v>
      </c>
      <c r="K310" s="18" t="s">
        <v>374</v>
      </c>
      <c r="L310" s="18" t="s">
        <v>1115</v>
      </c>
      <c r="M310" s="18" t="s">
        <v>1116</v>
      </c>
      <c r="N310" s="18" t="s">
        <v>375</v>
      </c>
      <c r="P310" s="18" t="s">
        <v>491</v>
      </c>
      <c r="U310" s="18" t="s">
        <v>746</v>
      </c>
    </row>
    <row r="311" spans="1:21" x14ac:dyDescent="0.3">
      <c r="A311" t="s">
        <v>709</v>
      </c>
      <c r="B311" t="s">
        <v>720</v>
      </c>
      <c r="C311" t="s">
        <v>720</v>
      </c>
      <c r="D311" t="s">
        <v>720</v>
      </c>
      <c r="E311" t="s">
        <v>720</v>
      </c>
      <c r="F311" t="s">
        <v>720</v>
      </c>
      <c r="G311" t="s">
        <v>56</v>
      </c>
      <c r="H311" t="s">
        <v>56</v>
      </c>
      <c r="I311" t="s">
        <v>57</v>
      </c>
      <c r="J311" t="s">
        <v>1431</v>
      </c>
      <c r="K311" t="s">
        <v>10</v>
      </c>
      <c r="N311" t="s">
        <v>11</v>
      </c>
      <c r="O311" t="s">
        <v>19</v>
      </c>
      <c r="P311" t="s">
        <v>16</v>
      </c>
      <c r="R311" t="s">
        <v>1111</v>
      </c>
      <c r="T311" t="s">
        <v>1112</v>
      </c>
      <c r="U311" t="s">
        <v>746</v>
      </c>
    </row>
    <row r="312" spans="1:21" s="18" customFormat="1" x14ac:dyDescent="0.3">
      <c r="G312" s="18" t="s">
        <v>533</v>
      </c>
      <c r="H312" s="18" t="s">
        <v>533</v>
      </c>
      <c r="I312" s="18" t="s">
        <v>534</v>
      </c>
      <c r="J312" s="18" t="s">
        <v>1432</v>
      </c>
      <c r="K312" s="18" t="s">
        <v>374</v>
      </c>
      <c r="L312" s="18" t="s">
        <v>1115</v>
      </c>
      <c r="M312" s="18" t="s">
        <v>1116</v>
      </c>
      <c r="N312" s="18" t="s">
        <v>375</v>
      </c>
      <c r="P312" s="18" t="s">
        <v>535</v>
      </c>
      <c r="U312" s="18" t="s">
        <v>746</v>
      </c>
    </row>
    <row r="313" spans="1:21" s="18" customFormat="1" x14ac:dyDescent="0.3">
      <c r="G313" s="18" t="s">
        <v>911</v>
      </c>
      <c r="H313" s="18" t="s">
        <v>630</v>
      </c>
      <c r="I313" s="18" t="s">
        <v>631</v>
      </c>
      <c r="J313" s="18" t="s">
        <v>1433</v>
      </c>
      <c r="K313" s="18" t="s">
        <v>374</v>
      </c>
      <c r="L313" s="18" t="s">
        <v>1115</v>
      </c>
      <c r="M313" s="18" t="s">
        <v>1116</v>
      </c>
      <c r="N313" s="18" t="s">
        <v>375</v>
      </c>
      <c r="P313" s="18" t="s">
        <v>627</v>
      </c>
      <c r="U313" s="18" t="s">
        <v>746</v>
      </c>
    </row>
    <row r="314" spans="1:21" s="18" customFormat="1" x14ac:dyDescent="0.3">
      <c r="G314" s="18" t="s">
        <v>505</v>
      </c>
      <c r="H314" s="18" t="s">
        <v>505</v>
      </c>
      <c r="I314" s="18" t="s">
        <v>506</v>
      </c>
      <c r="J314" s="18" t="s">
        <v>1434</v>
      </c>
      <c r="K314" s="18" t="s">
        <v>374</v>
      </c>
      <c r="L314" s="18" t="s">
        <v>1115</v>
      </c>
      <c r="M314" s="18" t="s">
        <v>1118</v>
      </c>
      <c r="N314" s="18" t="s">
        <v>375</v>
      </c>
      <c r="P314" s="18" t="s">
        <v>498</v>
      </c>
      <c r="U314" s="18" t="s">
        <v>746</v>
      </c>
    </row>
    <row r="315" spans="1:21" s="18" customFormat="1" x14ac:dyDescent="0.3">
      <c r="G315" s="18" t="s">
        <v>912</v>
      </c>
      <c r="H315" s="18" t="s">
        <v>486</v>
      </c>
      <c r="I315" s="18" t="s">
        <v>487</v>
      </c>
      <c r="J315" s="18" t="s">
        <v>1435</v>
      </c>
      <c r="K315" s="18" t="s">
        <v>374</v>
      </c>
      <c r="L315" s="18" t="s">
        <v>1115</v>
      </c>
      <c r="M315" s="18" t="s">
        <v>1116</v>
      </c>
      <c r="N315" s="18" t="s">
        <v>375</v>
      </c>
      <c r="P315" s="18" t="s">
        <v>488</v>
      </c>
      <c r="U315" s="18" t="s">
        <v>746</v>
      </c>
    </row>
    <row r="316" spans="1:21" s="18" customFormat="1" x14ac:dyDescent="0.3">
      <c r="G316" s="18" t="s">
        <v>674</v>
      </c>
      <c r="H316" s="18" t="s">
        <v>674</v>
      </c>
      <c r="I316" s="18" t="s">
        <v>675</v>
      </c>
      <c r="J316" s="18" t="s">
        <v>1436</v>
      </c>
      <c r="K316" s="18" t="s">
        <v>374</v>
      </c>
      <c r="L316" s="18" t="s">
        <v>1115</v>
      </c>
      <c r="M316" s="18" t="s">
        <v>1116</v>
      </c>
      <c r="N316" s="18" t="s">
        <v>375</v>
      </c>
      <c r="P316" s="18" t="s">
        <v>673</v>
      </c>
      <c r="U316" s="18" t="s">
        <v>746</v>
      </c>
    </row>
    <row r="317" spans="1:21" x14ac:dyDescent="0.3">
      <c r="A317" t="s">
        <v>710</v>
      </c>
      <c r="B317">
        <v>2023</v>
      </c>
      <c r="C317" t="s">
        <v>707</v>
      </c>
      <c r="D317" t="s">
        <v>772</v>
      </c>
      <c r="E317" t="s">
        <v>805</v>
      </c>
      <c r="F317" t="s">
        <v>979</v>
      </c>
      <c r="G317" t="s">
        <v>730</v>
      </c>
      <c r="H317" t="s">
        <v>58</v>
      </c>
      <c r="I317" t="s">
        <v>59</v>
      </c>
      <c r="J317" t="s">
        <v>1437</v>
      </c>
      <c r="K317" t="s">
        <v>10</v>
      </c>
      <c r="N317" t="s">
        <v>11</v>
      </c>
      <c r="O317" t="s">
        <v>13</v>
      </c>
      <c r="P317" t="s">
        <v>16</v>
      </c>
      <c r="R317" t="s">
        <v>729</v>
      </c>
      <c r="S317" t="s">
        <v>1487</v>
      </c>
      <c r="T317" s="22" t="s">
        <v>1489</v>
      </c>
      <c r="U317" t="s">
        <v>746</v>
      </c>
    </row>
    <row r="318" spans="1:21" x14ac:dyDescent="0.3">
      <c r="A318" t="s">
        <v>710</v>
      </c>
      <c r="B318">
        <v>2023</v>
      </c>
      <c r="C318" t="s">
        <v>707</v>
      </c>
      <c r="D318" t="s">
        <v>772</v>
      </c>
      <c r="E318" t="s">
        <v>805</v>
      </c>
      <c r="F318" t="s">
        <v>979</v>
      </c>
      <c r="G318" t="s">
        <v>730</v>
      </c>
      <c r="H318" t="s">
        <v>58</v>
      </c>
      <c r="I318" t="s">
        <v>60</v>
      </c>
      <c r="J318" t="s">
        <v>1438</v>
      </c>
      <c r="K318" t="s">
        <v>10</v>
      </c>
      <c r="N318" t="s">
        <v>11</v>
      </c>
      <c r="O318" t="s">
        <v>19</v>
      </c>
      <c r="P318" t="s">
        <v>16</v>
      </c>
      <c r="R318" s="2" t="s">
        <v>729</v>
      </c>
      <c r="S318" t="s">
        <v>1488</v>
      </c>
      <c r="T318" s="22" t="s">
        <v>1490</v>
      </c>
      <c r="U318" t="s">
        <v>746</v>
      </c>
    </row>
    <row r="319" spans="1:21" x14ac:dyDescent="0.3">
      <c r="A319" t="s">
        <v>710</v>
      </c>
      <c r="B319">
        <v>2023</v>
      </c>
      <c r="C319" t="s">
        <v>707</v>
      </c>
      <c r="D319" t="s">
        <v>720</v>
      </c>
      <c r="E319" t="s">
        <v>720</v>
      </c>
      <c r="F319" t="s">
        <v>979</v>
      </c>
      <c r="G319" t="s">
        <v>730</v>
      </c>
      <c r="H319" t="s">
        <v>58</v>
      </c>
      <c r="I319" t="s">
        <v>61</v>
      </c>
      <c r="J319" t="s">
        <v>1439</v>
      </c>
      <c r="K319" t="s">
        <v>10</v>
      </c>
      <c r="N319" t="s">
        <v>11</v>
      </c>
      <c r="O319" t="s">
        <v>34</v>
      </c>
      <c r="P319" t="s">
        <v>16</v>
      </c>
      <c r="Q319" t="s">
        <v>1485</v>
      </c>
      <c r="R319" t="s">
        <v>729</v>
      </c>
      <c r="S319" t="s">
        <v>720</v>
      </c>
      <c r="T319" s="22" t="s">
        <v>1486</v>
      </c>
      <c r="U319" t="s">
        <v>746</v>
      </c>
    </row>
    <row r="320" spans="1:21" s="18" customFormat="1" x14ac:dyDescent="0.3">
      <c r="G320" s="18" t="s">
        <v>913</v>
      </c>
      <c r="H320" s="18" t="s">
        <v>539</v>
      </c>
      <c r="I320" s="18" t="s">
        <v>540</v>
      </c>
      <c r="J320" s="18" t="s">
        <v>1440</v>
      </c>
      <c r="K320" s="18" t="s">
        <v>374</v>
      </c>
      <c r="L320" s="18" t="s">
        <v>1115</v>
      </c>
      <c r="M320" s="18" t="s">
        <v>1116</v>
      </c>
      <c r="N320" s="18" t="s">
        <v>375</v>
      </c>
      <c r="P320" s="18" t="s">
        <v>536</v>
      </c>
      <c r="U320" s="18" t="s">
        <v>746</v>
      </c>
    </row>
    <row r="321" spans="1:21" s="18" customFormat="1" x14ac:dyDescent="0.3">
      <c r="G321" s="18" t="s">
        <v>395</v>
      </c>
      <c r="H321" s="18" t="s">
        <v>395</v>
      </c>
      <c r="I321" s="18" t="s">
        <v>396</v>
      </c>
      <c r="J321" s="18" t="s">
        <v>1441</v>
      </c>
      <c r="K321" s="18" t="s">
        <v>374</v>
      </c>
      <c r="L321" s="18" t="s">
        <v>1115</v>
      </c>
      <c r="M321" s="18" t="s">
        <v>1116</v>
      </c>
      <c r="N321" s="18" t="s">
        <v>375</v>
      </c>
      <c r="P321" s="18" t="s">
        <v>397</v>
      </c>
      <c r="U321" s="18" t="s">
        <v>746</v>
      </c>
    </row>
    <row r="322" spans="1:21" s="18" customFormat="1" x14ac:dyDescent="0.3">
      <c r="G322" s="18" t="s">
        <v>914</v>
      </c>
      <c r="H322" s="18" t="s">
        <v>612</v>
      </c>
      <c r="I322" s="18" t="s">
        <v>613</v>
      </c>
      <c r="J322" s="18" t="s">
        <v>1442</v>
      </c>
      <c r="K322" s="18" t="s">
        <v>374</v>
      </c>
      <c r="L322" s="18" t="s">
        <v>1115</v>
      </c>
      <c r="M322" s="18" t="s">
        <v>1116</v>
      </c>
      <c r="N322" s="18" t="s">
        <v>375</v>
      </c>
      <c r="P322" s="18" t="s">
        <v>611</v>
      </c>
      <c r="U322" s="18" t="s">
        <v>746</v>
      </c>
    </row>
    <row r="323" spans="1:21" x14ac:dyDescent="0.3">
      <c r="A323" t="s">
        <v>709</v>
      </c>
      <c r="B323" t="s">
        <v>732</v>
      </c>
      <c r="G323" t="s">
        <v>114</v>
      </c>
      <c r="H323" t="s">
        <v>114</v>
      </c>
      <c r="I323" t="s">
        <v>115</v>
      </c>
      <c r="J323" t="s">
        <v>1443</v>
      </c>
      <c r="K323" t="s">
        <v>10</v>
      </c>
      <c r="N323" t="s">
        <v>11</v>
      </c>
      <c r="O323" t="s">
        <v>34</v>
      </c>
      <c r="P323" t="s">
        <v>111</v>
      </c>
      <c r="R323" s="2" t="s">
        <v>731</v>
      </c>
      <c r="S323" t="s">
        <v>1491</v>
      </c>
      <c r="T323" t="s">
        <v>1495</v>
      </c>
      <c r="U323" t="s">
        <v>746</v>
      </c>
    </row>
    <row r="324" spans="1:21" x14ac:dyDescent="0.3">
      <c r="A324" t="s">
        <v>709</v>
      </c>
      <c r="B324" t="s">
        <v>733</v>
      </c>
      <c r="G324" t="s">
        <v>114</v>
      </c>
      <c r="H324" t="s">
        <v>114</v>
      </c>
      <c r="I324" t="s">
        <v>116</v>
      </c>
      <c r="J324" t="s">
        <v>1444</v>
      </c>
      <c r="K324" t="s">
        <v>10</v>
      </c>
      <c r="N324" t="s">
        <v>11</v>
      </c>
      <c r="O324" t="s">
        <v>34</v>
      </c>
      <c r="P324" t="s">
        <v>111</v>
      </c>
      <c r="R324" t="s">
        <v>731</v>
      </c>
      <c r="S324" t="s">
        <v>1492</v>
      </c>
      <c r="T324" t="s">
        <v>1496</v>
      </c>
      <c r="U324" t="s">
        <v>746</v>
      </c>
    </row>
    <row r="325" spans="1:21" x14ac:dyDescent="0.3">
      <c r="A325" t="s">
        <v>709</v>
      </c>
      <c r="B325" t="s">
        <v>734</v>
      </c>
      <c r="G325" t="s">
        <v>114</v>
      </c>
      <c r="H325" t="s">
        <v>114</v>
      </c>
      <c r="I325" t="s">
        <v>117</v>
      </c>
      <c r="J325" t="s">
        <v>1445</v>
      </c>
      <c r="K325" t="s">
        <v>10</v>
      </c>
      <c r="N325" t="s">
        <v>11</v>
      </c>
      <c r="O325" t="s">
        <v>34</v>
      </c>
      <c r="P325" t="s">
        <v>111</v>
      </c>
      <c r="R325" t="s">
        <v>731</v>
      </c>
      <c r="S325" t="s">
        <v>1493</v>
      </c>
      <c r="T325" t="s">
        <v>1497</v>
      </c>
      <c r="U325" t="s">
        <v>746</v>
      </c>
    </row>
    <row r="326" spans="1:21" x14ac:dyDescent="0.3">
      <c r="A326" t="s">
        <v>709</v>
      </c>
      <c r="B326" t="s">
        <v>735</v>
      </c>
      <c r="G326" t="s">
        <v>114</v>
      </c>
      <c r="H326" t="s">
        <v>114</v>
      </c>
      <c r="I326" t="s">
        <v>118</v>
      </c>
      <c r="J326" t="s">
        <v>1446</v>
      </c>
      <c r="K326" t="s">
        <v>10</v>
      </c>
      <c r="N326" t="s">
        <v>11</v>
      </c>
      <c r="O326" t="s">
        <v>34</v>
      </c>
      <c r="P326" t="s">
        <v>111</v>
      </c>
      <c r="R326" t="s">
        <v>731</v>
      </c>
      <c r="S326" t="s">
        <v>1494</v>
      </c>
      <c r="T326" t="s">
        <v>1498</v>
      </c>
      <c r="U326" t="s">
        <v>746</v>
      </c>
    </row>
    <row r="327" spans="1:21" s="18" customFormat="1" x14ac:dyDescent="0.3">
      <c r="G327" s="18" t="s">
        <v>578</v>
      </c>
      <c r="H327" s="18" t="s">
        <v>578</v>
      </c>
      <c r="I327" s="18" t="s">
        <v>579</v>
      </c>
      <c r="J327" s="18" t="s">
        <v>1447</v>
      </c>
      <c r="K327" s="18" t="s">
        <v>374</v>
      </c>
      <c r="L327" s="18" t="s">
        <v>1115</v>
      </c>
      <c r="M327" s="18" t="s">
        <v>1116</v>
      </c>
      <c r="N327" s="18" t="s">
        <v>375</v>
      </c>
      <c r="P327" s="18" t="s">
        <v>580</v>
      </c>
      <c r="U327" s="18" t="s">
        <v>746</v>
      </c>
    </row>
    <row r="328" spans="1:21" s="18" customFormat="1" x14ac:dyDescent="0.3">
      <c r="G328" s="18" t="s">
        <v>915</v>
      </c>
      <c r="H328" s="18" t="s">
        <v>620</v>
      </c>
      <c r="I328" s="18" t="s">
        <v>621</v>
      </c>
      <c r="J328" s="18" t="s">
        <v>1448</v>
      </c>
      <c r="K328" s="18" t="s">
        <v>374</v>
      </c>
      <c r="L328" s="18" t="s">
        <v>1115</v>
      </c>
      <c r="M328" s="18" t="s">
        <v>1116</v>
      </c>
      <c r="N328" s="18" t="s">
        <v>375</v>
      </c>
      <c r="P328" s="18" t="s">
        <v>611</v>
      </c>
      <c r="U328" s="18" t="s">
        <v>746</v>
      </c>
    </row>
    <row r="329" spans="1:21" s="18" customFormat="1" x14ac:dyDescent="0.3">
      <c r="G329" s="18" t="s">
        <v>916</v>
      </c>
      <c r="H329" s="18" t="s">
        <v>691</v>
      </c>
      <c r="I329" s="18" t="s">
        <v>692</v>
      </c>
      <c r="J329" s="18" t="s">
        <v>1449</v>
      </c>
      <c r="K329" s="18" t="s">
        <v>374</v>
      </c>
      <c r="L329" s="18" t="s">
        <v>1115</v>
      </c>
      <c r="M329" s="18" t="s">
        <v>1116</v>
      </c>
      <c r="N329" s="18" t="s">
        <v>375</v>
      </c>
      <c r="P329" s="18" t="s">
        <v>693</v>
      </c>
      <c r="U329" s="18" t="s">
        <v>746</v>
      </c>
    </row>
  </sheetData>
  <autoFilter ref="A1:R329" xr:uid="{32C11555-B15C-414F-80C5-7BACED6063E7}"/>
  <phoneticPr fontId="3" type="noConversion"/>
  <hyperlinks>
    <hyperlink ref="R16" r:id="rId1" xr:uid="{08F174E3-8E52-414A-8779-76FB288FB472}"/>
    <hyperlink ref="R24" r:id="rId2" xr:uid="{C428379D-A514-49D3-9B14-22D7508A2917}"/>
    <hyperlink ref="T33" r:id="rId3" xr:uid="{9B7B7001-AF6D-49C4-8158-36EA7F71E289}"/>
    <hyperlink ref="R65" r:id="rId4" xr:uid="{C8C4B4B6-3CCD-436D-AF02-641F3904F3B2}"/>
    <hyperlink ref="R71" r:id="rId5" xr:uid="{9E1258B0-CC29-4D91-8C9D-8712261F9D9D}"/>
    <hyperlink ref="R76" r:id="rId6" xr:uid="{15B22D1C-9E2C-4B84-B8C1-0AF21B52BBBC}"/>
    <hyperlink ref="R92" r:id="rId7" xr:uid="{DA746B41-7C16-4E31-B79B-58AAC025FD70}"/>
    <hyperlink ref="R101" r:id="rId8" xr:uid="{A3458A72-D2CF-44B3-9312-45A1A6709D5B}"/>
    <hyperlink ref="S101" r:id="rId9" xr:uid="{10AA5334-995A-4380-9F66-4ECC2FBA8A41}"/>
    <hyperlink ref="R144" r:id="rId10" xr:uid="{E3E1D5CD-D4A8-4291-B967-1793B691AA78}"/>
    <hyperlink ref="R150" r:id="rId11" xr:uid="{F38C2A81-8397-4217-866A-A5ECD153B7E3}"/>
    <hyperlink ref="R156" r:id="rId12" xr:uid="{2ADD4930-3FB3-40F5-A8E7-FCC16FF17406}"/>
    <hyperlink ref="R165" r:id="rId13" xr:uid="{7AA3C1A8-7BAC-4356-B36D-CC7127943C79}"/>
    <hyperlink ref="R194" r:id="rId14" xr:uid="{B9959E55-626F-43E9-933B-398236F4CCC3}"/>
    <hyperlink ref="R219" r:id="rId15" xr:uid="{1402E06F-EA3B-459B-95E5-7BCD0C2EAB28}"/>
    <hyperlink ref="S162" r:id="rId16" xr:uid="{C534C3F9-D554-4408-8112-1F7392D50DDF}"/>
    <hyperlink ref="R251" r:id="rId17" xr:uid="{79D3B9B9-99E5-4AF3-BFEF-0C0D5D04F83B}"/>
    <hyperlink ref="R262" r:id="rId18" xr:uid="{82B281E6-B8B9-4FB5-81C2-74985A56BF02}"/>
    <hyperlink ref="R276" r:id="rId19" xr:uid="{58565451-014B-4C4B-90CA-73BC250C3E29}"/>
    <hyperlink ref="R318" r:id="rId20" xr:uid="{88219040-7A32-4F12-AE1A-CB606DC3A3B6}"/>
    <hyperlink ref="R323" r:id="rId21" xr:uid="{9A8846BE-0425-4B3A-8E2C-59207A06B756}"/>
    <hyperlink ref="R5" r:id="rId22" xr:uid="{A585BEB6-E4A3-48BB-9E7D-64C4CE8D4CD7}"/>
    <hyperlink ref="R46" r:id="rId23" xr:uid="{11846505-2518-469A-9A16-BD2307288544}"/>
    <hyperlink ref="S45" r:id="rId24" xr:uid="{E9007437-2319-47EB-A8F8-58B38DDAD90C}"/>
    <hyperlink ref="R57" r:id="rId25" xr:uid="{C3D0485D-0E0C-4218-AD2C-9B7C8E57FE0B}"/>
    <hyperlink ref="R64" r:id="rId26" xr:uid="{E9D6505B-2003-4753-923E-66C379A28112}"/>
    <hyperlink ref="R68" r:id="rId27" xr:uid="{1F9A29E4-9678-449B-A17C-3864B59A5BA3}"/>
    <hyperlink ref="S4" r:id="rId28" xr:uid="{D9BBC885-4B37-4ECC-88A2-A7B42B9E6DDC}"/>
    <hyperlink ref="S5" r:id="rId29" xr:uid="{BB1A3E78-4EC8-4EC3-95AA-3B0C640E6670}"/>
    <hyperlink ref="S6" r:id="rId30" xr:uid="{F9CDE3B3-21E0-4D64-94D5-E4C890BC48A0}"/>
    <hyperlink ref="S7" r:id="rId31" xr:uid="{79A11AD6-B287-46D8-971E-2FA60738F89E}"/>
    <hyperlink ref="S8" r:id="rId32" xr:uid="{2E678B11-C37C-41A9-8D18-D7E46D2F1873}"/>
    <hyperlink ref="S9" r:id="rId33" xr:uid="{2E073F66-C0B5-4CA8-96D2-F12AC3568FE4}"/>
    <hyperlink ref="S10" r:id="rId34" xr:uid="{F0AA85A4-480A-4589-A8A0-A9A14FCFF858}"/>
    <hyperlink ref="S11" r:id="rId35" xr:uid="{A14C390A-D010-4C9A-9007-E0DA78D43BEF}"/>
    <hyperlink ref="R5:R11" r:id="rId36" display="https://agnicoeagle.com/Home/default.aspx" xr:uid="{3F0F02A4-EB38-42B3-98C2-60853112BD06}"/>
    <hyperlink ref="T4" r:id="rId37" xr:uid="{6F244461-CE2A-4403-80FB-03080FCFA6BF}"/>
    <hyperlink ref="T5" r:id="rId38" xr:uid="{39483757-245E-499C-843C-1D57596A1F6F}"/>
    <hyperlink ref="T6" r:id="rId39" xr:uid="{FF611558-AA16-49B3-B5F4-DFCEBB8BF579}"/>
    <hyperlink ref="T7" r:id="rId40" xr:uid="{E0AEADE7-33FD-489B-96D0-43A2911AD201}"/>
    <hyperlink ref="T9" r:id="rId41" xr:uid="{3E639AB0-0CE9-40CC-AB3B-C8B38044C37A}"/>
    <hyperlink ref="T11" r:id="rId42" xr:uid="{78E9125E-9268-44AB-9358-09A62D6C14C9}"/>
    <hyperlink ref="T8" r:id="rId43" xr:uid="{27036C83-1153-40C1-9419-0D75B9D902AC}"/>
    <hyperlink ref="T10" r:id="rId44" xr:uid="{3C892912-4902-4528-8A0D-AFDBC767BA72}"/>
    <hyperlink ref="S201" r:id="rId45" xr:uid="{20BF8FAA-0E87-4B41-BD65-1B44AACAEBF5}"/>
    <hyperlink ref="S200" r:id="rId46" xr:uid="{C47D74D2-0CF4-4D3D-ACF6-32D14C7882B1}"/>
    <hyperlink ref="S198" r:id="rId47" xr:uid="{EC72CFDC-E542-49FC-B2DF-DDE9016D463F}"/>
    <hyperlink ref="T15" r:id="rId48" xr:uid="{94C90741-A9EF-434E-80C5-0375875C1FA9}"/>
    <hyperlink ref="T16" r:id="rId49" xr:uid="{1A35E118-20F2-450A-97DE-82307BB5E867}"/>
    <hyperlink ref="S79" r:id="rId50" xr:uid="{4CFF6E74-CAB8-47F6-A5EB-AD08A4B6E9DA}"/>
    <hyperlink ref="S15" r:id="rId51" xr:uid="{EB705FA4-AA3A-4EF7-829E-99337FEDCEED}"/>
    <hyperlink ref="S16" r:id="rId52" xr:uid="{247854FD-254F-45FD-90DF-33FAD26848D2}"/>
    <hyperlink ref="S219" r:id="rId53" xr:uid="{F6FB35BD-96A5-4B67-9705-57DDB4C211E6}"/>
    <hyperlink ref="S220" r:id="rId54" xr:uid="{ED49B214-7BF8-48CB-A115-F6A2643E7DE7}"/>
    <hyperlink ref="T219" r:id="rId55" xr:uid="{D30E10E1-DB5C-41D2-859F-15FA633AD379}"/>
    <hyperlink ref="T220" r:id="rId56" xr:uid="{4FE4B898-4CCE-4F75-A3A6-4ECD608E59BF}"/>
    <hyperlink ref="T284" r:id="rId57" xr:uid="{4606EC55-3F69-4603-A70E-56FD73390218}"/>
    <hyperlink ref="S284" r:id="rId58" xr:uid="{D018685B-5681-4080-A73B-4379E5278B42}"/>
    <hyperlink ref="S285" r:id="rId59" xr:uid="{0D3EDB4D-FA68-4240-AE91-1476A341136A}"/>
    <hyperlink ref="T194" r:id="rId60" xr:uid="{822FA9DE-FDA0-466B-8555-FB38BE4574C6}"/>
    <hyperlink ref="T195" r:id="rId61" xr:uid="{1D3CC533-71BC-4B8E-B998-C284775E1EEC}"/>
    <hyperlink ref="T317" r:id="rId62" xr:uid="{7A9AB6A5-EA7B-431F-ADF0-4CA812F7E86E}"/>
    <hyperlink ref="T318" r:id="rId63" xr:uid="{089C5663-D54A-4918-BE75-089DDF5E09EA}"/>
    <hyperlink ref="T319" r:id="rId64" xr:uid="{C8CA9A16-B3BC-4E14-9F49-D9A9F112817F}"/>
    <hyperlink ref="R131" r:id="rId65" xr:uid="{A4230F45-FAB8-488F-A09B-10D8A181C8C7}"/>
    <hyperlink ref="T126" r:id="rId66" xr:uid="{D01F2E6C-FCF2-4005-AEC0-B59F5038E152}"/>
    <hyperlink ref="S52" r:id="rId67" xr:uid="{A1496604-4B15-4195-8D90-7D9A534333D4}"/>
    <hyperlink ref="T52" r:id="rId68" xr:uid="{4C83427C-F60C-43A1-BF4F-971500E1073D}"/>
    <hyperlink ref="T45" r:id="rId69" xr:uid="{1EA7F35E-0554-4864-A149-A45A95A45127}"/>
    <hyperlink ref="S90" r:id="rId70" xr:uid="{D253EBAB-ED9C-47F8-A110-3CD6DF923E97}"/>
    <hyperlink ref="T90" r:id="rId71" xr:uid="{11AB7BF6-5B30-48A9-A2F1-C92C0F05AAD5}"/>
    <hyperlink ref="T137" r:id="rId72" xr:uid="{627E00C5-9D32-41A0-9129-1FB86CFC4E46}"/>
    <hyperlink ref="S137" r:id="rId73" xr:uid="{DF5A024F-77CA-4DFC-BD64-43DAABD9E2E5}"/>
    <hyperlink ref="S143" r:id="rId74" xr:uid="{183000A8-F6FD-4AEE-975B-420E3B23991A}"/>
    <hyperlink ref="S144" r:id="rId75" xr:uid="{87B7ADC9-EAB5-46C8-9A0F-A84774E2DFAD}"/>
    <hyperlink ref="T143" r:id="rId76" xr:uid="{3DA8A603-8764-427B-8CAA-2E79538EEF69}"/>
    <hyperlink ref="T144" r:id="rId77" xr:uid="{B2D76389-1C78-403F-AC23-2B70D73919DF}"/>
    <hyperlink ref="S157" r:id="rId78" location="operations" xr:uid="{99C0901F-6B77-4206-A0B6-403F0429EAFD}"/>
    <hyperlink ref="T157" r:id="rId79" xr:uid="{F5BDAD12-1BD8-48D2-B6B5-0E9CD0998FF6}"/>
    <hyperlink ref="S158" r:id="rId80" xr:uid="{A9F18F66-7FD8-42B6-A0D9-69EEB0137D97}"/>
    <hyperlink ref="T158" r:id="rId81" xr:uid="{ABA7A5FC-F965-41E5-9E12-5F8D3F930DB5}"/>
    <hyperlink ref="T165" r:id="rId82" xr:uid="{41C08E71-C31B-4F6D-8423-03A3A45BFF86}"/>
    <hyperlink ref="S165" r:id="rId83" xr:uid="{A8EA9F90-EF35-4DF7-B650-C0FC5B242BDB}"/>
    <hyperlink ref="R224" r:id="rId84" xr:uid="{F3CC0C08-58BE-4B79-9DE6-71A2FA16B220}"/>
    <hyperlink ref="S242" r:id="rId85" xr:uid="{906263BA-4432-4843-B19C-A6EF9D408E45}"/>
    <hyperlink ref="T252" r:id="rId86" xr:uid="{84A61021-B071-40A1-BD19-9AE64E9F2495}"/>
    <hyperlink ref="S252" r:id="rId87" xr:uid="{BA5610EB-E513-4D92-B490-3E89182C1FA2}"/>
    <hyperlink ref="S257" r:id="rId88" xr:uid="{E628CD86-3FAB-4149-9F69-318EE025EE2C}"/>
    <hyperlink ref="T257" r:id="rId89" xr:uid="{0EBCF90E-8742-4432-828B-DEF2BC46DF58}"/>
    <hyperlink ref="S259" r:id="rId90" xr:uid="{4DE5D130-6164-4E6C-8B72-C7330F2D5ECB}"/>
    <hyperlink ref="T259" r:id="rId91" xr:uid="{0E822897-7B5E-4D9F-A749-9D4889B3F742}"/>
    <hyperlink ref="S260" r:id="rId92" xr:uid="{57E55AC7-F79E-43FF-976F-587976DBBB7D}"/>
    <hyperlink ref="T262" r:id="rId93" xr:uid="{0A5655A2-9184-4F2B-BDA2-82BEA6403B0B}"/>
    <hyperlink ref="R265" r:id="rId94" xr:uid="{037C10D8-3BD1-417D-9CF5-2A3C968214CB}"/>
    <hyperlink ref="T265" r:id="rId95" xr:uid="{B1E47B88-F4FE-4715-92B2-249A8D59D5A9}"/>
    <hyperlink ref="R17" r:id="rId96" xr:uid="{CB401B1A-3DDE-471E-BBCD-EBC8EE4AF5AF}"/>
    <hyperlink ref="R21" r:id="rId97" xr:uid="{85DA9B42-180D-4004-AB6F-B1988E82D652}"/>
    <hyperlink ref="R41" r:id="rId98" xr:uid="{63A1956A-BBE7-49EF-9C60-872B35D2825C}"/>
    <hyperlink ref="R47" r:id="rId99" xr:uid="{B6F1B07E-C278-46EC-BAA3-B621F17512F4}"/>
    <hyperlink ref="T76" r:id="rId100" xr:uid="{BD054AF5-DD5A-41B7-ACEB-89E69BAD9EC6}"/>
    <hyperlink ref="T77" r:id="rId101" xr:uid="{22ECF136-8B85-4A3C-819B-D3C5458F878B}"/>
    <hyperlink ref="T78" r:id="rId102" xr:uid="{0B21AB91-ABD3-4BE2-A095-2B4E37ABDF18}"/>
    <hyperlink ref="T253" r:id="rId103" xr:uid="{15C35A27-11B5-4C04-87ED-EF9D3F426427}"/>
    <hyperlink ref="S253" r:id="rId104" xr:uid="{9FAA4855-90CC-40DE-ABCE-A7A5BF267070}"/>
    <hyperlink ref="R269" r:id="rId105" xr:uid="{224CC5E0-E15C-4F37-8BDC-3FC55E993E08}"/>
    <hyperlink ref="S276" r:id="rId106" xr:uid="{ADABC825-41BC-440B-87D5-0377EE6C3518}"/>
    <hyperlink ref="R279" r:id="rId107" xr:uid="{B14A01DD-EA29-4CCF-80C7-7C1053DFC8B4}"/>
    <hyperlink ref="T290" r:id="rId108" xr:uid="{E07BE806-E243-446F-97EA-E3FB2CC8F8D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7D28-2919-4704-AAED-AE4DE07698F6}">
  <dimension ref="A1:H1"/>
  <sheetViews>
    <sheetView workbookViewId="0">
      <selection activeCell="H6" sqref="H6"/>
    </sheetView>
  </sheetViews>
  <sheetFormatPr defaultRowHeight="14.4" x14ac:dyDescent="0.3"/>
  <cols>
    <col min="2" max="2" width="23.33203125" bestFit="1" customWidth="1"/>
    <col min="3" max="3" width="18.33203125" bestFit="1" customWidth="1"/>
    <col min="4" max="4" width="7.77734375" bestFit="1" customWidth="1"/>
    <col min="5" max="5" width="6" bestFit="1" customWidth="1"/>
    <col min="6" max="6" width="11.33203125" bestFit="1" customWidth="1"/>
    <col min="7" max="7" width="21.77734375" bestFit="1" customWidth="1"/>
    <col min="8" max="8" width="11.88671875" bestFit="1" customWidth="1"/>
  </cols>
  <sheetData>
    <row r="1" spans="1:8" x14ac:dyDescent="0.3">
      <c r="A1" s="6" t="s">
        <v>1538</v>
      </c>
      <c r="B1" s="7" t="s">
        <v>0</v>
      </c>
      <c r="C1" s="6" t="s">
        <v>1</v>
      </c>
      <c r="D1" s="6" t="s">
        <v>2</v>
      </c>
      <c r="E1" s="6" t="s">
        <v>3</v>
      </c>
      <c r="F1" s="6" t="s">
        <v>4</v>
      </c>
      <c r="G1" s="6" t="s">
        <v>6</v>
      </c>
      <c r="H1" s="6"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B7163-B9B7-4FDC-801D-DDAD21B7BEA6}">
  <sheetPr filterMode="1">
    <tabColor rgb="FFFFC000"/>
  </sheetPr>
  <dimension ref="A1:R329"/>
  <sheetViews>
    <sheetView workbookViewId="0">
      <selection activeCell="F28" sqref="F28"/>
    </sheetView>
  </sheetViews>
  <sheetFormatPr defaultRowHeight="14.4" x14ac:dyDescent="0.3"/>
  <cols>
    <col min="1" max="1" width="49.77734375" bestFit="1" customWidth="1"/>
    <col min="2" max="2" width="45.6640625" customWidth="1"/>
    <col min="3" max="3" width="35.77734375" bestFit="1" customWidth="1"/>
    <col min="4" max="4" width="18" bestFit="1" customWidth="1"/>
    <col min="5" max="5" width="15.77734375" bestFit="1" customWidth="1"/>
    <col min="6" max="6" width="35.33203125" bestFit="1" customWidth="1"/>
    <col min="7" max="7" width="38.109375" customWidth="1"/>
    <col min="8" max="8" width="13.33203125" bestFit="1" customWidth="1"/>
    <col min="9" max="9" width="13.5546875" bestFit="1" customWidth="1"/>
    <col min="10" max="10" width="31.44140625" bestFit="1" customWidth="1"/>
    <col min="11" max="11" width="19.6640625" bestFit="1" customWidth="1"/>
    <col min="12" max="12" width="50.5546875" bestFit="1" customWidth="1"/>
    <col min="13" max="13" width="87.5546875" customWidth="1"/>
    <col min="14" max="14" width="89.44140625" bestFit="1" customWidth="1"/>
    <col min="15" max="15" width="28.44140625" bestFit="1" customWidth="1"/>
    <col min="16" max="16" width="39" bestFit="1" customWidth="1"/>
    <col min="17" max="17" width="18.21875" customWidth="1"/>
    <col min="18" max="18" width="190.77734375" bestFit="1" customWidth="1"/>
  </cols>
  <sheetData>
    <row r="1" spans="1:18" x14ac:dyDescent="0.3">
      <c r="A1" s="33" t="s">
        <v>1740</v>
      </c>
      <c r="B1" s="33" t="s">
        <v>0</v>
      </c>
      <c r="C1" s="33" t="s">
        <v>1742</v>
      </c>
      <c r="D1" s="33" t="s">
        <v>2</v>
      </c>
      <c r="E1" s="1" t="s">
        <v>4</v>
      </c>
      <c r="F1" s="14" t="s">
        <v>6</v>
      </c>
      <c r="G1" s="1" t="s">
        <v>1881</v>
      </c>
      <c r="H1" s="33" t="s">
        <v>3</v>
      </c>
      <c r="I1" s="33" t="s">
        <v>2324</v>
      </c>
      <c r="J1" s="33" t="s">
        <v>2325</v>
      </c>
      <c r="K1" s="33" t="s">
        <v>2326</v>
      </c>
      <c r="L1" s="15" t="s">
        <v>813</v>
      </c>
      <c r="M1" s="16" t="s">
        <v>837</v>
      </c>
      <c r="N1" s="16" t="s">
        <v>814</v>
      </c>
      <c r="O1" s="4" t="s">
        <v>745</v>
      </c>
      <c r="P1" s="4" t="s">
        <v>2656</v>
      </c>
      <c r="Q1" s="4" t="s">
        <v>2875</v>
      </c>
      <c r="R1" s="16" t="s">
        <v>7</v>
      </c>
    </row>
    <row r="2" spans="1:18" s="18" customFormat="1" hidden="1" x14ac:dyDescent="0.3">
      <c r="A2" s="18" t="s">
        <v>774</v>
      </c>
      <c r="B2" s="18" t="s">
        <v>62</v>
      </c>
      <c r="C2" s="18" t="s">
        <v>702</v>
      </c>
      <c r="D2" s="18" t="s">
        <v>1123</v>
      </c>
      <c r="E2" s="18" t="s">
        <v>375</v>
      </c>
      <c r="G2" s="18" t="s">
        <v>703</v>
      </c>
      <c r="H2" s="18" t="s">
        <v>374</v>
      </c>
      <c r="I2" s="18" t="s">
        <v>2327</v>
      </c>
      <c r="O2" s="18" t="s">
        <v>746</v>
      </c>
    </row>
    <row r="3" spans="1:18" hidden="1" x14ac:dyDescent="0.3">
      <c r="A3" t="s">
        <v>774</v>
      </c>
      <c r="B3" t="s">
        <v>62</v>
      </c>
      <c r="C3" t="s">
        <v>63</v>
      </c>
      <c r="D3" t="s">
        <v>1122</v>
      </c>
      <c r="E3" t="s">
        <v>11</v>
      </c>
      <c r="F3" t="s">
        <v>21</v>
      </c>
      <c r="G3" t="s">
        <v>64</v>
      </c>
      <c r="H3" t="s">
        <v>10</v>
      </c>
      <c r="I3" t="s">
        <v>2327</v>
      </c>
      <c r="L3" s="22" t="s">
        <v>775</v>
      </c>
      <c r="M3" t="s">
        <v>2328</v>
      </c>
      <c r="N3" s="22" t="s">
        <v>2329</v>
      </c>
      <c r="O3" t="s">
        <v>746</v>
      </c>
      <c r="P3" t="s">
        <v>720</v>
      </c>
      <c r="R3" t="s">
        <v>2330</v>
      </c>
    </row>
    <row r="4" spans="1:18" s="18" customFormat="1" hidden="1" x14ac:dyDescent="0.3">
      <c r="A4" s="18" t="s">
        <v>14</v>
      </c>
      <c r="B4" s="18" t="s">
        <v>14</v>
      </c>
      <c r="C4" s="18" t="s">
        <v>429</v>
      </c>
      <c r="D4" s="18" t="s">
        <v>1132</v>
      </c>
      <c r="E4" s="18" t="s">
        <v>375</v>
      </c>
      <c r="G4" s="18" t="s">
        <v>81</v>
      </c>
      <c r="H4" s="18" t="s">
        <v>374</v>
      </c>
      <c r="I4" s="18" t="s">
        <v>2331</v>
      </c>
      <c r="L4" s="18" t="s">
        <v>768</v>
      </c>
      <c r="M4" s="19" t="s">
        <v>1501</v>
      </c>
      <c r="N4" s="19" t="s">
        <v>1500</v>
      </c>
      <c r="O4" s="18" t="s">
        <v>710</v>
      </c>
    </row>
    <row r="5" spans="1:18" hidden="1" x14ac:dyDescent="0.3">
      <c r="A5" t="s">
        <v>14</v>
      </c>
      <c r="B5" t="s">
        <v>14</v>
      </c>
      <c r="C5" t="s">
        <v>15</v>
      </c>
      <c r="D5" t="s">
        <v>1124</v>
      </c>
      <c r="E5" t="s">
        <v>11</v>
      </c>
      <c r="F5" t="s">
        <v>17</v>
      </c>
      <c r="G5" t="s">
        <v>16</v>
      </c>
      <c r="H5" t="s">
        <v>10</v>
      </c>
      <c r="I5" t="s">
        <v>2331</v>
      </c>
      <c r="J5" t="s">
        <v>2332</v>
      </c>
      <c r="K5" t="s">
        <v>1848</v>
      </c>
      <c r="L5" s="2" t="s">
        <v>768</v>
      </c>
      <c r="M5" s="2" t="s">
        <v>1501</v>
      </c>
      <c r="N5" s="2" t="s">
        <v>1500</v>
      </c>
      <c r="O5" t="s">
        <v>710</v>
      </c>
      <c r="P5" t="s">
        <v>772</v>
      </c>
      <c r="R5" t="s">
        <v>2333</v>
      </c>
    </row>
    <row r="6" spans="1:18" hidden="1" x14ac:dyDescent="0.3">
      <c r="A6" t="s">
        <v>14</v>
      </c>
      <c r="B6" t="s">
        <v>14</v>
      </c>
      <c r="C6" t="s">
        <v>65</v>
      </c>
      <c r="D6" t="s">
        <v>1128</v>
      </c>
      <c r="E6" t="s">
        <v>11</v>
      </c>
      <c r="F6" t="s">
        <v>13</v>
      </c>
      <c r="G6" t="s">
        <v>64</v>
      </c>
      <c r="H6" t="s">
        <v>10</v>
      </c>
      <c r="I6" t="s">
        <v>2331</v>
      </c>
      <c r="L6" s="2" t="s">
        <v>768</v>
      </c>
      <c r="M6" s="2" t="s">
        <v>1506</v>
      </c>
      <c r="N6" s="2" t="s">
        <v>1507</v>
      </c>
      <c r="O6" t="s">
        <v>710</v>
      </c>
      <c r="P6" t="s">
        <v>772</v>
      </c>
      <c r="R6" t="s">
        <v>2333</v>
      </c>
    </row>
    <row r="7" spans="1:18" hidden="1" x14ac:dyDescent="0.3">
      <c r="A7" t="s">
        <v>14</v>
      </c>
      <c r="B7" t="s">
        <v>14</v>
      </c>
      <c r="C7" t="s">
        <v>18</v>
      </c>
      <c r="D7" t="s">
        <v>1125</v>
      </c>
      <c r="E7" t="s">
        <v>11</v>
      </c>
      <c r="F7" t="s">
        <v>19</v>
      </c>
      <c r="G7" t="s">
        <v>16</v>
      </c>
      <c r="H7" t="s">
        <v>10</v>
      </c>
      <c r="I7" t="s">
        <v>2331</v>
      </c>
      <c r="L7" s="2" t="s">
        <v>768</v>
      </c>
      <c r="M7" s="2" t="s">
        <v>1502</v>
      </c>
      <c r="N7" s="2" t="s">
        <v>1503</v>
      </c>
      <c r="O7" t="s">
        <v>710</v>
      </c>
      <c r="P7" t="s">
        <v>772</v>
      </c>
      <c r="R7" t="s">
        <v>2333</v>
      </c>
    </row>
    <row r="8" spans="1:18" hidden="1" x14ac:dyDescent="0.3">
      <c r="A8" t="s">
        <v>14</v>
      </c>
      <c r="B8" t="s">
        <v>14</v>
      </c>
      <c r="C8" t="s">
        <v>66</v>
      </c>
      <c r="D8" t="s">
        <v>1129</v>
      </c>
      <c r="E8" t="s">
        <v>11</v>
      </c>
      <c r="F8" t="s">
        <v>13</v>
      </c>
      <c r="G8" t="s">
        <v>64</v>
      </c>
      <c r="H8" t="s">
        <v>10</v>
      </c>
      <c r="I8" t="s">
        <v>2331</v>
      </c>
      <c r="L8" s="2" t="s">
        <v>768</v>
      </c>
      <c r="M8" s="2" t="s">
        <v>1508</v>
      </c>
      <c r="N8" s="2" t="s">
        <v>1509</v>
      </c>
      <c r="O8" t="s">
        <v>710</v>
      </c>
      <c r="P8" t="s">
        <v>772</v>
      </c>
      <c r="R8" t="s">
        <v>2333</v>
      </c>
    </row>
    <row r="9" spans="1:18" hidden="1" x14ac:dyDescent="0.3">
      <c r="A9" t="s">
        <v>14</v>
      </c>
      <c r="B9" t="s">
        <v>14</v>
      </c>
      <c r="C9" t="s">
        <v>91</v>
      </c>
      <c r="D9" t="s">
        <v>1131</v>
      </c>
      <c r="E9" t="s">
        <v>11</v>
      </c>
      <c r="F9" t="s">
        <v>23</v>
      </c>
      <c r="G9" t="s">
        <v>92</v>
      </c>
      <c r="H9" t="s">
        <v>10</v>
      </c>
      <c r="I9" t="s">
        <v>2331</v>
      </c>
      <c r="L9" s="2" t="s">
        <v>768</v>
      </c>
      <c r="M9" s="2" t="s">
        <v>1512</v>
      </c>
      <c r="N9" s="2" t="s">
        <v>1513</v>
      </c>
      <c r="O9" t="s">
        <v>710</v>
      </c>
      <c r="P9" t="s">
        <v>772</v>
      </c>
      <c r="R9" t="s">
        <v>2333</v>
      </c>
    </row>
    <row r="10" spans="1:18" hidden="1" x14ac:dyDescent="0.3">
      <c r="A10" t="s">
        <v>14</v>
      </c>
      <c r="B10" t="s">
        <v>14</v>
      </c>
      <c r="C10" t="s">
        <v>67</v>
      </c>
      <c r="D10" t="s">
        <v>1130</v>
      </c>
      <c r="E10" t="s">
        <v>11</v>
      </c>
      <c r="F10" t="s">
        <v>21</v>
      </c>
      <c r="G10" t="s">
        <v>64</v>
      </c>
      <c r="H10" t="s">
        <v>10</v>
      </c>
      <c r="I10" t="s">
        <v>2331</v>
      </c>
      <c r="L10" s="2" t="s">
        <v>768</v>
      </c>
      <c r="M10" s="2" t="s">
        <v>1510</v>
      </c>
      <c r="N10" s="2" t="s">
        <v>1511</v>
      </c>
      <c r="O10" t="s">
        <v>710</v>
      </c>
      <c r="P10" t="s">
        <v>772</v>
      </c>
      <c r="R10" t="s">
        <v>2333</v>
      </c>
    </row>
    <row r="11" spans="1:18" hidden="1" x14ac:dyDescent="0.3">
      <c r="A11" t="s">
        <v>14</v>
      </c>
      <c r="B11" t="s">
        <v>14</v>
      </c>
      <c r="C11" t="s">
        <v>20</v>
      </c>
      <c r="D11" t="s">
        <v>1126</v>
      </c>
      <c r="E11" t="s">
        <v>11</v>
      </c>
      <c r="F11" t="s">
        <v>19</v>
      </c>
      <c r="G11" t="s">
        <v>16</v>
      </c>
      <c r="H11" t="s">
        <v>10</v>
      </c>
      <c r="I11" t="s">
        <v>2331</v>
      </c>
      <c r="J11" t="s">
        <v>2332</v>
      </c>
      <c r="K11" t="s">
        <v>1848</v>
      </c>
      <c r="L11" s="2" t="s">
        <v>768</v>
      </c>
      <c r="M11" s="2" t="s">
        <v>1501</v>
      </c>
      <c r="N11" s="2" t="s">
        <v>1500</v>
      </c>
      <c r="O11" t="s">
        <v>710</v>
      </c>
      <c r="P11" t="s">
        <v>772</v>
      </c>
      <c r="R11" t="s">
        <v>2333</v>
      </c>
    </row>
    <row r="12" spans="1:18" hidden="1" x14ac:dyDescent="0.3">
      <c r="A12" t="s">
        <v>14</v>
      </c>
      <c r="B12" t="s">
        <v>14</v>
      </c>
      <c r="C12" t="s">
        <v>22</v>
      </c>
      <c r="D12" t="s">
        <v>1127</v>
      </c>
      <c r="E12" t="s">
        <v>11</v>
      </c>
      <c r="F12" t="s">
        <v>13</v>
      </c>
      <c r="G12" t="s">
        <v>16</v>
      </c>
      <c r="H12" t="s">
        <v>10</v>
      </c>
      <c r="I12" t="s">
        <v>2331</v>
      </c>
      <c r="L12" s="2" t="s">
        <v>768</v>
      </c>
      <c r="M12" s="2" t="s">
        <v>1505</v>
      </c>
      <c r="N12" s="2" t="s">
        <v>1504</v>
      </c>
      <c r="O12" t="s">
        <v>710</v>
      </c>
      <c r="P12" t="s">
        <v>772</v>
      </c>
      <c r="R12" t="s">
        <v>2333</v>
      </c>
    </row>
    <row r="13" spans="1:18" s="18" customFormat="1" hidden="1" x14ac:dyDescent="0.3">
      <c r="A13" s="18" t="s">
        <v>14</v>
      </c>
      <c r="B13" s="18" t="s">
        <v>14</v>
      </c>
      <c r="C13" s="18" t="s">
        <v>461</v>
      </c>
      <c r="D13" s="18" t="s">
        <v>1134</v>
      </c>
      <c r="E13" s="18" t="s">
        <v>375</v>
      </c>
      <c r="G13" s="18" t="s">
        <v>462</v>
      </c>
      <c r="H13" s="18" t="s">
        <v>374</v>
      </c>
      <c r="I13" s="18" t="s">
        <v>2331</v>
      </c>
      <c r="L13" s="18" t="s">
        <v>768</v>
      </c>
      <c r="M13" s="18" t="s">
        <v>1512</v>
      </c>
      <c r="N13" s="18" t="s">
        <v>1516</v>
      </c>
      <c r="O13" s="18" t="s">
        <v>710</v>
      </c>
    </row>
    <row r="14" spans="1:18" s="18" customFormat="1" hidden="1" x14ac:dyDescent="0.3">
      <c r="A14" s="18" t="s">
        <v>14</v>
      </c>
      <c r="B14" s="18" t="s">
        <v>14</v>
      </c>
      <c r="C14" s="18" t="s">
        <v>432</v>
      </c>
      <c r="D14" s="18" t="s">
        <v>1133</v>
      </c>
      <c r="E14" s="18" t="s">
        <v>375</v>
      </c>
      <c r="G14" s="18" t="s">
        <v>81</v>
      </c>
      <c r="H14" s="18" t="s">
        <v>374</v>
      </c>
      <c r="I14" s="18" t="s">
        <v>2331</v>
      </c>
      <c r="L14" s="18" t="s">
        <v>768</v>
      </c>
      <c r="M14" s="18" t="s">
        <v>1512</v>
      </c>
      <c r="O14" s="18" t="s">
        <v>710</v>
      </c>
    </row>
    <row r="15" spans="1:18" hidden="1" x14ac:dyDescent="0.3">
      <c r="A15" t="s">
        <v>736</v>
      </c>
      <c r="B15" t="s">
        <v>24</v>
      </c>
      <c r="C15" t="s">
        <v>25</v>
      </c>
      <c r="D15" t="s">
        <v>1135</v>
      </c>
      <c r="E15" t="s">
        <v>11</v>
      </c>
      <c r="F15" t="s">
        <v>13</v>
      </c>
      <c r="G15" t="s">
        <v>16</v>
      </c>
      <c r="H15" t="s">
        <v>10</v>
      </c>
      <c r="I15" t="s">
        <v>2334</v>
      </c>
      <c r="L15" t="s">
        <v>737</v>
      </c>
      <c r="M15" s="2" t="s">
        <v>1518</v>
      </c>
      <c r="N15" s="2" t="s">
        <v>1520</v>
      </c>
      <c r="O15" t="s">
        <v>746</v>
      </c>
      <c r="P15" t="s">
        <v>772</v>
      </c>
      <c r="R15" t="s">
        <v>2333</v>
      </c>
    </row>
    <row r="16" spans="1:18" hidden="1" x14ac:dyDescent="0.3">
      <c r="A16" t="s">
        <v>736</v>
      </c>
      <c r="B16" t="s">
        <v>24</v>
      </c>
      <c r="C16" t="s">
        <v>26</v>
      </c>
      <c r="D16" t="s">
        <v>1136</v>
      </c>
      <c r="E16" t="s">
        <v>11</v>
      </c>
      <c r="F16" t="s">
        <v>13</v>
      </c>
      <c r="G16" t="s">
        <v>16</v>
      </c>
      <c r="H16" t="s">
        <v>10</v>
      </c>
      <c r="I16" t="s">
        <v>2334</v>
      </c>
      <c r="L16" s="2" t="s">
        <v>737</v>
      </c>
      <c r="M16" s="2" t="s">
        <v>1519</v>
      </c>
      <c r="N16" s="2" t="s">
        <v>1521</v>
      </c>
      <c r="O16" t="s">
        <v>746</v>
      </c>
      <c r="P16" t="s">
        <v>772</v>
      </c>
      <c r="R16" t="s">
        <v>2333</v>
      </c>
    </row>
    <row r="17" spans="1:18" x14ac:dyDescent="0.3">
      <c r="A17" t="s">
        <v>261</v>
      </c>
      <c r="B17" t="s">
        <v>261</v>
      </c>
      <c r="C17" t="s">
        <v>262</v>
      </c>
      <c r="D17" t="s">
        <v>1137</v>
      </c>
      <c r="E17" t="s">
        <v>233</v>
      </c>
      <c r="F17" t="s">
        <v>249</v>
      </c>
      <c r="G17" t="s">
        <v>248</v>
      </c>
      <c r="H17" t="s">
        <v>10</v>
      </c>
      <c r="I17" t="s">
        <v>2230</v>
      </c>
      <c r="L17" t="s">
        <v>738</v>
      </c>
      <c r="M17" t="s">
        <v>2335</v>
      </c>
      <c r="N17" t="s">
        <v>707</v>
      </c>
      <c r="O17" t="s">
        <v>746</v>
      </c>
      <c r="P17" t="s">
        <v>807</v>
      </c>
      <c r="R17" t="s">
        <v>2336</v>
      </c>
    </row>
    <row r="18" spans="1:18" x14ac:dyDescent="0.3">
      <c r="A18" t="s">
        <v>261</v>
      </c>
      <c r="B18" t="s">
        <v>261</v>
      </c>
      <c r="C18" t="s">
        <v>293</v>
      </c>
      <c r="D18" t="s">
        <v>1138</v>
      </c>
      <c r="E18" t="s">
        <v>233</v>
      </c>
      <c r="F18" t="s">
        <v>249</v>
      </c>
      <c r="G18" t="s">
        <v>252</v>
      </c>
      <c r="H18" t="s">
        <v>10</v>
      </c>
      <c r="I18" t="s">
        <v>2230</v>
      </c>
      <c r="L18" t="s">
        <v>738</v>
      </c>
      <c r="M18" t="s">
        <v>2335</v>
      </c>
      <c r="N18" t="s">
        <v>707</v>
      </c>
      <c r="O18" t="s">
        <v>746</v>
      </c>
      <c r="P18" t="s">
        <v>807</v>
      </c>
      <c r="R18" t="s">
        <v>2336</v>
      </c>
    </row>
    <row r="19" spans="1:18" s="18" customFormat="1" hidden="1" x14ac:dyDescent="0.3">
      <c r="A19" s="18" t="s">
        <v>740</v>
      </c>
      <c r="B19" s="18" t="s">
        <v>372</v>
      </c>
      <c r="C19" s="18" t="s">
        <v>373</v>
      </c>
      <c r="D19" s="18" t="s">
        <v>1139</v>
      </c>
      <c r="E19" s="18" t="s">
        <v>375</v>
      </c>
      <c r="G19" s="18" t="s">
        <v>376</v>
      </c>
      <c r="H19" s="18" t="s">
        <v>374</v>
      </c>
      <c r="I19" s="18" t="s">
        <v>2337</v>
      </c>
      <c r="O19" s="18" t="s">
        <v>746</v>
      </c>
    </row>
    <row r="20" spans="1:18" ht="28.8" x14ac:dyDescent="0.3">
      <c r="A20" t="s">
        <v>740</v>
      </c>
      <c r="B20" t="s">
        <v>267</v>
      </c>
      <c r="C20" t="s">
        <v>268</v>
      </c>
      <c r="D20" t="s">
        <v>1140</v>
      </c>
      <c r="E20" t="s">
        <v>233</v>
      </c>
      <c r="F20" t="s">
        <v>249</v>
      </c>
      <c r="G20" t="s">
        <v>248</v>
      </c>
      <c r="H20" t="s">
        <v>10</v>
      </c>
      <c r="I20" t="s">
        <v>2337</v>
      </c>
      <c r="L20" t="s">
        <v>738</v>
      </c>
      <c r="M20" s="30" t="s">
        <v>2338</v>
      </c>
      <c r="N20" t="s">
        <v>707</v>
      </c>
      <c r="O20" t="s">
        <v>746</v>
      </c>
      <c r="P20" t="s">
        <v>807</v>
      </c>
      <c r="R20" t="s">
        <v>2339</v>
      </c>
    </row>
    <row r="21" spans="1:18" x14ac:dyDescent="0.3">
      <c r="A21" t="s">
        <v>779</v>
      </c>
      <c r="B21" t="s">
        <v>242</v>
      </c>
      <c r="C21" t="s">
        <v>243</v>
      </c>
      <c r="D21" t="s">
        <v>1141</v>
      </c>
      <c r="E21" t="s">
        <v>233</v>
      </c>
      <c r="F21" t="s">
        <v>245</v>
      </c>
      <c r="G21" t="s">
        <v>244</v>
      </c>
      <c r="H21" t="s">
        <v>10</v>
      </c>
      <c r="I21" t="s">
        <v>2265</v>
      </c>
      <c r="L21" t="s">
        <v>778</v>
      </c>
      <c r="M21" s="22" t="s">
        <v>2340</v>
      </c>
      <c r="N21" t="s">
        <v>707</v>
      </c>
      <c r="O21" t="s">
        <v>746</v>
      </c>
      <c r="P21" t="s">
        <v>807</v>
      </c>
      <c r="R21" t="s">
        <v>2341</v>
      </c>
    </row>
    <row r="22" spans="1:18" s="18" customFormat="1" hidden="1" x14ac:dyDescent="0.3">
      <c r="B22" s="18" t="s">
        <v>512</v>
      </c>
      <c r="C22" s="18" t="s">
        <v>513</v>
      </c>
      <c r="D22" s="18" t="s">
        <v>1142</v>
      </c>
      <c r="E22" s="18" t="s">
        <v>375</v>
      </c>
      <c r="G22" s="18" t="s">
        <v>509</v>
      </c>
      <c r="H22" s="18" t="s">
        <v>374</v>
      </c>
      <c r="O22" s="18" t="s">
        <v>746</v>
      </c>
    </row>
    <row r="23" spans="1:18" s="18" customFormat="1" hidden="1" x14ac:dyDescent="0.3">
      <c r="B23" s="18" t="s">
        <v>551</v>
      </c>
      <c r="C23" s="18" t="s">
        <v>552</v>
      </c>
      <c r="D23" s="18" t="s">
        <v>1143</v>
      </c>
      <c r="E23" s="18" t="s">
        <v>375</v>
      </c>
      <c r="G23" s="18" t="s">
        <v>553</v>
      </c>
      <c r="H23" s="18" t="s">
        <v>374</v>
      </c>
      <c r="O23" s="18" t="s">
        <v>746</v>
      </c>
    </row>
    <row r="24" spans="1:18" x14ac:dyDescent="0.3">
      <c r="A24" t="s">
        <v>780</v>
      </c>
      <c r="B24" t="s">
        <v>253</v>
      </c>
      <c r="C24" t="s">
        <v>254</v>
      </c>
      <c r="D24" t="s">
        <v>1144</v>
      </c>
      <c r="E24" t="s">
        <v>233</v>
      </c>
      <c r="F24" t="s">
        <v>255</v>
      </c>
      <c r="G24" t="s">
        <v>244</v>
      </c>
      <c r="H24" t="s">
        <v>10</v>
      </c>
      <c r="I24" t="s">
        <v>2342</v>
      </c>
      <c r="L24" s="2" t="s">
        <v>782</v>
      </c>
      <c r="M24" s="2"/>
      <c r="N24" t="s">
        <v>707</v>
      </c>
      <c r="O24" t="s">
        <v>746</v>
      </c>
      <c r="P24" t="s">
        <v>720</v>
      </c>
      <c r="R24" t="s">
        <v>2343</v>
      </c>
    </row>
    <row r="25" spans="1:18" x14ac:dyDescent="0.3">
      <c r="A25" t="s">
        <v>720</v>
      </c>
      <c r="B25" t="s">
        <v>234</v>
      </c>
      <c r="C25" t="s">
        <v>235</v>
      </c>
      <c r="D25" t="s">
        <v>1145</v>
      </c>
      <c r="E25" t="s">
        <v>233</v>
      </c>
      <c r="F25" t="s">
        <v>1072</v>
      </c>
      <c r="H25" t="s">
        <v>10</v>
      </c>
      <c r="I25" t="s">
        <v>2344</v>
      </c>
      <c r="L25" t="s">
        <v>810</v>
      </c>
      <c r="N25" t="s">
        <v>707</v>
      </c>
      <c r="O25" t="s">
        <v>746</v>
      </c>
      <c r="P25" t="s">
        <v>720</v>
      </c>
      <c r="R25" t="s">
        <v>2343</v>
      </c>
    </row>
    <row r="26" spans="1:18" x14ac:dyDescent="0.3">
      <c r="A26" t="s">
        <v>720</v>
      </c>
      <c r="B26" t="s">
        <v>234</v>
      </c>
      <c r="C26" t="s">
        <v>236</v>
      </c>
      <c r="D26" t="s">
        <v>1146</v>
      </c>
      <c r="E26" t="s">
        <v>233</v>
      </c>
      <c r="F26" t="s">
        <v>1072</v>
      </c>
      <c r="H26" t="s">
        <v>10</v>
      </c>
      <c r="I26" t="s">
        <v>2344</v>
      </c>
      <c r="L26" s="22" t="s">
        <v>810</v>
      </c>
      <c r="N26" t="s">
        <v>707</v>
      </c>
      <c r="O26" t="s">
        <v>746</v>
      </c>
      <c r="P26" t="s">
        <v>720</v>
      </c>
      <c r="R26" t="s">
        <v>2343</v>
      </c>
    </row>
    <row r="27" spans="1:18" x14ac:dyDescent="0.3">
      <c r="A27" t="s">
        <v>720</v>
      </c>
      <c r="B27" t="s">
        <v>234</v>
      </c>
      <c r="C27" t="s">
        <v>237</v>
      </c>
      <c r="D27" t="s">
        <v>1147</v>
      </c>
      <c r="E27" t="s">
        <v>233</v>
      </c>
      <c r="F27" t="s">
        <v>1072</v>
      </c>
      <c r="H27" t="s">
        <v>10</v>
      </c>
      <c r="I27" t="s">
        <v>2344</v>
      </c>
      <c r="L27" t="s">
        <v>810</v>
      </c>
      <c r="N27" t="s">
        <v>707</v>
      </c>
      <c r="O27" t="s">
        <v>746</v>
      </c>
      <c r="P27" t="s">
        <v>720</v>
      </c>
      <c r="R27" t="s">
        <v>2343</v>
      </c>
    </row>
    <row r="28" spans="1:18" x14ac:dyDescent="0.3">
      <c r="A28" t="s">
        <v>720</v>
      </c>
      <c r="B28" t="s">
        <v>234</v>
      </c>
      <c r="C28" t="s">
        <v>238</v>
      </c>
      <c r="D28" t="s">
        <v>1148</v>
      </c>
      <c r="E28" t="s">
        <v>233</v>
      </c>
      <c r="F28" t="s">
        <v>1072</v>
      </c>
      <c r="H28" t="s">
        <v>10</v>
      </c>
      <c r="I28" t="s">
        <v>2344</v>
      </c>
      <c r="L28" t="s">
        <v>810</v>
      </c>
      <c r="N28" t="s">
        <v>707</v>
      </c>
      <c r="O28" t="s">
        <v>746</v>
      </c>
      <c r="P28" t="s">
        <v>720</v>
      </c>
      <c r="R28" t="s">
        <v>2343</v>
      </c>
    </row>
    <row r="29" spans="1:18" x14ac:dyDescent="0.3">
      <c r="A29" t="s">
        <v>720</v>
      </c>
      <c r="B29" t="s">
        <v>234</v>
      </c>
      <c r="C29" t="s">
        <v>239</v>
      </c>
      <c r="D29" t="s">
        <v>1149</v>
      </c>
      <c r="E29" t="s">
        <v>233</v>
      </c>
      <c r="F29" t="s">
        <v>1072</v>
      </c>
      <c r="H29" t="s">
        <v>10</v>
      </c>
      <c r="I29" t="s">
        <v>2344</v>
      </c>
      <c r="L29" t="s">
        <v>810</v>
      </c>
      <c r="N29" t="s">
        <v>707</v>
      </c>
      <c r="O29" t="s">
        <v>746</v>
      </c>
      <c r="P29" t="s">
        <v>720</v>
      </c>
      <c r="R29" t="s">
        <v>2343</v>
      </c>
    </row>
    <row r="30" spans="1:18" x14ac:dyDescent="0.3">
      <c r="A30" t="s">
        <v>720</v>
      </c>
      <c r="B30" t="s">
        <v>234</v>
      </c>
      <c r="C30" t="s">
        <v>240</v>
      </c>
      <c r="D30" t="s">
        <v>1150</v>
      </c>
      <c r="E30" t="s">
        <v>233</v>
      </c>
      <c r="F30" t="s">
        <v>1072</v>
      </c>
      <c r="H30" t="s">
        <v>10</v>
      </c>
      <c r="I30" t="s">
        <v>2344</v>
      </c>
      <c r="L30" t="s">
        <v>810</v>
      </c>
      <c r="N30" t="s">
        <v>707</v>
      </c>
      <c r="O30" t="s">
        <v>746</v>
      </c>
      <c r="P30" t="s">
        <v>720</v>
      </c>
      <c r="R30" t="s">
        <v>2343</v>
      </c>
    </row>
    <row r="31" spans="1:18" x14ac:dyDescent="0.3">
      <c r="A31" t="s">
        <v>720</v>
      </c>
      <c r="B31" t="s">
        <v>234</v>
      </c>
      <c r="C31" t="s">
        <v>241</v>
      </c>
      <c r="D31" t="s">
        <v>1151</v>
      </c>
      <c r="E31" t="s">
        <v>233</v>
      </c>
      <c r="F31" t="s">
        <v>1072</v>
      </c>
      <c r="H31" t="s">
        <v>10</v>
      </c>
      <c r="I31" t="s">
        <v>2344</v>
      </c>
      <c r="L31" t="s">
        <v>810</v>
      </c>
      <c r="N31" t="s">
        <v>707</v>
      </c>
      <c r="O31" t="s">
        <v>746</v>
      </c>
      <c r="P31" t="s">
        <v>720</v>
      </c>
      <c r="R31" t="s">
        <v>2343</v>
      </c>
    </row>
    <row r="32" spans="1:18" x14ac:dyDescent="0.3">
      <c r="A32" t="s">
        <v>155</v>
      </c>
      <c r="B32" t="s">
        <v>287</v>
      </c>
      <c r="C32" t="s">
        <v>290</v>
      </c>
      <c r="D32" t="s">
        <v>1154</v>
      </c>
      <c r="E32" t="s">
        <v>233</v>
      </c>
      <c r="F32" t="s">
        <v>1072</v>
      </c>
      <c r="H32" t="s">
        <v>10</v>
      </c>
      <c r="I32" t="s">
        <v>2345</v>
      </c>
      <c r="L32" t="s">
        <v>812</v>
      </c>
      <c r="N32" s="22" t="s">
        <v>707</v>
      </c>
      <c r="O32" t="s">
        <v>747</v>
      </c>
      <c r="P32" t="s">
        <v>2832</v>
      </c>
      <c r="R32" t="s">
        <v>2851</v>
      </c>
    </row>
    <row r="33" spans="1:18" hidden="1" x14ac:dyDescent="0.3">
      <c r="A33" t="s">
        <v>155</v>
      </c>
      <c r="B33" t="s">
        <v>155</v>
      </c>
      <c r="C33" t="s">
        <v>156</v>
      </c>
      <c r="D33" t="s">
        <v>1152</v>
      </c>
      <c r="E33" t="s">
        <v>11</v>
      </c>
      <c r="F33" t="s">
        <v>34</v>
      </c>
      <c r="G33" t="s">
        <v>157</v>
      </c>
      <c r="H33" t="s">
        <v>10</v>
      </c>
      <c r="I33" t="s">
        <v>2345</v>
      </c>
      <c r="L33" t="s">
        <v>811</v>
      </c>
      <c r="M33" t="s">
        <v>2837</v>
      </c>
      <c r="N33" s="22" t="s">
        <v>816</v>
      </c>
      <c r="O33" t="s">
        <v>747</v>
      </c>
      <c r="P33" t="s">
        <v>2852</v>
      </c>
      <c r="R33" t="s">
        <v>2851</v>
      </c>
    </row>
    <row r="34" spans="1:18" hidden="1" x14ac:dyDescent="0.3">
      <c r="A34" t="s">
        <v>155</v>
      </c>
      <c r="B34" t="s">
        <v>155</v>
      </c>
      <c r="C34" t="s">
        <v>158</v>
      </c>
      <c r="D34" t="s">
        <v>1153</v>
      </c>
      <c r="E34" t="s">
        <v>11</v>
      </c>
      <c r="F34" t="s">
        <v>19</v>
      </c>
      <c r="G34" t="s">
        <v>157</v>
      </c>
      <c r="H34" t="s">
        <v>10</v>
      </c>
      <c r="I34" t="s">
        <v>2345</v>
      </c>
      <c r="L34" t="s">
        <v>811</v>
      </c>
      <c r="M34" t="s">
        <v>2837</v>
      </c>
      <c r="N34" s="2" t="s">
        <v>815</v>
      </c>
      <c r="O34" t="s">
        <v>747</v>
      </c>
      <c r="P34" t="s">
        <v>2852</v>
      </c>
      <c r="R34" t="s">
        <v>2851</v>
      </c>
    </row>
    <row r="35" spans="1:18" x14ac:dyDescent="0.3">
      <c r="A35" t="s">
        <v>155</v>
      </c>
      <c r="B35" t="s">
        <v>287</v>
      </c>
      <c r="C35" t="s">
        <v>288</v>
      </c>
      <c r="D35" t="s">
        <v>1155</v>
      </c>
      <c r="E35" t="s">
        <v>233</v>
      </c>
      <c r="F35" t="s">
        <v>255</v>
      </c>
      <c r="G35" t="s">
        <v>244</v>
      </c>
      <c r="H35" t="s">
        <v>10</v>
      </c>
      <c r="I35" t="s">
        <v>2345</v>
      </c>
      <c r="L35" t="s">
        <v>812</v>
      </c>
      <c r="N35" t="s">
        <v>707</v>
      </c>
      <c r="O35" t="s">
        <v>747</v>
      </c>
      <c r="P35" t="s">
        <v>2832</v>
      </c>
      <c r="R35" t="s">
        <v>2851</v>
      </c>
    </row>
    <row r="36" spans="1:18" x14ac:dyDescent="0.3">
      <c r="A36" t="s">
        <v>155</v>
      </c>
      <c r="B36" t="s">
        <v>287</v>
      </c>
      <c r="C36" t="s">
        <v>289</v>
      </c>
      <c r="D36" t="s">
        <v>1156</v>
      </c>
      <c r="E36" t="s">
        <v>233</v>
      </c>
      <c r="F36" t="s">
        <v>255</v>
      </c>
      <c r="G36" t="s">
        <v>244</v>
      </c>
      <c r="H36" t="s">
        <v>10</v>
      </c>
      <c r="I36" t="s">
        <v>2345</v>
      </c>
      <c r="L36" t="s">
        <v>812</v>
      </c>
      <c r="N36" t="s">
        <v>707</v>
      </c>
      <c r="O36" t="s">
        <v>747</v>
      </c>
      <c r="P36" t="s">
        <v>2832</v>
      </c>
      <c r="R36" t="s">
        <v>2851</v>
      </c>
    </row>
    <row r="37" spans="1:18" x14ac:dyDescent="0.3">
      <c r="A37" t="s">
        <v>155</v>
      </c>
      <c r="B37" t="s">
        <v>338</v>
      </c>
      <c r="C37" t="s">
        <v>339</v>
      </c>
      <c r="D37" t="s">
        <v>1157</v>
      </c>
      <c r="E37" t="s">
        <v>233</v>
      </c>
      <c r="F37" t="s">
        <v>341</v>
      </c>
      <c r="G37" t="s">
        <v>340</v>
      </c>
      <c r="H37" t="s">
        <v>10</v>
      </c>
      <c r="I37" t="s">
        <v>2345</v>
      </c>
      <c r="L37" t="s">
        <v>769</v>
      </c>
      <c r="M37" t="s">
        <v>2837</v>
      </c>
      <c r="N37" t="s">
        <v>707</v>
      </c>
      <c r="O37" t="s">
        <v>747</v>
      </c>
      <c r="P37" t="s">
        <v>2852</v>
      </c>
      <c r="R37" t="s">
        <v>2851</v>
      </c>
    </row>
    <row r="38" spans="1:18" x14ac:dyDescent="0.3">
      <c r="A38" t="s">
        <v>155</v>
      </c>
      <c r="B38" t="s">
        <v>256</v>
      </c>
      <c r="C38" t="s">
        <v>257</v>
      </c>
      <c r="D38" t="s">
        <v>1158</v>
      </c>
      <c r="E38" t="s">
        <v>233</v>
      </c>
      <c r="F38" t="s">
        <v>258</v>
      </c>
      <c r="G38" t="s">
        <v>244</v>
      </c>
      <c r="H38" t="s">
        <v>10</v>
      </c>
      <c r="I38" t="s">
        <v>2345</v>
      </c>
      <c r="L38" t="s">
        <v>769</v>
      </c>
      <c r="N38" t="s">
        <v>707</v>
      </c>
      <c r="O38" t="s">
        <v>747</v>
      </c>
      <c r="P38" t="s">
        <v>2716</v>
      </c>
      <c r="R38" t="s">
        <v>2851</v>
      </c>
    </row>
    <row r="39" spans="1:18" hidden="1" x14ac:dyDescent="0.3">
      <c r="A39" t="s">
        <v>784</v>
      </c>
      <c r="B39" t="s">
        <v>68</v>
      </c>
      <c r="C39" t="s">
        <v>69</v>
      </c>
      <c r="D39" t="s">
        <v>1159</v>
      </c>
      <c r="E39" t="s">
        <v>11</v>
      </c>
      <c r="F39" t="s">
        <v>19</v>
      </c>
      <c r="G39" t="s">
        <v>64</v>
      </c>
      <c r="H39" t="s">
        <v>10</v>
      </c>
      <c r="I39" t="s">
        <v>2346</v>
      </c>
      <c r="L39" t="s">
        <v>788</v>
      </c>
      <c r="N39" s="22" t="s">
        <v>819</v>
      </c>
      <c r="O39" t="s">
        <v>746</v>
      </c>
      <c r="P39" t="s">
        <v>1544</v>
      </c>
      <c r="R39" t="s">
        <v>2347</v>
      </c>
    </row>
    <row r="40" spans="1:18" s="18" customFormat="1" hidden="1" x14ac:dyDescent="0.3">
      <c r="B40" s="18" t="s">
        <v>503</v>
      </c>
      <c r="C40" s="18" t="s">
        <v>504</v>
      </c>
      <c r="D40" s="18" t="s">
        <v>1160</v>
      </c>
      <c r="E40" s="18" t="s">
        <v>375</v>
      </c>
      <c r="G40" s="18" t="s">
        <v>498</v>
      </c>
      <c r="H40" s="18" t="s">
        <v>374</v>
      </c>
      <c r="O40" s="18" t="s">
        <v>746</v>
      </c>
    </row>
    <row r="41" spans="1:18" x14ac:dyDescent="0.3">
      <c r="A41" t="s">
        <v>785</v>
      </c>
      <c r="B41" t="s">
        <v>275</v>
      </c>
      <c r="C41" t="s">
        <v>276</v>
      </c>
      <c r="D41" t="s">
        <v>1161</v>
      </c>
      <c r="E41" t="s">
        <v>233</v>
      </c>
      <c r="F41" t="s">
        <v>274</v>
      </c>
      <c r="G41" t="s">
        <v>64</v>
      </c>
      <c r="H41" t="s">
        <v>10</v>
      </c>
      <c r="I41" t="s">
        <v>2348</v>
      </c>
      <c r="L41" t="s">
        <v>786</v>
      </c>
      <c r="N41" t="s">
        <v>707</v>
      </c>
      <c r="O41" t="s">
        <v>746</v>
      </c>
      <c r="P41" t="s">
        <v>807</v>
      </c>
      <c r="R41" t="s">
        <v>2349</v>
      </c>
    </row>
    <row r="42" spans="1:18" s="18" customFormat="1" hidden="1" x14ac:dyDescent="0.3">
      <c r="B42" s="18" t="s">
        <v>614</v>
      </c>
      <c r="C42" s="18" t="s">
        <v>615</v>
      </c>
      <c r="D42" s="18" t="s">
        <v>1162</v>
      </c>
      <c r="E42" s="18" t="s">
        <v>375</v>
      </c>
      <c r="G42" s="18" t="s">
        <v>611</v>
      </c>
      <c r="H42" s="18" t="s">
        <v>374</v>
      </c>
      <c r="O42" s="18" t="s">
        <v>746</v>
      </c>
    </row>
    <row r="43" spans="1:18" s="18" customFormat="1" hidden="1" x14ac:dyDescent="0.3">
      <c r="A43" s="18" t="s">
        <v>741</v>
      </c>
      <c r="B43" s="18" t="s">
        <v>516</v>
      </c>
      <c r="C43" s="18" t="s">
        <v>643</v>
      </c>
      <c r="D43" s="18" t="s">
        <v>1164</v>
      </c>
      <c r="E43" s="18" t="s">
        <v>375</v>
      </c>
      <c r="G43" s="18" t="s">
        <v>644</v>
      </c>
      <c r="H43" s="18" t="s">
        <v>374</v>
      </c>
      <c r="I43" s="18" t="s">
        <v>2350</v>
      </c>
      <c r="L43" s="18" t="s">
        <v>742</v>
      </c>
      <c r="O43" s="18" t="s">
        <v>746</v>
      </c>
    </row>
    <row r="44" spans="1:18" s="18" customFormat="1" hidden="1" x14ac:dyDescent="0.3">
      <c r="A44" s="18" t="s">
        <v>741</v>
      </c>
      <c r="B44" s="18" t="s">
        <v>516</v>
      </c>
      <c r="C44" s="18" t="s">
        <v>517</v>
      </c>
      <c r="D44" s="18" t="s">
        <v>1163</v>
      </c>
      <c r="E44" s="18" t="s">
        <v>375</v>
      </c>
      <c r="G44" s="18" t="s">
        <v>509</v>
      </c>
      <c r="H44" s="18" t="s">
        <v>374</v>
      </c>
      <c r="I44" s="18" t="s">
        <v>2350</v>
      </c>
      <c r="L44" s="18" t="s">
        <v>742</v>
      </c>
      <c r="O44" s="18" t="s">
        <v>746</v>
      </c>
    </row>
    <row r="45" spans="1:18" hidden="1" x14ac:dyDescent="0.3">
      <c r="A45" t="s">
        <v>159</v>
      </c>
      <c r="B45" t="s">
        <v>159</v>
      </c>
      <c r="C45" t="s">
        <v>160</v>
      </c>
      <c r="D45" t="s">
        <v>1165</v>
      </c>
      <c r="E45" t="s">
        <v>11</v>
      </c>
      <c r="F45" t="s">
        <v>34</v>
      </c>
      <c r="G45" t="s">
        <v>157</v>
      </c>
      <c r="H45" t="s">
        <v>10</v>
      </c>
      <c r="I45" t="s">
        <v>2351</v>
      </c>
      <c r="L45" s="3" t="s">
        <v>1526</v>
      </c>
      <c r="M45" s="3" t="s">
        <v>821</v>
      </c>
      <c r="N45" s="30" t="s">
        <v>823</v>
      </c>
      <c r="O45" t="s">
        <v>746</v>
      </c>
      <c r="P45" t="s">
        <v>772</v>
      </c>
      <c r="R45" t="s">
        <v>2352</v>
      </c>
    </row>
    <row r="46" spans="1:18" hidden="1" x14ac:dyDescent="0.3">
      <c r="A46" t="s">
        <v>27</v>
      </c>
      <c r="B46" t="s">
        <v>27</v>
      </c>
      <c r="C46" t="s">
        <v>28</v>
      </c>
      <c r="D46" t="s">
        <v>1166</v>
      </c>
      <c r="E46" t="s">
        <v>11</v>
      </c>
      <c r="F46" t="s">
        <v>23</v>
      </c>
      <c r="G46" t="s">
        <v>16</v>
      </c>
      <c r="H46" t="s">
        <v>10</v>
      </c>
      <c r="I46" t="s">
        <v>2353</v>
      </c>
      <c r="L46" s="2" t="s">
        <v>751</v>
      </c>
      <c r="M46" t="s">
        <v>1525</v>
      </c>
      <c r="N46" s="22" t="s">
        <v>1524</v>
      </c>
      <c r="O46" t="s">
        <v>710</v>
      </c>
      <c r="P46" t="s">
        <v>772</v>
      </c>
      <c r="R46" t="s">
        <v>2808</v>
      </c>
    </row>
    <row r="47" spans="1:18" x14ac:dyDescent="0.3">
      <c r="A47" t="s">
        <v>720</v>
      </c>
      <c r="B47" t="s">
        <v>263</v>
      </c>
      <c r="C47" t="s">
        <v>264</v>
      </c>
      <c r="D47" t="s">
        <v>1167</v>
      </c>
      <c r="E47" t="s">
        <v>233</v>
      </c>
      <c r="F47" t="s">
        <v>266</v>
      </c>
      <c r="G47" t="s">
        <v>265</v>
      </c>
      <c r="H47" t="s">
        <v>10</v>
      </c>
      <c r="I47" t="s">
        <v>2344</v>
      </c>
      <c r="L47" t="s">
        <v>789</v>
      </c>
      <c r="M47" t="s">
        <v>2354</v>
      </c>
      <c r="N47" t="s">
        <v>707</v>
      </c>
      <c r="O47" t="s">
        <v>746</v>
      </c>
      <c r="P47" t="s">
        <v>720</v>
      </c>
      <c r="R47" t="s">
        <v>2343</v>
      </c>
    </row>
    <row r="48" spans="1:18" s="18" customFormat="1" hidden="1" x14ac:dyDescent="0.3">
      <c r="B48" s="18" t="s">
        <v>609</v>
      </c>
      <c r="C48" s="18" t="s">
        <v>610</v>
      </c>
      <c r="D48" s="18" t="s">
        <v>1168</v>
      </c>
      <c r="E48" s="18" t="s">
        <v>375</v>
      </c>
      <c r="G48" s="18" t="s">
        <v>611</v>
      </c>
      <c r="H48" s="18" t="s">
        <v>374</v>
      </c>
      <c r="O48" s="18" t="s">
        <v>746</v>
      </c>
    </row>
    <row r="49" spans="1:18" s="34" customFormat="1" hidden="1" x14ac:dyDescent="0.3">
      <c r="A49" s="34" t="s">
        <v>2355</v>
      </c>
      <c r="B49" s="34" t="s">
        <v>109</v>
      </c>
      <c r="C49" s="34" t="s">
        <v>110</v>
      </c>
      <c r="D49" s="34" t="s">
        <v>1169</v>
      </c>
      <c r="E49" s="34" t="s">
        <v>11</v>
      </c>
      <c r="F49" s="34" t="s">
        <v>34</v>
      </c>
      <c r="G49" s="34" t="s">
        <v>111</v>
      </c>
      <c r="H49" s="34" t="s">
        <v>10</v>
      </c>
      <c r="I49" s="34" t="s">
        <v>2344</v>
      </c>
      <c r="L49" s="34" t="s">
        <v>790</v>
      </c>
      <c r="M49" s="34" t="s">
        <v>2356</v>
      </c>
      <c r="O49" s="34" t="s">
        <v>746</v>
      </c>
      <c r="R49" s="34" t="s">
        <v>2357</v>
      </c>
    </row>
    <row r="50" spans="1:18" s="18" customFormat="1" hidden="1" x14ac:dyDescent="0.3">
      <c r="B50" s="18" t="s">
        <v>689</v>
      </c>
      <c r="C50" s="18" t="s">
        <v>690</v>
      </c>
      <c r="D50" s="18" t="s">
        <v>1170</v>
      </c>
      <c r="E50" s="18" t="s">
        <v>375</v>
      </c>
      <c r="G50" s="18" t="s">
        <v>688</v>
      </c>
      <c r="H50" s="18" t="s">
        <v>374</v>
      </c>
      <c r="O50" s="18" t="s">
        <v>746</v>
      </c>
    </row>
    <row r="51" spans="1:18" s="18" customFormat="1" hidden="1" x14ac:dyDescent="0.3">
      <c r="B51" s="18" t="s">
        <v>686</v>
      </c>
      <c r="C51" s="18" t="s">
        <v>687</v>
      </c>
      <c r="D51" s="18" t="s">
        <v>1171</v>
      </c>
      <c r="E51" s="18" t="s">
        <v>375</v>
      </c>
      <c r="G51" s="18" t="s">
        <v>688</v>
      </c>
      <c r="H51" s="18" t="s">
        <v>374</v>
      </c>
      <c r="O51" s="18" t="s">
        <v>746</v>
      </c>
    </row>
    <row r="52" spans="1:18" ht="28.8" hidden="1" x14ac:dyDescent="0.3">
      <c r="A52" t="s">
        <v>145</v>
      </c>
      <c r="B52" t="s">
        <v>145</v>
      </c>
      <c r="C52" t="s">
        <v>146</v>
      </c>
      <c r="D52" t="s">
        <v>1172</v>
      </c>
      <c r="E52" t="s">
        <v>11</v>
      </c>
      <c r="F52" t="s">
        <v>148</v>
      </c>
      <c r="G52" t="s">
        <v>147</v>
      </c>
      <c r="H52" t="s">
        <v>10</v>
      </c>
      <c r="I52" t="s">
        <v>2358</v>
      </c>
      <c r="L52" s="17" t="s">
        <v>1527</v>
      </c>
      <c r="M52" s="17" t="s">
        <v>2359</v>
      </c>
      <c r="N52" s="30" t="s">
        <v>828</v>
      </c>
      <c r="O52" t="s">
        <v>710</v>
      </c>
      <c r="P52" s="17" t="s">
        <v>772</v>
      </c>
      <c r="Q52" s="17"/>
      <c r="R52" t="s">
        <v>2360</v>
      </c>
    </row>
    <row r="53" spans="1:18" x14ac:dyDescent="0.3">
      <c r="A53" t="s">
        <v>720</v>
      </c>
      <c r="B53" t="s">
        <v>279</v>
      </c>
      <c r="C53" t="s">
        <v>280</v>
      </c>
      <c r="D53" t="s">
        <v>1173</v>
      </c>
      <c r="E53" t="s">
        <v>233</v>
      </c>
      <c r="F53" t="s">
        <v>1072</v>
      </c>
      <c r="H53" t="s">
        <v>10</v>
      </c>
      <c r="I53" t="s">
        <v>2344</v>
      </c>
      <c r="L53" s="22" t="s">
        <v>792</v>
      </c>
      <c r="N53" t="s">
        <v>707</v>
      </c>
      <c r="O53" t="s">
        <v>746</v>
      </c>
      <c r="P53" t="s">
        <v>720</v>
      </c>
      <c r="R53" t="s">
        <v>2343</v>
      </c>
    </row>
    <row r="54" spans="1:18" s="18" customFormat="1" hidden="1" x14ac:dyDescent="0.3">
      <c r="B54" s="18" t="s">
        <v>695</v>
      </c>
      <c r="C54" s="18" t="s">
        <v>696</v>
      </c>
      <c r="D54" s="18" t="s">
        <v>1174</v>
      </c>
      <c r="E54" s="18" t="s">
        <v>375</v>
      </c>
      <c r="G54" s="18" t="s">
        <v>693</v>
      </c>
      <c r="H54" s="18" t="s">
        <v>374</v>
      </c>
      <c r="O54" s="18" t="s">
        <v>746</v>
      </c>
    </row>
    <row r="55" spans="1:18" x14ac:dyDescent="0.3">
      <c r="A55" t="s">
        <v>208</v>
      </c>
      <c r="B55" t="s">
        <v>208</v>
      </c>
      <c r="C55" t="s">
        <v>272</v>
      </c>
      <c r="D55" t="s">
        <v>1178</v>
      </c>
      <c r="E55" t="s">
        <v>233</v>
      </c>
      <c r="F55" t="s">
        <v>274</v>
      </c>
      <c r="G55" t="s">
        <v>273</v>
      </c>
      <c r="H55" t="s">
        <v>10</v>
      </c>
      <c r="I55" t="s">
        <v>1851</v>
      </c>
      <c r="L55" t="s">
        <v>770</v>
      </c>
      <c r="M55" t="s">
        <v>1531</v>
      </c>
      <c r="N55" t="s">
        <v>707</v>
      </c>
      <c r="O55" t="s">
        <v>710</v>
      </c>
      <c r="P55" t="s">
        <v>807</v>
      </c>
      <c r="R55" t="s">
        <v>2361</v>
      </c>
    </row>
    <row r="56" spans="1:18" hidden="1" x14ac:dyDescent="0.3">
      <c r="A56" t="s">
        <v>208</v>
      </c>
      <c r="B56" t="s">
        <v>208</v>
      </c>
      <c r="C56" t="s">
        <v>209</v>
      </c>
      <c r="D56" t="s">
        <v>1175</v>
      </c>
      <c r="E56" t="s">
        <v>11</v>
      </c>
      <c r="F56" t="s">
        <v>44</v>
      </c>
      <c r="G56" t="s">
        <v>210</v>
      </c>
      <c r="H56" t="s">
        <v>10</v>
      </c>
      <c r="I56" t="s">
        <v>1851</v>
      </c>
      <c r="L56" t="s">
        <v>770</v>
      </c>
      <c r="M56" t="s">
        <v>1528</v>
      </c>
      <c r="N56" t="s">
        <v>829</v>
      </c>
      <c r="O56" t="s">
        <v>710</v>
      </c>
      <c r="P56" t="s">
        <v>807</v>
      </c>
      <c r="R56" t="s">
        <v>2361</v>
      </c>
    </row>
    <row r="57" spans="1:18" hidden="1" x14ac:dyDescent="0.3">
      <c r="A57" t="s">
        <v>208</v>
      </c>
      <c r="B57" t="s">
        <v>208</v>
      </c>
      <c r="C57" t="s">
        <v>211</v>
      </c>
      <c r="D57" t="s">
        <v>1176</v>
      </c>
      <c r="E57" t="s">
        <v>11</v>
      </c>
      <c r="F57" t="s">
        <v>21</v>
      </c>
      <c r="G57" t="s">
        <v>210</v>
      </c>
      <c r="H57" t="s">
        <v>10</v>
      </c>
      <c r="I57" t="s">
        <v>1851</v>
      </c>
      <c r="J57" t="s">
        <v>706</v>
      </c>
      <c r="K57" t="s">
        <v>2362</v>
      </c>
      <c r="L57" s="2" t="s">
        <v>770</v>
      </c>
      <c r="M57" t="s">
        <v>1530</v>
      </c>
      <c r="N57" t="s">
        <v>830</v>
      </c>
      <c r="O57" t="s">
        <v>710</v>
      </c>
      <c r="P57" t="s">
        <v>807</v>
      </c>
      <c r="R57" t="s">
        <v>2361</v>
      </c>
    </row>
    <row r="58" spans="1:18" hidden="1" x14ac:dyDescent="0.3">
      <c r="A58" t="s">
        <v>208</v>
      </c>
      <c r="B58" t="s">
        <v>208</v>
      </c>
      <c r="C58" t="s">
        <v>212</v>
      </c>
      <c r="D58" t="s">
        <v>1177</v>
      </c>
      <c r="E58" t="s">
        <v>11</v>
      </c>
      <c r="F58" t="s">
        <v>44</v>
      </c>
      <c r="G58" t="s">
        <v>210</v>
      </c>
      <c r="H58" t="s">
        <v>10</v>
      </c>
      <c r="I58" t="s">
        <v>1851</v>
      </c>
      <c r="J58" t="s">
        <v>706</v>
      </c>
      <c r="K58" t="s">
        <v>2362</v>
      </c>
      <c r="L58" t="s">
        <v>770</v>
      </c>
      <c r="M58" t="s">
        <v>1530</v>
      </c>
      <c r="N58" t="s">
        <v>830</v>
      </c>
      <c r="O58" t="s">
        <v>710</v>
      </c>
      <c r="P58" t="s">
        <v>807</v>
      </c>
      <c r="R58" t="s">
        <v>2361</v>
      </c>
    </row>
    <row r="59" spans="1:18" x14ac:dyDescent="0.3">
      <c r="A59" t="s">
        <v>208</v>
      </c>
      <c r="B59" t="s">
        <v>208</v>
      </c>
      <c r="C59" t="s">
        <v>335</v>
      </c>
      <c r="D59" t="s">
        <v>1179</v>
      </c>
      <c r="E59" t="s">
        <v>233</v>
      </c>
      <c r="F59" t="s">
        <v>337</v>
      </c>
      <c r="G59" t="s">
        <v>336</v>
      </c>
      <c r="H59" t="s">
        <v>10</v>
      </c>
      <c r="I59" t="s">
        <v>1851</v>
      </c>
      <c r="L59" t="s">
        <v>770</v>
      </c>
      <c r="M59" t="s">
        <v>1532</v>
      </c>
      <c r="N59" t="s">
        <v>707</v>
      </c>
      <c r="O59" t="s">
        <v>710</v>
      </c>
      <c r="P59" t="s">
        <v>807</v>
      </c>
      <c r="R59" t="s">
        <v>2361</v>
      </c>
    </row>
    <row r="60" spans="1:18" s="18" customFormat="1" hidden="1" x14ac:dyDescent="0.3">
      <c r="B60" s="18" t="s">
        <v>592</v>
      </c>
      <c r="C60" s="18" t="s">
        <v>593</v>
      </c>
      <c r="D60" s="18" t="s">
        <v>1180</v>
      </c>
      <c r="E60" s="18" t="s">
        <v>375</v>
      </c>
      <c r="G60" s="18" t="s">
        <v>594</v>
      </c>
      <c r="H60" s="18" t="s">
        <v>374</v>
      </c>
      <c r="O60" s="18" t="s">
        <v>746</v>
      </c>
    </row>
    <row r="61" spans="1:18" s="18" customFormat="1" hidden="1" x14ac:dyDescent="0.3">
      <c r="B61" s="18" t="s">
        <v>700</v>
      </c>
      <c r="C61" s="18" t="s">
        <v>701</v>
      </c>
      <c r="D61" s="18" t="s">
        <v>1181</v>
      </c>
      <c r="E61" s="18" t="s">
        <v>375</v>
      </c>
      <c r="G61" s="18" t="s">
        <v>699</v>
      </c>
      <c r="H61" s="18" t="s">
        <v>374</v>
      </c>
      <c r="O61" s="18" t="s">
        <v>746</v>
      </c>
    </row>
    <row r="62" spans="1:18" s="18" customFormat="1" hidden="1" x14ac:dyDescent="0.3">
      <c r="B62" s="18" t="s">
        <v>418</v>
      </c>
      <c r="C62" s="18" t="s">
        <v>419</v>
      </c>
      <c r="D62" s="18" t="s">
        <v>1182</v>
      </c>
      <c r="E62" s="18" t="s">
        <v>375</v>
      </c>
      <c r="G62" s="18" t="s">
        <v>420</v>
      </c>
      <c r="H62" s="18" t="s">
        <v>374</v>
      </c>
      <c r="O62" s="18" t="s">
        <v>746</v>
      </c>
    </row>
    <row r="63" spans="1:18" s="18" customFormat="1" hidden="1" x14ac:dyDescent="0.3">
      <c r="B63" s="18" t="s">
        <v>549</v>
      </c>
      <c r="C63" s="18" t="s">
        <v>550</v>
      </c>
      <c r="D63" s="18" t="s">
        <v>1183</v>
      </c>
      <c r="E63" s="18" t="s">
        <v>375</v>
      </c>
      <c r="G63" s="18" t="s">
        <v>548</v>
      </c>
      <c r="H63" s="18" t="s">
        <v>374</v>
      </c>
      <c r="O63" s="18" t="s">
        <v>746</v>
      </c>
    </row>
    <row r="64" spans="1:18" s="34" customFormat="1" hidden="1" x14ac:dyDescent="0.3">
      <c r="A64" s="34" t="s">
        <v>215</v>
      </c>
      <c r="B64" s="34" t="s">
        <v>215</v>
      </c>
      <c r="C64" s="34" t="s">
        <v>216</v>
      </c>
      <c r="D64" s="34" t="s">
        <v>1184</v>
      </c>
      <c r="E64" s="34" t="s">
        <v>11</v>
      </c>
      <c r="F64" s="34" t="s">
        <v>34</v>
      </c>
      <c r="G64" s="34" t="s">
        <v>217</v>
      </c>
      <c r="H64" s="34" t="s">
        <v>10</v>
      </c>
      <c r="I64" s="34" t="s">
        <v>2363</v>
      </c>
      <c r="L64" s="35" t="s">
        <v>771</v>
      </c>
      <c r="M64" s="34" t="s">
        <v>1533</v>
      </c>
      <c r="N64" s="34" t="s">
        <v>707</v>
      </c>
      <c r="O64" s="34" t="s">
        <v>710</v>
      </c>
      <c r="R64" s="34" t="s">
        <v>2364</v>
      </c>
    </row>
    <row r="65" spans="1:18" s="34" customFormat="1" hidden="1" x14ac:dyDescent="0.3">
      <c r="A65" s="34" t="s">
        <v>215</v>
      </c>
      <c r="B65" s="34" t="s">
        <v>215</v>
      </c>
      <c r="C65" s="34" t="s">
        <v>218</v>
      </c>
      <c r="D65" s="34" t="s">
        <v>1185</v>
      </c>
      <c r="E65" s="34" t="s">
        <v>11</v>
      </c>
      <c r="F65" s="34" t="s">
        <v>34</v>
      </c>
      <c r="G65" s="34" t="s">
        <v>217</v>
      </c>
      <c r="H65" s="34" t="s">
        <v>10</v>
      </c>
      <c r="I65" s="34" t="s">
        <v>2363</v>
      </c>
      <c r="L65" s="35" t="s">
        <v>771</v>
      </c>
      <c r="M65" s="35" t="s">
        <v>1534</v>
      </c>
      <c r="N65" s="34" t="s">
        <v>707</v>
      </c>
      <c r="O65" s="34" t="s">
        <v>710</v>
      </c>
      <c r="R65" s="34" t="s">
        <v>2364</v>
      </c>
    </row>
    <row r="66" spans="1:18" s="34" customFormat="1" hidden="1" x14ac:dyDescent="0.3">
      <c r="A66" s="34" t="s">
        <v>215</v>
      </c>
      <c r="B66" s="34" t="s">
        <v>215</v>
      </c>
      <c r="C66" s="34" t="s">
        <v>219</v>
      </c>
      <c r="D66" s="34" t="s">
        <v>1186</v>
      </c>
      <c r="E66" s="34" t="s">
        <v>11</v>
      </c>
      <c r="F66" s="34" t="s">
        <v>34</v>
      </c>
      <c r="G66" s="34" t="s">
        <v>217</v>
      </c>
      <c r="H66" s="34" t="s">
        <v>10</v>
      </c>
      <c r="I66" s="34" t="s">
        <v>2363</v>
      </c>
      <c r="L66" s="34" t="s">
        <v>771</v>
      </c>
      <c r="M66" s="35" t="s">
        <v>1535</v>
      </c>
      <c r="N66" s="34" t="s">
        <v>707</v>
      </c>
      <c r="O66" s="34" t="s">
        <v>710</v>
      </c>
      <c r="R66" s="34" t="s">
        <v>2364</v>
      </c>
    </row>
    <row r="67" spans="1:18" s="18" customFormat="1" hidden="1" x14ac:dyDescent="0.3">
      <c r="B67" s="18" t="s">
        <v>584</v>
      </c>
      <c r="C67" s="18" t="s">
        <v>585</v>
      </c>
      <c r="D67" s="18" t="s">
        <v>1187</v>
      </c>
      <c r="E67" s="18" t="s">
        <v>375</v>
      </c>
      <c r="G67" s="18" t="s">
        <v>586</v>
      </c>
      <c r="H67" s="18" t="s">
        <v>374</v>
      </c>
      <c r="O67" s="18" t="s">
        <v>746</v>
      </c>
    </row>
    <row r="68" spans="1:18" hidden="1" x14ac:dyDescent="0.3">
      <c r="A68" t="s">
        <v>753</v>
      </c>
      <c r="B68" t="s">
        <v>197</v>
      </c>
      <c r="C68" t="s">
        <v>198</v>
      </c>
      <c r="D68" t="s">
        <v>1188</v>
      </c>
      <c r="E68" t="s">
        <v>11</v>
      </c>
      <c r="F68" t="s">
        <v>23</v>
      </c>
      <c r="G68" t="s">
        <v>199</v>
      </c>
      <c r="H68" t="s">
        <v>10</v>
      </c>
      <c r="I68" t="s">
        <v>2365</v>
      </c>
      <c r="L68" s="2" t="s">
        <v>752</v>
      </c>
      <c r="M68" t="s">
        <v>707</v>
      </c>
      <c r="N68" s="22" t="s">
        <v>835</v>
      </c>
      <c r="O68" t="s">
        <v>748</v>
      </c>
      <c r="P68" t="s">
        <v>772</v>
      </c>
      <c r="R68" t="s">
        <v>2366</v>
      </c>
    </row>
    <row r="69" spans="1:18" s="18" customFormat="1" hidden="1" x14ac:dyDescent="0.3">
      <c r="B69" s="18" t="s">
        <v>430</v>
      </c>
      <c r="C69" s="18" t="s">
        <v>431</v>
      </c>
      <c r="D69" s="18" t="s">
        <v>1189</v>
      </c>
      <c r="E69" s="18" t="s">
        <v>375</v>
      </c>
      <c r="G69" s="18" t="s">
        <v>81</v>
      </c>
      <c r="H69" s="18" t="s">
        <v>374</v>
      </c>
      <c r="O69" s="18" t="s">
        <v>746</v>
      </c>
    </row>
    <row r="70" spans="1:18" s="18" customFormat="1" hidden="1" x14ac:dyDescent="0.3">
      <c r="A70" s="18" t="s">
        <v>793</v>
      </c>
      <c r="B70" s="18" t="s">
        <v>128</v>
      </c>
      <c r="C70" s="18" t="s">
        <v>403</v>
      </c>
      <c r="D70" s="18" t="s">
        <v>1191</v>
      </c>
      <c r="E70" s="18" t="s">
        <v>375</v>
      </c>
      <c r="G70" s="18" t="s">
        <v>130</v>
      </c>
      <c r="H70" s="18" t="s">
        <v>374</v>
      </c>
      <c r="I70" s="18" t="s">
        <v>2367</v>
      </c>
      <c r="L70" s="18" t="s">
        <v>743</v>
      </c>
      <c r="M70" s="20"/>
      <c r="N70" s="20"/>
      <c r="O70" s="18" t="s">
        <v>746</v>
      </c>
    </row>
    <row r="71" spans="1:18" hidden="1" x14ac:dyDescent="0.3">
      <c r="A71" t="s">
        <v>793</v>
      </c>
      <c r="B71" t="s">
        <v>128</v>
      </c>
      <c r="C71" t="s">
        <v>129</v>
      </c>
      <c r="D71" t="s">
        <v>1190</v>
      </c>
      <c r="E71" t="s">
        <v>11</v>
      </c>
      <c r="F71" t="s">
        <v>19</v>
      </c>
      <c r="G71" t="s">
        <v>130</v>
      </c>
      <c r="H71" t="s">
        <v>10</v>
      </c>
      <c r="I71" t="s">
        <v>2367</v>
      </c>
      <c r="L71" s="3" t="s">
        <v>743</v>
      </c>
      <c r="M71" t="s">
        <v>744</v>
      </c>
      <c r="N71" s="22" t="s">
        <v>2368</v>
      </c>
      <c r="O71" t="s">
        <v>746</v>
      </c>
      <c r="P71" t="s">
        <v>772</v>
      </c>
      <c r="R71" t="s">
        <v>2369</v>
      </c>
    </row>
    <row r="72" spans="1:18" hidden="1" x14ac:dyDescent="0.3">
      <c r="A72" t="s">
        <v>795</v>
      </c>
      <c r="B72" t="s">
        <v>161</v>
      </c>
      <c r="C72" t="s">
        <v>162</v>
      </c>
      <c r="D72" t="s">
        <v>1192</v>
      </c>
      <c r="E72" t="s">
        <v>11</v>
      </c>
      <c r="F72" t="s">
        <v>34</v>
      </c>
      <c r="G72" t="s">
        <v>157</v>
      </c>
      <c r="H72" t="s">
        <v>10</v>
      </c>
      <c r="I72" t="s">
        <v>2293</v>
      </c>
      <c r="L72" t="s">
        <v>794</v>
      </c>
      <c r="M72" t="s">
        <v>2370</v>
      </c>
      <c r="N72" s="22" t="s">
        <v>2371</v>
      </c>
      <c r="O72" t="s">
        <v>746</v>
      </c>
      <c r="P72" t="s">
        <v>2716</v>
      </c>
      <c r="R72" t="s">
        <v>2372</v>
      </c>
    </row>
    <row r="73" spans="1:18" hidden="1" x14ac:dyDescent="0.3">
      <c r="A73" t="s">
        <v>720</v>
      </c>
      <c r="B73" t="s">
        <v>205</v>
      </c>
      <c r="C73" t="s">
        <v>206</v>
      </c>
      <c r="D73" t="s">
        <v>1193</v>
      </c>
      <c r="E73" t="s">
        <v>11</v>
      </c>
      <c r="F73" t="s">
        <v>13</v>
      </c>
      <c r="G73" t="s">
        <v>207</v>
      </c>
      <c r="H73" t="s">
        <v>10</v>
      </c>
      <c r="I73" t="s">
        <v>2344</v>
      </c>
      <c r="L73" t="s">
        <v>720</v>
      </c>
      <c r="M73" t="s">
        <v>720</v>
      </c>
      <c r="N73" t="s">
        <v>720</v>
      </c>
      <c r="O73" t="s">
        <v>746</v>
      </c>
      <c r="P73" t="s">
        <v>720</v>
      </c>
      <c r="R73" t="s">
        <v>2373</v>
      </c>
    </row>
    <row r="74" spans="1:18" s="18" customFormat="1" hidden="1" x14ac:dyDescent="0.3">
      <c r="A74" s="18" t="s">
        <v>838</v>
      </c>
      <c r="B74" s="18" t="s">
        <v>606</v>
      </c>
      <c r="C74" s="18" t="s">
        <v>607</v>
      </c>
      <c r="D74" s="18" t="s">
        <v>1194</v>
      </c>
      <c r="E74" s="18" t="s">
        <v>375</v>
      </c>
      <c r="G74" s="18" t="s">
        <v>608</v>
      </c>
      <c r="H74" s="18" t="s">
        <v>374</v>
      </c>
      <c r="I74" s="18" t="s">
        <v>2374</v>
      </c>
      <c r="O74" s="18" t="s">
        <v>746</v>
      </c>
    </row>
    <row r="75" spans="1:18" s="18" customFormat="1" hidden="1" x14ac:dyDescent="0.3">
      <c r="A75" s="18" t="s">
        <v>839</v>
      </c>
      <c r="B75" s="18" t="s">
        <v>628</v>
      </c>
      <c r="C75" s="18" t="s">
        <v>629</v>
      </c>
      <c r="D75" s="18" t="s">
        <v>1195</v>
      </c>
      <c r="E75" s="18" t="s">
        <v>375</v>
      </c>
      <c r="G75" s="18" t="s">
        <v>627</v>
      </c>
      <c r="H75" s="18" t="s">
        <v>374</v>
      </c>
      <c r="I75" s="18" t="s">
        <v>2375</v>
      </c>
      <c r="O75" s="18" t="s">
        <v>746</v>
      </c>
    </row>
    <row r="76" spans="1:18" s="34" customFormat="1" hidden="1" x14ac:dyDescent="0.3">
      <c r="A76" s="34" t="s">
        <v>721</v>
      </c>
      <c r="B76" s="34" t="s">
        <v>93</v>
      </c>
      <c r="C76" s="34" t="s">
        <v>94</v>
      </c>
      <c r="D76" s="34" t="s">
        <v>1196</v>
      </c>
      <c r="E76" s="34" t="s">
        <v>11</v>
      </c>
      <c r="F76" s="34" t="s">
        <v>34</v>
      </c>
      <c r="G76" s="34" t="s">
        <v>95</v>
      </c>
      <c r="H76" s="34" t="s">
        <v>10</v>
      </c>
      <c r="I76" s="34" t="s">
        <v>2314</v>
      </c>
      <c r="L76" s="35" t="s">
        <v>922</v>
      </c>
      <c r="M76" s="34" t="s">
        <v>923</v>
      </c>
      <c r="N76" s="34" t="s">
        <v>927</v>
      </c>
      <c r="O76" s="34" t="s">
        <v>746</v>
      </c>
      <c r="R76" s="34" t="s">
        <v>2376</v>
      </c>
    </row>
    <row r="77" spans="1:18" s="34" customFormat="1" hidden="1" x14ac:dyDescent="0.3">
      <c r="A77" s="34" t="s">
        <v>721</v>
      </c>
      <c r="B77" s="34" t="s">
        <v>93</v>
      </c>
      <c r="C77" s="34" t="s">
        <v>96</v>
      </c>
      <c r="D77" s="34" t="s">
        <v>1197</v>
      </c>
      <c r="E77" s="34" t="s">
        <v>11</v>
      </c>
      <c r="F77" s="34" t="s">
        <v>34</v>
      </c>
      <c r="G77" s="34" t="s">
        <v>95</v>
      </c>
      <c r="H77" s="34" t="s">
        <v>10</v>
      </c>
      <c r="I77" s="34" t="s">
        <v>2314</v>
      </c>
      <c r="L77" s="34" t="s">
        <v>922</v>
      </c>
      <c r="M77" s="34" t="s">
        <v>924</v>
      </c>
      <c r="N77" s="34" t="s">
        <v>926</v>
      </c>
      <c r="O77" s="34" t="s">
        <v>746</v>
      </c>
      <c r="R77" s="34" t="s">
        <v>2377</v>
      </c>
    </row>
    <row r="78" spans="1:18" s="34" customFormat="1" hidden="1" x14ac:dyDescent="0.3">
      <c r="A78" s="34" t="s">
        <v>721</v>
      </c>
      <c r="B78" s="34" t="s">
        <v>93</v>
      </c>
      <c r="C78" s="34" t="s">
        <v>97</v>
      </c>
      <c r="D78" s="34" t="s">
        <v>1198</v>
      </c>
      <c r="E78" s="34" t="s">
        <v>11</v>
      </c>
      <c r="F78" s="34" t="s">
        <v>98</v>
      </c>
      <c r="G78" s="34" t="s">
        <v>95</v>
      </c>
      <c r="H78" s="34" t="s">
        <v>10</v>
      </c>
      <c r="I78" s="34" t="s">
        <v>2314</v>
      </c>
      <c r="L78" s="34" t="s">
        <v>922</v>
      </c>
      <c r="M78" s="34" t="s">
        <v>925</v>
      </c>
      <c r="N78" s="34" t="s">
        <v>928</v>
      </c>
      <c r="O78" s="34" t="s">
        <v>746</v>
      </c>
      <c r="R78" s="34" t="s">
        <v>2376</v>
      </c>
    </row>
    <row r="79" spans="1:18" s="18" customFormat="1" hidden="1" x14ac:dyDescent="0.3">
      <c r="A79" s="18" t="s">
        <v>736</v>
      </c>
      <c r="B79" s="18" t="s">
        <v>569</v>
      </c>
      <c r="C79" s="18" t="s">
        <v>570</v>
      </c>
      <c r="D79" s="18" t="s">
        <v>1199</v>
      </c>
      <c r="E79" s="18" t="s">
        <v>375</v>
      </c>
      <c r="G79" s="18" t="s">
        <v>183</v>
      </c>
      <c r="H79" s="18" t="s">
        <v>374</v>
      </c>
      <c r="I79" s="18" t="s">
        <v>2334</v>
      </c>
      <c r="L79" s="18" t="s">
        <v>1523</v>
      </c>
      <c r="M79" s="19" t="s">
        <v>1522</v>
      </c>
      <c r="N79" s="18" t="s">
        <v>1640</v>
      </c>
      <c r="O79" s="18" t="s">
        <v>746</v>
      </c>
    </row>
    <row r="80" spans="1:18" s="18" customFormat="1" hidden="1" x14ac:dyDescent="0.3">
      <c r="A80" s="18" t="s">
        <v>522</v>
      </c>
      <c r="B80" s="18" t="s">
        <v>522</v>
      </c>
      <c r="C80" s="18" t="s">
        <v>523</v>
      </c>
      <c r="D80" s="18" t="s">
        <v>1200</v>
      </c>
      <c r="E80" s="18" t="s">
        <v>375</v>
      </c>
      <c r="G80" s="18" t="s">
        <v>524</v>
      </c>
      <c r="H80" s="18" t="s">
        <v>374</v>
      </c>
      <c r="I80" s="18" t="s">
        <v>2378</v>
      </c>
      <c r="O80" s="18" t="s">
        <v>746</v>
      </c>
    </row>
    <row r="81" spans="1:18" s="18" customFormat="1" hidden="1" x14ac:dyDescent="0.3">
      <c r="A81" s="18" t="s">
        <v>670</v>
      </c>
      <c r="B81" s="18" t="s">
        <v>670</v>
      </c>
      <c r="C81" s="18" t="s">
        <v>671</v>
      </c>
      <c r="D81" s="18" t="s">
        <v>1201</v>
      </c>
      <c r="E81" s="18" t="s">
        <v>375</v>
      </c>
      <c r="G81" s="18" t="s">
        <v>672</v>
      </c>
      <c r="H81" s="18" t="s">
        <v>374</v>
      </c>
      <c r="I81" s="18" t="s">
        <v>2379</v>
      </c>
      <c r="O81" s="18" t="s">
        <v>746</v>
      </c>
    </row>
    <row r="82" spans="1:18" s="34" customFormat="1" hidden="1" x14ac:dyDescent="0.3">
      <c r="A82" s="34" t="s">
        <v>720</v>
      </c>
      <c r="B82" s="34" t="s">
        <v>99</v>
      </c>
      <c r="C82" s="34" t="s">
        <v>100</v>
      </c>
      <c r="D82" s="34" t="s">
        <v>1202</v>
      </c>
      <c r="E82" s="34" t="s">
        <v>11</v>
      </c>
      <c r="F82" s="34" t="s">
        <v>17</v>
      </c>
      <c r="G82" s="34" t="s">
        <v>95</v>
      </c>
      <c r="H82" s="34" t="s">
        <v>10</v>
      </c>
      <c r="I82" s="34" t="s">
        <v>2344</v>
      </c>
      <c r="L82" s="34" t="s">
        <v>796</v>
      </c>
      <c r="M82" s="34" t="s">
        <v>2380</v>
      </c>
      <c r="N82" s="34" t="s">
        <v>2380</v>
      </c>
      <c r="O82" s="34" t="s">
        <v>746</v>
      </c>
      <c r="R82" s="34" t="s">
        <v>2381</v>
      </c>
    </row>
    <row r="83" spans="1:18" s="18" customFormat="1" hidden="1" x14ac:dyDescent="0.3">
      <c r="A83" s="18" t="s">
        <v>840</v>
      </c>
      <c r="B83" s="18" t="s">
        <v>704</v>
      </c>
      <c r="C83" s="18" t="s">
        <v>216</v>
      </c>
      <c r="D83" s="18" t="s">
        <v>1203</v>
      </c>
      <c r="E83" s="18" t="s">
        <v>375</v>
      </c>
      <c r="G83" s="18" t="s">
        <v>705</v>
      </c>
      <c r="H83" s="18" t="s">
        <v>374</v>
      </c>
      <c r="I83" s="18" t="s">
        <v>2382</v>
      </c>
      <c r="O83" s="18" t="s">
        <v>746</v>
      </c>
    </row>
    <row r="84" spans="1:18" hidden="1" x14ac:dyDescent="0.3">
      <c r="A84" t="s">
        <v>754</v>
      </c>
      <c r="B84" t="s">
        <v>149</v>
      </c>
      <c r="C84" t="s">
        <v>150</v>
      </c>
      <c r="D84" t="s">
        <v>1204</v>
      </c>
      <c r="E84" t="s">
        <v>11</v>
      </c>
      <c r="F84" t="s">
        <v>98</v>
      </c>
      <c r="G84" t="s">
        <v>147</v>
      </c>
      <c r="H84" t="s">
        <v>10</v>
      </c>
      <c r="I84" t="s">
        <v>2317</v>
      </c>
      <c r="L84" t="s">
        <v>930</v>
      </c>
      <c r="M84" t="s">
        <v>757</v>
      </c>
      <c r="N84" s="22" t="s">
        <v>929</v>
      </c>
      <c r="O84" t="s">
        <v>710</v>
      </c>
      <c r="P84" t="s">
        <v>807</v>
      </c>
      <c r="R84" t="s">
        <v>2653</v>
      </c>
    </row>
    <row r="85" spans="1:18" s="18" customFormat="1" hidden="1" x14ac:dyDescent="0.3">
      <c r="A85" s="18" t="s">
        <v>841</v>
      </c>
      <c r="B85" s="18" t="s">
        <v>638</v>
      </c>
      <c r="C85" s="18" t="s">
        <v>639</v>
      </c>
      <c r="D85" s="18" t="s">
        <v>1205</v>
      </c>
      <c r="E85" s="18" t="s">
        <v>375</v>
      </c>
      <c r="G85" s="18" t="s">
        <v>627</v>
      </c>
      <c r="H85" s="18" t="s">
        <v>374</v>
      </c>
      <c r="I85" s="18" t="s">
        <v>2383</v>
      </c>
      <c r="O85" s="18" t="s">
        <v>746</v>
      </c>
    </row>
    <row r="86" spans="1:18" s="18" customFormat="1" hidden="1" x14ac:dyDescent="0.3">
      <c r="A86" s="18" t="s">
        <v>842</v>
      </c>
      <c r="B86" s="18" t="s">
        <v>667</v>
      </c>
      <c r="C86" s="18" t="s">
        <v>668</v>
      </c>
      <c r="D86" s="18" t="s">
        <v>1206</v>
      </c>
      <c r="E86" s="18" t="s">
        <v>375</v>
      </c>
      <c r="G86" s="18" t="s">
        <v>210</v>
      </c>
      <c r="H86" s="18" t="s">
        <v>374</v>
      </c>
      <c r="I86" s="18" t="s">
        <v>2384</v>
      </c>
      <c r="O86" s="18" t="s">
        <v>746</v>
      </c>
    </row>
    <row r="87" spans="1:18" s="18" customFormat="1" hidden="1" x14ac:dyDescent="0.3">
      <c r="A87" s="18" t="s">
        <v>842</v>
      </c>
      <c r="B87" s="18" t="s">
        <v>667</v>
      </c>
      <c r="C87" s="18" t="s">
        <v>669</v>
      </c>
      <c r="D87" s="18" t="s">
        <v>1207</v>
      </c>
      <c r="E87" s="18" t="s">
        <v>375</v>
      </c>
      <c r="G87" s="18" t="s">
        <v>210</v>
      </c>
      <c r="H87" s="18" t="s">
        <v>374</v>
      </c>
      <c r="I87" s="18" t="s">
        <v>2384</v>
      </c>
      <c r="O87" s="18" t="s">
        <v>746</v>
      </c>
    </row>
    <row r="88" spans="1:18" s="18" customFormat="1" hidden="1" x14ac:dyDescent="0.3">
      <c r="A88" s="18" t="s">
        <v>443</v>
      </c>
      <c r="B88" s="18" t="s">
        <v>443</v>
      </c>
      <c r="C88" s="18" t="s">
        <v>444</v>
      </c>
      <c r="D88" s="18" t="s">
        <v>1208</v>
      </c>
      <c r="E88" s="18" t="s">
        <v>375</v>
      </c>
      <c r="G88" s="18" t="s">
        <v>445</v>
      </c>
      <c r="H88" s="18" t="s">
        <v>374</v>
      </c>
      <c r="I88" s="18" t="s">
        <v>2385</v>
      </c>
      <c r="O88" s="18" t="s">
        <v>746</v>
      </c>
    </row>
    <row r="89" spans="1:18" s="18" customFormat="1" hidden="1" x14ac:dyDescent="0.3">
      <c r="A89" s="18" t="s">
        <v>496</v>
      </c>
      <c r="B89" s="18" t="s">
        <v>496</v>
      </c>
      <c r="C89" s="18" t="s">
        <v>497</v>
      </c>
      <c r="D89" s="18" t="s">
        <v>1209</v>
      </c>
      <c r="E89" s="18" t="s">
        <v>375</v>
      </c>
      <c r="G89" s="18" t="s">
        <v>498</v>
      </c>
      <c r="H89" s="18" t="s">
        <v>374</v>
      </c>
      <c r="I89" s="18" t="s">
        <v>2386</v>
      </c>
      <c r="O89" s="18" t="s">
        <v>746</v>
      </c>
    </row>
    <row r="90" spans="1:18" hidden="1" x14ac:dyDescent="0.3">
      <c r="A90" t="s">
        <v>30</v>
      </c>
      <c r="B90" t="s">
        <v>30</v>
      </c>
      <c r="C90" t="s">
        <v>31</v>
      </c>
      <c r="D90" t="s">
        <v>1210</v>
      </c>
      <c r="E90" t="s">
        <v>11</v>
      </c>
      <c r="F90" t="s">
        <v>13</v>
      </c>
      <c r="G90" t="s">
        <v>16</v>
      </c>
      <c r="H90" t="s">
        <v>10</v>
      </c>
      <c r="I90" t="s">
        <v>2387</v>
      </c>
      <c r="L90" t="s">
        <v>758</v>
      </c>
      <c r="M90" t="s">
        <v>934</v>
      </c>
      <c r="N90" s="22" t="s">
        <v>933</v>
      </c>
      <c r="O90" t="s">
        <v>710</v>
      </c>
      <c r="P90" t="s">
        <v>772</v>
      </c>
      <c r="R90" t="s">
        <v>2388</v>
      </c>
    </row>
    <row r="91" spans="1:18" s="18" customFormat="1" hidden="1" x14ac:dyDescent="0.3">
      <c r="A91" s="18" t="s">
        <v>386</v>
      </c>
      <c r="B91" s="18" t="s">
        <v>386</v>
      </c>
      <c r="C91" s="18" t="s">
        <v>387</v>
      </c>
      <c r="D91" s="18" t="s">
        <v>1211</v>
      </c>
      <c r="E91" s="18" t="s">
        <v>375</v>
      </c>
      <c r="G91" s="18" t="s">
        <v>388</v>
      </c>
      <c r="H91" s="18" t="s">
        <v>374</v>
      </c>
      <c r="I91" s="18" t="s">
        <v>2389</v>
      </c>
      <c r="O91" s="18" t="s">
        <v>746</v>
      </c>
    </row>
    <row r="92" spans="1:18" x14ac:dyDescent="0.3">
      <c r="A92" t="s">
        <v>797</v>
      </c>
      <c r="B92" t="s">
        <v>294</v>
      </c>
      <c r="C92" t="s">
        <v>295</v>
      </c>
      <c r="D92" t="s">
        <v>1212</v>
      </c>
      <c r="E92" t="s">
        <v>233</v>
      </c>
      <c r="F92" t="s">
        <v>249</v>
      </c>
      <c r="G92" t="s">
        <v>296</v>
      </c>
      <c r="H92" t="s">
        <v>10</v>
      </c>
      <c r="I92" t="s">
        <v>2390</v>
      </c>
      <c r="L92" s="3" t="s">
        <v>937</v>
      </c>
      <c r="M92" s="30" t="s">
        <v>936</v>
      </c>
      <c r="N92" t="s">
        <v>707</v>
      </c>
      <c r="O92" t="s">
        <v>746</v>
      </c>
      <c r="P92" t="s">
        <v>807</v>
      </c>
      <c r="R92" t="s">
        <v>2809</v>
      </c>
    </row>
    <row r="93" spans="1:18" s="18" customFormat="1" hidden="1" x14ac:dyDescent="0.3">
      <c r="A93" s="18" t="s">
        <v>616</v>
      </c>
      <c r="B93" s="18" t="s">
        <v>616</v>
      </c>
      <c r="C93" s="18" t="s">
        <v>617</v>
      </c>
      <c r="D93" s="18" t="s">
        <v>1213</v>
      </c>
      <c r="E93" s="18" t="s">
        <v>375</v>
      </c>
      <c r="G93" s="18" t="s">
        <v>611</v>
      </c>
      <c r="H93" s="18" t="s">
        <v>374</v>
      </c>
      <c r="I93" s="18" t="s">
        <v>2391</v>
      </c>
      <c r="O93" s="18" t="s">
        <v>746</v>
      </c>
    </row>
    <row r="94" spans="1:18" s="18" customFormat="1" hidden="1" x14ac:dyDescent="0.3">
      <c r="A94" s="18" t="s">
        <v>543</v>
      </c>
      <c r="B94" s="18" t="s">
        <v>543</v>
      </c>
      <c r="C94" s="18" t="s">
        <v>544</v>
      </c>
      <c r="D94" s="18" t="s">
        <v>1214</v>
      </c>
      <c r="E94" s="18" t="s">
        <v>375</v>
      </c>
      <c r="G94" s="18" t="s">
        <v>545</v>
      </c>
      <c r="H94" s="18" t="s">
        <v>374</v>
      </c>
      <c r="I94" s="18" t="s">
        <v>2392</v>
      </c>
      <c r="O94" s="18" t="s">
        <v>746</v>
      </c>
    </row>
    <row r="95" spans="1:18" hidden="1" x14ac:dyDescent="0.3">
      <c r="A95" t="s">
        <v>798</v>
      </c>
      <c r="B95" t="s">
        <v>70</v>
      </c>
      <c r="C95" t="s">
        <v>71</v>
      </c>
      <c r="D95" t="s">
        <v>1215</v>
      </c>
      <c r="E95" t="s">
        <v>11</v>
      </c>
      <c r="F95" t="s">
        <v>13</v>
      </c>
      <c r="G95" t="s">
        <v>64</v>
      </c>
      <c r="H95" t="s">
        <v>10</v>
      </c>
      <c r="I95" t="s">
        <v>2393</v>
      </c>
      <c r="L95" t="s">
        <v>800</v>
      </c>
      <c r="M95" t="s">
        <v>940</v>
      </c>
      <c r="N95" s="22" t="s">
        <v>941</v>
      </c>
      <c r="O95" t="s">
        <v>746</v>
      </c>
      <c r="R95" t="s">
        <v>2394</v>
      </c>
    </row>
    <row r="96" spans="1:18" x14ac:dyDescent="0.3">
      <c r="A96" t="s">
        <v>716</v>
      </c>
      <c r="B96" t="s">
        <v>297</v>
      </c>
      <c r="C96" t="s">
        <v>298</v>
      </c>
      <c r="D96" t="s">
        <v>1216</v>
      </c>
      <c r="E96" t="s">
        <v>233</v>
      </c>
      <c r="F96" t="s">
        <v>255</v>
      </c>
      <c r="G96" t="s">
        <v>244</v>
      </c>
      <c r="H96" t="s">
        <v>10</v>
      </c>
      <c r="I96" t="s">
        <v>2395</v>
      </c>
      <c r="L96" t="s">
        <v>943</v>
      </c>
      <c r="M96" t="s">
        <v>2685</v>
      </c>
      <c r="N96" t="s">
        <v>707</v>
      </c>
      <c r="O96" t="s">
        <v>746</v>
      </c>
      <c r="P96" t="s">
        <v>807</v>
      </c>
      <c r="R96" t="s">
        <v>2704</v>
      </c>
    </row>
    <row r="97" spans="1:18" x14ac:dyDescent="0.3">
      <c r="A97" t="s">
        <v>716</v>
      </c>
      <c r="B97" t="s">
        <v>297</v>
      </c>
      <c r="C97" t="s">
        <v>299</v>
      </c>
      <c r="D97" t="s">
        <v>1217</v>
      </c>
      <c r="E97" t="s">
        <v>233</v>
      </c>
      <c r="F97" t="s">
        <v>1072</v>
      </c>
      <c r="G97" t="s">
        <v>720</v>
      </c>
      <c r="H97" t="s">
        <v>10</v>
      </c>
      <c r="I97" t="s">
        <v>2395</v>
      </c>
      <c r="L97" t="s">
        <v>2686</v>
      </c>
      <c r="M97" t="s">
        <v>707</v>
      </c>
      <c r="N97" t="s">
        <v>707</v>
      </c>
      <c r="O97" t="s">
        <v>746</v>
      </c>
      <c r="P97" t="s">
        <v>720</v>
      </c>
      <c r="R97" t="s">
        <v>2687</v>
      </c>
    </row>
    <row r="98" spans="1:18" x14ac:dyDescent="0.3">
      <c r="A98" t="s">
        <v>716</v>
      </c>
      <c r="B98" t="s">
        <v>297</v>
      </c>
      <c r="C98" t="s">
        <v>300</v>
      </c>
      <c r="D98" t="s">
        <v>1218</v>
      </c>
      <c r="E98" t="s">
        <v>233</v>
      </c>
      <c r="F98" t="s">
        <v>1072</v>
      </c>
      <c r="G98" t="s">
        <v>720</v>
      </c>
      <c r="H98" t="s">
        <v>10</v>
      </c>
      <c r="I98" t="s">
        <v>2395</v>
      </c>
      <c r="L98" t="s">
        <v>2686</v>
      </c>
      <c r="M98" t="s">
        <v>707</v>
      </c>
      <c r="N98" t="s">
        <v>707</v>
      </c>
      <c r="O98" t="s">
        <v>746</v>
      </c>
      <c r="P98" t="s">
        <v>720</v>
      </c>
      <c r="R98" t="s">
        <v>2687</v>
      </c>
    </row>
    <row r="99" spans="1:18" x14ac:dyDescent="0.3">
      <c r="A99" t="s">
        <v>716</v>
      </c>
      <c r="B99" t="s">
        <v>297</v>
      </c>
      <c r="C99" t="s">
        <v>324</v>
      </c>
      <c r="D99" t="s">
        <v>1219</v>
      </c>
      <c r="E99" t="s">
        <v>233</v>
      </c>
      <c r="F99" t="s">
        <v>1072</v>
      </c>
      <c r="G99" t="s">
        <v>720</v>
      </c>
      <c r="H99" t="s">
        <v>10</v>
      </c>
      <c r="I99" t="s">
        <v>2395</v>
      </c>
      <c r="L99" t="s">
        <v>2686</v>
      </c>
      <c r="M99" t="s">
        <v>707</v>
      </c>
      <c r="N99" t="s">
        <v>707</v>
      </c>
      <c r="O99" t="s">
        <v>746</v>
      </c>
      <c r="P99" t="s">
        <v>720</v>
      </c>
      <c r="R99" t="s">
        <v>2687</v>
      </c>
    </row>
    <row r="100" spans="1:18" x14ac:dyDescent="0.3">
      <c r="A100" t="s">
        <v>716</v>
      </c>
      <c r="B100" t="s">
        <v>297</v>
      </c>
      <c r="C100" t="s">
        <v>369</v>
      </c>
      <c r="D100" t="s">
        <v>1220</v>
      </c>
      <c r="E100" t="s">
        <v>233</v>
      </c>
      <c r="F100" t="s">
        <v>1072</v>
      </c>
      <c r="G100" t="s">
        <v>720</v>
      </c>
      <c r="H100" t="s">
        <v>10</v>
      </c>
      <c r="I100" t="s">
        <v>2395</v>
      </c>
      <c r="L100" t="s">
        <v>2686</v>
      </c>
      <c r="M100" t="s">
        <v>707</v>
      </c>
      <c r="N100" t="s">
        <v>707</v>
      </c>
      <c r="O100" t="s">
        <v>746</v>
      </c>
      <c r="P100" t="s">
        <v>720</v>
      </c>
      <c r="R100" t="s">
        <v>2687</v>
      </c>
    </row>
    <row r="101" spans="1:18" x14ac:dyDescent="0.3">
      <c r="A101" t="s">
        <v>269</v>
      </c>
      <c r="B101" t="s">
        <v>269</v>
      </c>
      <c r="C101" t="s">
        <v>270</v>
      </c>
      <c r="D101" t="s">
        <v>1221</v>
      </c>
      <c r="E101" t="s">
        <v>233</v>
      </c>
      <c r="F101" t="s">
        <v>249</v>
      </c>
      <c r="G101" t="s">
        <v>271</v>
      </c>
      <c r="H101" t="s">
        <v>10</v>
      </c>
      <c r="I101" t="s">
        <v>2396</v>
      </c>
      <c r="L101" s="3" t="s">
        <v>945</v>
      </c>
      <c r="M101" s="3" t="s">
        <v>944</v>
      </c>
      <c r="N101" t="s">
        <v>707</v>
      </c>
      <c r="O101" t="s">
        <v>746</v>
      </c>
      <c r="P101" t="s">
        <v>720</v>
      </c>
      <c r="R101" t="s">
        <v>2687</v>
      </c>
    </row>
    <row r="102" spans="1:18" hidden="1" x14ac:dyDescent="0.3">
      <c r="A102" t="s">
        <v>406</v>
      </c>
      <c r="B102" t="s">
        <v>123</v>
      </c>
      <c r="C102" t="s">
        <v>131</v>
      </c>
      <c r="D102" t="s">
        <v>1222</v>
      </c>
      <c r="E102" t="s">
        <v>11</v>
      </c>
      <c r="F102" t="s">
        <v>21</v>
      </c>
      <c r="G102" t="s">
        <v>130</v>
      </c>
      <c r="H102" t="s">
        <v>10</v>
      </c>
      <c r="I102" t="s">
        <v>2397</v>
      </c>
      <c r="L102" s="22" t="s">
        <v>947</v>
      </c>
      <c r="M102" s="22" t="s">
        <v>948</v>
      </c>
      <c r="N102" s="22" t="s">
        <v>950</v>
      </c>
      <c r="O102" t="s">
        <v>746</v>
      </c>
      <c r="P102" t="s">
        <v>772</v>
      </c>
      <c r="R102" t="s">
        <v>2963</v>
      </c>
    </row>
    <row r="103" spans="1:18" hidden="1" x14ac:dyDescent="0.3">
      <c r="A103" t="s">
        <v>406</v>
      </c>
      <c r="B103" t="s">
        <v>123</v>
      </c>
      <c r="C103" t="s">
        <v>124</v>
      </c>
      <c r="D103" t="s">
        <v>1223</v>
      </c>
      <c r="E103" t="s">
        <v>11</v>
      </c>
      <c r="F103" t="s">
        <v>44</v>
      </c>
      <c r="G103" t="s">
        <v>125</v>
      </c>
      <c r="H103" t="s">
        <v>10</v>
      </c>
      <c r="I103" t="s">
        <v>2397</v>
      </c>
      <c r="L103" s="22" t="s">
        <v>947</v>
      </c>
      <c r="M103" s="22" t="s">
        <v>949</v>
      </c>
      <c r="O103" t="s">
        <v>746</v>
      </c>
      <c r="P103" t="s">
        <v>772</v>
      </c>
      <c r="R103" t="s">
        <v>2398</v>
      </c>
    </row>
    <row r="104" spans="1:18" s="18" customFormat="1" hidden="1" x14ac:dyDescent="0.3">
      <c r="A104" s="18" t="s">
        <v>843</v>
      </c>
      <c r="B104" s="18" t="s">
        <v>654</v>
      </c>
      <c r="C104" s="18" t="s">
        <v>694</v>
      </c>
      <c r="D104" s="18" t="s">
        <v>1225</v>
      </c>
      <c r="E104" s="18" t="s">
        <v>375</v>
      </c>
      <c r="G104" s="18" t="s">
        <v>693</v>
      </c>
      <c r="H104" s="18" t="s">
        <v>374</v>
      </c>
      <c r="I104" s="18" t="s">
        <v>2399</v>
      </c>
      <c r="O104" s="18" t="s">
        <v>746</v>
      </c>
    </row>
    <row r="105" spans="1:18" s="18" customFormat="1" hidden="1" x14ac:dyDescent="0.3">
      <c r="A105" s="18" t="s">
        <v>843</v>
      </c>
      <c r="B105" s="18" t="s">
        <v>654</v>
      </c>
      <c r="C105" s="18" t="s">
        <v>655</v>
      </c>
      <c r="D105" s="18" t="s">
        <v>1224</v>
      </c>
      <c r="E105" s="18" t="s">
        <v>375</v>
      </c>
      <c r="G105" s="18" t="s">
        <v>653</v>
      </c>
      <c r="H105" s="18" t="s">
        <v>374</v>
      </c>
      <c r="I105" s="18" t="s">
        <v>2399</v>
      </c>
      <c r="O105" s="18" t="s">
        <v>746</v>
      </c>
    </row>
    <row r="106" spans="1:18" s="18" customFormat="1" hidden="1" x14ac:dyDescent="0.3">
      <c r="A106" s="18" t="s">
        <v>844</v>
      </c>
      <c r="B106" s="18" t="s">
        <v>484</v>
      </c>
      <c r="C106" s="18" t="s">
        <v>485</v>
      </c>
      <c r="D106" s="18" t="s">
        <v>1226</v>
      </c>
      <c r="E106" s="18" t="s">
        <v>375</v>
      </c>
      <c r="G106" s="18" t="s">
        <v>483</v>
      </c>
      <c r="H106" s="18" t="s">
        <v>374</v>
      </c>
      <c r="I106" s="18" t="s">
        <v>2400</v>
      </c>
      <c r="O106" s="18" t="s">
        <v>746</v>
      </c>
    </row>
    <row r="107" spans="1:18" s="18" customFormat="1" hidden="1" x14ac:dyDescent="0.3">
      <c r="A107" s="18" t="s">
        <v>845</v>
      </c>
      <c r="B107" s="18" t="s">
        <v>458</v>
      </c>
      <c r="C107" s="18" t="s">
        <v>459</v>
      </c>
      <c r="D107" s="18" t="s">
        <v>1227</v>
      </c>
      <c r="E107" s="18" t="s">
        <v>375</v>
      </c>
      <c r="G107" s="18" t="s">
        <v>460</v>
      </c>
      <c r="H107" s="18" t="s">
        <v>374</v>
      </c>
      <c r="I107" s="18" t="s">
        <v>2401</v>
      </c>
      <c r="O107" s="18" t="s">
        <v>746</v>
      </c>
    </row>
    <row r="108" spans="1:18" s="18" customFormat="1" hidden="1" x14ac:dyDescent="0.3">
      <c r="A108" s="18" t="s">
        <v>846</v>
      </c>
      <c r="B108" s="18" t="s">
        <v>663</v>
      </c>
      <c r="C108" s="18" t="s">
        <v>664</v>
      </c>
      <c r="D108" s="18" t="s">
        <v>1228</v>
      </c>
      <c r="E108" s="18" t="s">
        <v>375</v>
      </c>
      <c r="G108" s="18" t="s">
        <v>210</v>
      </c>
      <c r="H108" s="18" t="s">
        <v>374</v>
      </c>
      <c r="I108" s="18" t="s">
        <v>2402</v>
      </c>
      <c r="O108" s="18" t="s">
        <v>746</v>
      </c>
    </row>
    <row r="109" spans="1:18" s="18" customFormat="1" hidden="1" x14ac:dyDescent="0.3">
      <c r="A109" s="18" t="s">
        <v>847</v>
      </c>
      <c r="B109" s="18" t="s">
        <v>555</v>
      </c>
      <c r="C109" s="18" t="s">
        <v>556</v>
      </c>
      <c r="D109" s="18" t="s">
        <v>1229</v>
      </c>
      <c r="E109" s="18" t="s">
        <v>375</v>
      </c>
      <c r="G109" s="18" t="s">
        <v>557</v>
      </c>
      <c r="H109" s="18" t="s">
        <v>374</v>
      </c>
      <c r="I109" s="18" t="s">
        <v>2403</v>
      </c>
      <c r="O109" s="18" t="s">
        <v>746</v>
      </c>
    </row>
    <row r="110" spans="1:18" s="18" customFormat="1" hidden="1" x14ac:dyDescent="0.3">
      <c r="A110" s="18" t="s">
        <v>848</v>
      </c>
      <c r="B110" s="18" t="s">
        <v>479</v>
      </c>
      <c r="C110" s="18" t="s">
        <v>480</v>
      </c>
      <c r="D110" s="18" t="s">
        <v>1230</v>
      </c>
      <c r="E110" s="18" t="s">
        <v>375</v>
      </c>
      <c r="G110" s="18" t="s">
        <v>468</v>
      </c>
      <c r="H110" s="18" t="s">
        <v>374</v>
      </c>
      <c r="I110" s="18" t="s">
        <v>2404</v>
      </c>
      <c r="O110" s="18" t="s">
        <v>746</v>
      </c>
    </row>
    <row r="111" spans="1:18" s="18" customFormat="1" hidden="1" x14ac:dyDescent="0.3">
      <c r="A111" s="18" t="s">
        <v>424</v>
      </c>
      <c r="B111" s="18" t="s">
        <v>424</v>
      </c>
      <c r="C111" s="18" t="s">
        <v>425</v>
      </c>
      <c r="D111" s="18" t="s">
        <v>1231</v>
      </c>
      <c r="E111" s="18" t="s">
        <v>375</v>
      </c>
      <c r="G111" s="18" t="s">
        <v>423</v>
      </c>
      <c r="H111" s="18" t="s">
        <v>374</v>
      </c>
      <c r="I111" s="18" t="s">
        <v>2405</v>
      </c>
      <c r="O111" s="18" t="s">
        <v>746</v>
      </c>
    </row>
    <row r="112" spans="1:18" s="18" customFormat="1" hidden="1" x14ac:dyDescent="0.3">
      <c r="A112" s="18" t="s">
        <v>382</v>
      </c>
      <c r="B112" s="18" t="s">
        <v>382</v>
      </c>
      <c r="C112" s="18" t="s">
        <v>383</v>
      </c>
      <c r="D112" s="18" t="s">
        <v>1232</v>
      </c>
      <c r="E112" s="18" t="s">
        <v>375</v>
      </c>
      <c r="G112" s="18" t="s">
        <v>384</v>
      </c>
      <c r="H112" s="18" t="s">
        <v>374</v>
      </c>
      <c r="I112" s="18" t="s">
        <v>2406</v>
      </c>
      <c r="O112" s="18" t="s">
        <v>746</v>
      </c>
    </row>
    <row r="113" spans="1:18" s="18" customFormat="1" hidden="1" x14ac:dyDescent="0.3">
      <c r="A113" s="18" t="s">
        <v>382</v>
      </c>
      <c r="B113" s="18" t="s">
        <v>382</v>
      </c>
      <c r="C113" s="18" t="s">
        <v>385</v>
      </c>
      <c r="D113" s="18" t="s">
        <v>1233</v>
      </c>
      <c r="E113" s="18" t="s">
        <v>375</v>
      </c>
      <c r="G113" s="18" t="s">
        <v>384</v>
      </c>
      <c r="H113" s="18" t="s">
        <v>374</v>
      </c>
      <c r="I113" s="18" t="s">
        <v>2406</v>
      </c>
      <c r="O113" s="18" t="s">
        <v>746</v>
      </c>
    </row>
    <row r="114" spans="1:18" s="18" customFormat="1" hidden="1" x14ac:dyDescent="0.3">
      <c r="A114" s="18" t="s">
        <v>849</v>
      </c>
      <c r="B114" s="18" t="s">
        <v>603</v>
      </c>
      <c r="C114" s="18" t="s">
        <v>604</v>
      </c>
      <c r="D114" s="18" t="s">
        <v>1234</v>
      </c>
      <c r="E114" s="18" t="s">
        <v>375</v>
      </c>
      <c r="G114" s="18" t="s">
        <v>605</v>
      </c>
      <c r="H114" s="18" t="s">
        <v>374</v>
      </c>
      <c r="I114" s="18" t="s">
        <v>2407</v>
      </c>
      <c r="O114" s="18" t="s">
        <v>746</v>
      </c>
    </row>
    <row r="115" spans="1:18" s="18" customFormat="1" hidden="1" x14ac:dyDescent="0.3">
      <c r="A115" s="18" t="s">
        <v>850</v>
      </c>
      <c r="B115" s="18" t="s">
        <v>558</v>
      </c>
      <c r="C115" s="18" t="s">
        <v>559</v>
      </c>
      <c r="D115" s="18" t="s">
        <v>1235</v>
      </c>
      <c r="E115" s="18" t="s">
        <v>375</v>
      </c>
      <c r="G115" s="18" t="s">
        <v>560</v>
      </c>
      <c r="H115" s="18" t="s">
        <v>374</v>
      </c>
      <c r="I115" s="18" t="s">
        <v>2408</v>
      </c>
      <c r="O115" s="18" t="s">
        <v>746</v>
      </c>
    </row>
    <row r="116" spans="1:18" s="18" customFormat="1" hidden="1" x14ac:dyDescent="0.3">
      <c r="A116" s="18" t="s">
        <v>851</v>
      </c>
      <c r="B116" s="18" t="s">
        <v>525</v>
      </c>
      <c r="C116" s="18" t="s">
        <v>526</v>
      </c>
      <c r="D116" s="18" t="s">
        <v>1236</v>
      </c>
      <c r="E116" s="18" t="s">
        <v>375</v>
      </c>
      <c r="G116" s="18" t="s">
        <v>527</v>
      </c>
      <c r="H116" s="18" t="s">
        <v>374</v>
      </c>
      <c r="I116" s="18" t="s">
        <v>2409</v>
      </c>
      <c r="O116" s="18" t="s">
        <v>746</v>
      </c>
    </row>
    <row r="117" spans="1:18" s="18" customFormat="1" hidden="1" x14ac:dyDescent="0.3">
      <c r="A117" s="18" t="s">
        <v>554</v>
      </c>
      <c r="B117" s="18" t="s">
        <v>554</v>
      </c>
      <c r="C117" s="18" t="s">
        <v>29</v>
      </c>
      <c r="D117" s="18" t="s">
        <v>1237</v>
      </c>
      <c r="E117" s="18" t="s">
        <v>375</v>
      </c>
      <c r="G117" s="18" t="s">
        <v>599</v>
      </c>
      <c r="H117" s="18" t="s">
        <v>374</v>
      </c>
      <c r="I117" s="18" t="s">
        <v>2410</v>
      </c>
      <c r="O117" s="18" t="s">
        <v>746</v>
      </c>
    </row>
    <row r="118" spans="1:18" s="18" customFormat="1" hidden="1" x14ac:dyDescent="0.3">
      <c r="A118" s="18" t="s">
        <v>852</v>
      </c>
      <c r="B118" s="18" t="s">
        <v>622</v>
      </c>
      <c r="C118" s="18" t="s">
        <v>623</v>
      </c>
      <c r="D118" s="18" t="s">
        <v>1238</v>
      </c>
      <c r="E118" s="18" t="s">
        <v>375</v>
      </c>
      <c r="G118" s="18" t="s">
        <v>611</v>
      </c>
      <c r="H118" s="18" t="s">
        <v>374</v>
      </c>
      <c r="I118" s="18" t="s">
        <v>2411</v>
      </c>
      <c r="O118" s="18" t="s">
        <v>746</v>
      </c>
    </row>
    <row r="119" spans="1:18" s="18" customFormat="1" hidden="1" x14ac:dyDescent="0.3">
      <c r="A119" s="18" t="s">
        <v>853</v>
      </c>
      <c r="B119" s="18" t="s">
        <v>636</v>
      </c>
      <c r="C119" s="18" t="s">
        <v>637</v>
      </c>
      <c r="D119" s="18" t="s">
        <v>1239</v>
      </c>
      <c r="E119" s="18" t="s">
        <v>375</v>
      </c>
      <c r="G119" s="18" t="s">
        <v>627</v>
      </c>
      <c r="H119" s="18" t="s">
        <v>374</v>
      </c>
      <c r="I119" s="18" t="s">
        <v>2412</v>
      </c>
      <c r="O119" s="18" t="s">
        <v>746</v>
      </c>
    </row>
    <row r="120" spans="1:18" x14ac:dyDescent="0.3">
      <c r="A120" t="s">
        <v>714</v>
      </c>
      <c r="B120" t="s">
        <v>350</v>
      </c>
      <c r="C120" t="s">
        <v>351</v>
      </c>
      <c r="D120" t="s">
        <v>1240</v>
      </c>
      <c r="E120" t="s">
        <v>233</v>
      </c>
      <c r="F120" t="s">
        <v>3018</v>
      </c>
      <c r="G120" t="s">
        <v>1544</v>
      </c>
      <c r="H120" t="s">
        <v>10</v>
      </c>
      <c r="I120" t="s">
        <v>2413</v>
      </c>
      <c r="L120" t="s">
        <v>951</v>
      </c>
      <c r="M120" t="s">
        <v>707</v>
      </c>
      <c r="N120" t="s">
        <v>707</v>
      </c>
      <c r="O120" t="s">
        <v>746</v>
      </c>
      <c r="P120" t="s">
        <v>807</v>
      </c>
      <c r="R120" t="s">
        <v>2708</v>
      </c>
    </row>
    <row r="121" spans="1:18" x14ac:dyDescent="0.3">
      <c r="A121" t="s">
        <v>714</v>
      </c>
      <c r="B121" t="s">
        <v>350</v>
      </c>
      <c r="C121" t="s">
        <v>370</v>
      </c>
      <c r="D121" t="s">
        <v>1241</v>
      </c>
      <c r="E121" t="s">
        <v>233</v>
      </c>
      <c r="F121" t="s">
        <v>3018</v>
      </c>
      <c r="G121" t="s">
        <v>1544</v>
      </c>
      <c r="H121" t="s">
        <v>10</v>
      </c>
      <c r="I121" t="s">
        <v>2413</v>
      </c>
      <c r="L121" t="s">
        <v>951</v>
      </c>
      <c r="M121" t="s">
        <v>2709</v>
      </c>
      <c r="N121" t="s">
        <v>707</v>
      </c>
      <c r="O121" t="s">
        <v>746</v>
      </c>
      <c r="P121" t="s">
        <v>807</v>
      </c>
      <c r="R121" t="s">
        <v>2710</v>
      </c>
    </row>
    <row r="122" spans="1:18" x14ac:dyDescent="0.3">
      <c r="A122" t="s">
        <v>714</v>
      </c>
      <c r="B122" t="s">
        <v>281</v>
      </c>
      <c r="C122" t="s">
        <v>282</v>
      </c>
      <c r="D122" t="s">
        <v>1242</v>
      </c>
      <c r="E122" t="s">
        <v>233</v>
      </c>
      <c r="F122" t="s">
        <v>255</v>
      </c>
      <c r="G122" t="s">
        <v>244</v>
      </c>
      <c r="H122" t="s">
        <v>10</v>
      </c>
      <c r="I122" t="s">
        <v>2413</v>
      </c>
      <c r="L122" t="s">
        <v>951</v>
      </c>
      <c r="M122" t="s">
        <v>707</v>
      </c>
      <c r="N122" t="s">
        <v>707</v>
      </c>
      <c r="O122" t="s">
        <v>746</v>
      </c>
      <c r="P122" t="s">
        <v>807</v>
      </c>
      <c r="R122" t="s">
        <v>2708</v>
      </c>
    </row>
    <row r="123" spans="1:18" x14ac:dyDescent="0.3">
      <c r="A123" t="s">
        <v>714</v>
      </c>
      <c r="B123" t="s">
        <v>281</v>
      </c>
      <c r="C123" t="s">
        <v>319</v>
      </c>
      <c r="D123" t="s">
        <v>1243</v>
      </c>
      <c r="E123" t="s">
        <v>233</v>
      </c>
      <c r="F123" t="s">
        <v>255</v>
      </c>
      <c r="G123" t="s">
        <v>244</v>
      </c>
      <c r="H123" t="s">
        <v>10</v>
      </c>
      <c r="I123" t="s">
        <v>2413</v>
      </c>
      <c r="L123" t="s">
        <v>951</v>
      </c>
      <c r="M123" t="s">
        <v>707</v>
      </c>
      <c r="N123" t="s">
        <v>707</v>
      </c>
      <c r="O123" t="s">
        <v>746</v>
      </c>
      <c r="P123" t="s">
        <v>807</v>
      </c>
      <c r="R123" t="s">
        <v>2708</v>
      </c>
    </row>
    <row r="124" spans="1:18" x14ac:dyDescent="0.3">
      <c r="A124" t="s">
        <v>714</v>
      </c>
      <c r="B124" t="s">
        <v>281</v>
      </c>
      <c r="C124" t="s">
        <v>371</v>
      </c>
      <c r="D124" t="s">
        <v>1244</v>
      </c>
      <c r="E124" t="s">
        <v>233</v>
      </c>
      <c r="F124" t="s">
        <v>255</v>
      </c>
      <c r="G124" t="s">
        <v>244</v>
      </c>
      <c r="H124" t="s">
        <v>10</v>
      </c>
      <c r="I124" t="s">
        <v>2413</v>
      </c>
      <c r="L124" t="s">
        <v>951</v>
      </c>
      <c r="M124" t="s">
        <v>2705</v>
      </c>
      <c r="N124" t="s">
        <v>2705</v>
      </c>
      <c r="O124" t="s">
        <v>746</v>
      </c>
      <c r="P124" t="s">
        <v>807</v>
      </c>
      <c r="R124" t="s">
        <v>2707</v>
      </c>
    </row>
    <row r="125" spans="1:18" x14ac:dyDescent="0.3">
      <c r="A125" t="s">
        <v>715</v>
      </c>
      <c r="B125" t="s">
        <v>142</v>
      </c>
      <c r="C125" t="s">
        <v>283</v>
      </c>
      <c r="D125" t="s">
        <v>1250</v>
      </c>
      <c r="E125" t="s">
        <v>233</v>
      </c>
      <c r="F125" t="s">
        <v>274</v>
      </c>
      <c r="G125" t="s">
        <v>284</v>
      </c>
      <c r="H125" t="s">
        <v>10</v>
      </c>
      <c r="I125" t="s">
        <v>2414</v>
      </c>
      <c r="L125" t="s">
        <v>962</v>
      </c>
      <c r="M125" t="s">
        <v>967</v>
      </c>
      <c r="N125" t="s">
        <v>707</v>
      </c>
      <c r="O125" t="s">
        <v>710</v>
      </c>
      <c r="P125" t="s">
        <v>2832</v>
      </c>
      <c r="Q125" t="s">
        <v>2876</v>
      </c>
      <c r="R125" t="s">
        <v>2890</v>
      </c>
    </row>
    <row r="126" spans="1:18" x14ac:dyDescent="0.3">
      <c r="A126" t="s">
        <v>715</v>
      </c>
      <c r="B126" t="s">
        <v>142</v>
      </c>
      <c r="C126" t="s">
        <v>285</v>
      </c>
      <c r="D126" t="s">
        <v>1251</v>
      </c>
      <c r="E126" t="s">
        <v>233</v>
      </c>
      <c r="F126" t="s">
        <v>274</v>
      </c>
      <c r="G126" t="s">
        <v>286</v>
      </c>
      <c r="H126" t="s">
        <v>10</v>
      </c>
      <c r="I126" t="s">
        <v>2414</v>
      </c>
      <c r="L126" t="s">
        <v>962</v>
      </c>
      <c r="M126" t="s">
        <v>966</v>
      </c>
      <c r="N126" t="s">
        <v>707</v>
      </c>
      <c r="O126" t="s">
        <v>710</v>
      </c>
      <c r="P126" t="s">
        <v>2832</v>
      </c>
      <c r="Q126" t="s">
        <v>2876</v>
      </c>
      <c r="R126" t="s">
        <v>2891</v>
      </c>
    </row>
    <row r="127" spans="1:18" hidden="1" x14ac:dyDescent="0.3">
      <c r="A127" t="s">
        <v>715</v>
      </c>
      <c r="B127" t="s">
        <v>142</v>
      </c>
      <c r="C127" t="s">
        <v>195</v>
      </c>
      <c r="D127" t="s">
        <v>1248</v>
      </c>
      <c r="E127" t="s">
        <v>11</v>
      </c>
      <c r="F127" t="s">
        <v>13</v>
      </c>
      <c r="G127" t="s">
        <v>196</v>
      </c>
      <c r="H127" t="s">
        <v>10</v>
      </c>
      <c r="I127" t="s">
        <v>2414</v>
      </c>
      <c r="J127" t="s">
        <v>2415</v>
      </c>
      <c r="K127" t="s">
        <v>2416</v>
      </c>
      <c r="L127" t="s">
        <v>962</v>
      </c>
      <c r="M127" t="s">
        <v>963</v>
      </c>
      <c r="N127" s="22" t="s">
        <v>964</v>
      </c>
      <c r="O127" t="s">
        <v>710</v>
      </c>
      <c r="P127" t="s">
        <v>2832</v>
      </c>
      <c r="Q127" t="s">
        <v>2876</v>
      </c>
      <c r="R127" t="s">
        <v>2892</v>
      </c>
    </row>
    <row r="128" spans="1:18" x14ac:dyDescent="0.3">
      <c r="A128" t="s">
        <v>715</v>
      </c>
      <c r="B128" t="s">
        <v>142</v>
      </c>
      <c r="C128" t="s">
        <v>301</v>
      </c>
      <c r="D128" t="s">
        <v>1252</v>
      </c>
      <c r="E128" t="s">
        <v>233</v>
      </c>
      <c r="F128" t="s">
        <v>303</v>
      </c>
      <c r="G128" t="s">
        <v>302</v>
      </c>
      <c r="H128" t="s">
        <v>10</v>
      </c>
      <c r="I128" t="s">
        <v>2414</v>
      </c>
      <c r="L128" t="s">
        <v>962</v>
      </c>
      <c r="M128" s="22" t="s">
        <v>2417</v>
      </c>
      <c r="N128" t="s">
        <v>707</v>
      </c>
      <c r="O128" t="s">
        <v>710</v>
      </c>
      <c r="P128" t="s">
        <v>807</v>
      </c>
      <c r="Q128" t="s">
        <v>2876</v>
      </c>
      <c r="R128" t="s">
        <v>2892</v>
      </c>
    </row>
    <row r="129" spans="1:18" x14ac:dyDescent="0.3">
      <c r="A129" t="s">
        <v>715</v>
      </c>
      <c r="B129" t="s">
        <v>142</v>
      </c>
      <c r="C129" t="s">
        <v>308</v>
      </c>
      <c r="D129" t="s">
        <v>1253</v>
      </c>
      <c r="E129" t="s">
        <v>233</v>
      </c>
      <c r="F129" t="s">
        <v>249</v>
      </c>
      <c r="G129" t="s">
        <v>309</v>
      </c>
      <c r="H129" t="s">
        <v>10</v>
      </c>
      <c r="I129" t="s">
        <v>2414</v>
      </c>
      <c r="L129" t="s">
        <v>962</v>
      </c>
      <c r="M129" s="22" t="s">
        <v>2418</v>
      </c>
      <c r="N129" t="s">
        <v>707</v>
      </c>
      <c r="O129" t="s">
        <v>710</v>
      </c>
      <c r="P129" t="s">
        <v>807</v>
      </c>
      <c r="Q129" t="s">
        <v>2876</v>
      </c>
      <c r="R129" t="s">
        <v>2893</v>
      </c>
    </row>
    <row r="130" spans="1:18" hidden="1" x14ac:dyDescent="0.3">
      <c r="A130" t="s">
        <v>715</v>
      </c>
      <c r="B130" t="s">
        <v>142</v>
      </c>
      <c r="C130" t="s">
        <v>143</v>
      </c>
      <c r="D130" t="s">
        <v>1245</v>
      </c>
      <c r="E130" t="s">
        <v>11</v>
      </c>
      <c r="F130" t="s">
        <v>44</v>
      </c>
      <c r="G130" t="s">
        <v>144</v>
      </c>
      <c r="H130" t="s">
        <v>10</v>
      </c>
      <c r="I130" t="s">
        <v>2414</v>
      </c>
      <c r="L130" t="s">
        <v>962</v>
      </c>
      <c r="M130" t="s">
        <v>960</v>
      </c>
      <c r="N130" s="22" t="s">
        <v>961</v>
      </c>
      <c r="O130" t="s">
        <v>710</v>
      </c>
      <c r="P130" t="s">
        <v>2716</v>
      </c>
      <c r="Q130" t="s">
        <v>2876</v>
      </c>
      <c r="R130" t="s">
        <v>2894</v>
      </c>
    </row>
    <row r="131" spans="1:18" hidden="1" x14ac:dyDescent="0.3">
      <c r="A131" t="s">
        <v>715</v>
      </c>
      <c r="B131" t="s">
        <v>142</v>
      </c>
      <c r="C131" t="s">
        <v>184</v>
      </c>
      <c r="D131" t="s">
        <v>1246</v>
      </c>
      <c r="E131" t="s">
        <v>11</v>
      </c>
      <c r="F131" t="s">
        <v>13</v>
      </c>
      <c r="G131" t="s">
        <v>185</v>
      </c>
      <c r="H131" t="s">
        <v>10</v>
      </c>
      <c r="I131" t="s">
        <v>2414</v>
      </c>
      <c r="J131" t="s">
        <v>2415</v>
      </c>
      <c r="K131" t="s">
        <v>2416</v>
      </c>
      <c r="L131" t="s">
        <v>962</v>
      </c>
      <c r="M131" t="s">
        <v>963</v>
      </c>
      <c r="N131" t="s">
        <v>964</v>
      </c>
      <c r="O131" t="s">
        <v>710</v>
      </c>
      <c r="P131" t="s">
        <v>2832</v>
      </c>
      <c r="Q131" t="s">
        <v>2876</v>
      </c>
      <c r="R131" t="s">
        <v>2662</v>
      </c>
    </row>
    <row r="132" spans="1:18" s="18" customFormat="1" hidden="1" x14ac:dyDescent="0.3">
      <c r="A132" s="18" t="s">
        <v>715</v>
      </c>
      <c r="B132" s="18" t="s">
        <v>142</v>
      </c>
      <c r="C132" s="18" t="s">
        <v>574</v>
      </c>
      <c r="D132" s="18" t="s">
        <v>1255</v>
      </c>
      <c r="E132" s="18" t="s">
        <v>375</v>
      </c>
      <c r="G132" s="18" t="s">
        <v>575</v>
      </c>
      <c r="H132" s="18" t="s">
        <v>374</v>
      </c>
      <c r="I132" s="18" t="s">
        <v>2414</v>
      </c>
      <c r="N132" s="18" t="s">
        <v>707</v>
      </c>
      <c r="O132" s="18" t="s">
        <v>710</v>
      </c>
    </row>
    <row r="133" spans="1:18" hidden="1" x14ac:dyDescent="0.3">
      <c r="A133" t="s">
        <v>715</v>
      </c>
      <c r="B133" t="s">
        <v>142</v>
      </c>
      <c r="C133" t="s">
        <v>200</v>
      </c>
      <c r="D133" t="s">
        <v>1249</v>
      </c>
      <c r="E133" t="s">
        <v>11</v>
      </c>
      <c r="F133" t="s">
        <v>21</v>
      </c>
      <c r="G133" t="s">
        <v>201</v>
      </c>
      <c r="H133" t="s">
        <v>10</v>
      </c>
      <c r="I133" t="s">
        <v>2414</v>
      </c>
      <c r="L133" t="s">
        <v>962</v>
      </c>
      <c r="M133" t="s">
        <v>968</v>
      </c>
      <c r="N133" s="22" t="s">
        <v>969</v>
      </c>
      <c r="O133" t="s">
        <v>710</v>
      </c>
      <c r="P133" t="s">
        <v>2832</v>
      </c>
      <c r="Q133" t="s">
        <v>2876</v>
      </c>
      <c r="R133" t="s">
        <v>2662</v>
      </c>
    </row>
    <row r="134" spans="1:18" hidden="1" x14ac:dyDescent="0.3">
      <c r="A134" t="s">
        <v>715</v>
      </c>
      <c r="B134" t="s">
        <v>142</v>
      </c>
      <c r="C134" t="s">
        <v>188</v>
      </c>
      <c r="D134" t="s">
        <v>1247</v>
      </c>
      <c r="E134" t="s">
        <v>11</v>
      </c>
      <c r="F134" t="s">
        <v>44</v>
      </c>
      <c r="G134" t="s">
        <v>189</v>
      </c>
      <c r="H134" t="s">
        <v>10</v>
      </c>
      <c r="I134" t="s">
        <v>2414</v>
      </c>
      <c r="J134" t="s">
        <v>2415</v>
      </c>
      <c r="K134" t="s">
        <v>2416</v>
      </c>
      <c r="L134" t="s">
        <v>962</v>
      </c>
      <c r="M134" t="s">
        <v>963</v>
      </c>
      <c r="N134" t="s">
        <v>964</v>
      </c>
      <c r="O134" t="s">
        <v>710</v>
      </c>
      <c r="P134" t="s">
        <v>2832</v>
      </c>
      <c r="Q134" t="s">
        <v>2876</v>
      </c>
      <c r="R134" t="s">
        <v>2662</v>
      </c>
    </row>
    <row r="135" spans="1:18" x14ac:dyDescent="0.3">
      <c r="A135" t="s">
        <v>715</v>
      </c>
      <c r="B135" t="s">
        <v>142</v>
      </c>
      <c r="C135" t="s">
        <v>140</v>
      </c>
      <c r="D135" t="s">
        <v>1254</v>
      </c>
      <c r="E135" t="s">
        <v>233</v>
      </c>
      <c r="F135" t="s">
        <v>357</v>
      </c>
      <c r="G135" t="s">
        <v>356</v>
      </c>
      <c r="H135" t="s">
        <v>10</v>
      </c>
      <c r="I135" t="s">
        <v>2414</v>
      </c>
      <c r="L135" t="s">
        <v>962</v>
      </c>
      <c r="M135" t="s">
        <v>963</v>
      </c>
      <c r="N135" s="22" t="s">
        <v>964</v>
      </c>
      <c r="O135" t="s">
        <v>710</v>
      </c>
      <c r="P135" t="s">
        <v>2832</v>
      </c>
      <c r="Q135" t="s">
        <v>2876</v>
      </c>
      <c r="R135" t="s">
        <v>2662</v>
      </c>
    </row>
    <row r="136" spans="1:18" x14ac:dyDescent="0.3">
      <c r="A136" t="s">
        <v>854</v>
      </c>
      <c r="B136" t="s">
        <v>352</v>
      </c>
      <c r="C136" t="s">
        <v>353</v>
      </c>
      <c r="D136" t="s">
        <v>1256</v>
      </c>
      <c r="E136" t="s">
        <v>233</v>
      </c>
      <c r="F136" t="s">
        <v>1072</v>
      </c>
      <c r="G136" t="s">
        <v>1544</v>
      </c>
      <c r="H136" t="s">
        <v>10</v>
      </c>
      <c r="I136" t="s">
        <v>2419</v>
      </c>
      <c r="L136" t="s">
        <v>953</v>
      </c>
      <c r="M136" t="s">
        <v>707</v>
      </c>
      <c r="N136" t="s">
        <v>707</v>
      </c>
      <c r="O136" t="s">
        <v>746</v>
      </c>
      <c r="P136" t="s">
        <v>720</v>
      </c>
      <c r="R136" t="s">
        <v>2711</v>
      </c>
    </row>
    <row r="137" spans="1:18" hidden="1" x14ac:dyDescent="0.3">
      <c r="A137" t="s">
        <v>855</v>
      </c>
      <c r="B137" t="s">
        <v>32</v>
      </c>
      <c r="C137" t="s">
        <v>33</v>
      </c>
      <c r="D137" t="s">
        <v>1257</v>
      </c>
      <c r="E137" t="s">
        <v>11</v>
      </c>
      <c r="F137" t="s">
        <v>34</v>
      </c>
      <c r="G137" t="s">
        <v>16</v>
      </c>
      <c r="H137" t="s">
        <v>10</v>
      </c>
      <c r="I137" t="s">
        <v>2420</v>
      </c>
      <c r="L137" t="s">
        <v>955</v>
      </c>
      <c r="M137" t="s">
        <v>956</v>
      </c>
      <c r="N137" t="s">
        <v>957</v>
      </c>
      <c r="O137" t="s">
        <v>746</v>
      </c>
      <c r="P137" t="s">
        <v>772</v>
      </c>
      <c r="R137" t="s">
        <v>2421</v>
      </c>
    </row>
    <row r="138" spans="1:18" s="18" customFormat="1" hidden="1" x14ac:dyDescent="0.3">
      <c r="A138" s="18" t="s">
        <v>408</v>
      </c>
      <c r="B138" s="18" t="s">
        <v>408</v>
      </c>
      <c r="C138" s="18" t="s">
        <v>409</v>
      </c>
      <c r="D138" s="18" t="s">
        <v>1258</v>
      </c>
      <c r="E138" s="18" t="s">
        <v>375</v>
      </c>
      <c r="G138" s="18" t="s">
        <v>410</v>
      </c>
      <c r="H138" s="18" t="s">
        <v>374</v>
      </c>
      <c r="I138" s="18" t="s">
        <v>2422</v>
      </c>
      <c r="O138" s="18" t="s">
        <v>746</v>
      </c>
    </row>
    <row r="139" spans="1:18" s="18" customFormat="1" hidden="1" x14ac:dyDescent="0.3">
      <c r="A139" s="18" t="s">
        <v>518</v>
      </c>
      <c r="B139" s="18" t="s">
        <v>518</v>
      </c>
      <c r="C139" s="18" t="s">
        <v>519</v>
      </c>
      <c r="D139" s="18" t="s">
        <v>1259</v>
      </c>
      <c r="E139" s="18" t="s">
        <v>375</v>
      </c>
      <c r="G139" s="18" t="s">
        <v>509</v>
      </c>
      <c r="H139" s="18" t="s">
        <v>374</v>
      </c>
      <c r="I139" s="18" t="s">
        <v>2423</v>
      </c>
      <c r="O139" s="18" t="s">
        <v>746</v>
      </c>
    </row>
    <row r="140" spans="1:18" s="18" customFormat="1" hidden="1" x14ac:dyDescent="0.3">
      <c r="A140" s="18" t="s">
        <v>856</v>
      </c>
      <c r="B140" s="18" t="s">
        <v>581</v>
      </c>
      <c r="C140" s="18" t="s">
        <v>582</v>
      </c>
      <c r="D140" s="18" t="s">
        <v>1260</v>
      </c>
      <c r="E140" s="18" t="s">
        <v>375</v>
      </c>
      <c r="G140" s="18" t="s">
        <v>583</v>
      </c>
      <c r="H140" s="18" t="s">
        <v>374</v>
      </c>
      <c r="I140" s="18" t="s">
        <v>2424</v>
      </c>
      <c r="O140" s="18" t="s">
        <v>746</v>
      </c>
    </row>
    <row r="141" spans="1:18" s="18" customFormat="1" hidden="1" x14ac:dyDescent="0.3">
      <c r="A141" s="18" t="s">
        <v>857</v>
      </c>
      <c r="B141" s="18" t="s">
        <v>501</v>
      </c>
      <c r="C141" s="18" t="s">
        <v>502</v>
      </c>
      <c r="D141" s="18" t="s">
        <v>1261</v>
      </c>
      <c r="E141" s="18" t="s">
        <v>375</v>
      </c>
      <c r="G141" s="18" t="s">
        <v>498</v>
      </c>
      <c r="H141" s="18" t="s">
        <v>374</v>
      </c>
      <c r="I141" s="18" t="s">
        <v>2425</v>
      </c>
      <c r="O141" s="18" t="s">
        <v>746</v>
      </c>
    </row>
    <row r="142" spans="1:18" s="18" customFormat="1" hidden="1" x14ac:dyDescent="0.3">
      <c r="A142" s="18" t="s">
        <v>858</v>
      </c>
      <c r="B142" s="18" t="s">
        <v>561</v>
      </c>
      <c r="C142" s="18" t="s">
        <v>562</v>
      </c>
      <c r="D142" s="18" t="s">
        <v>1262</v>
      </c>
      <c r="E142" s="18" t="s">
        <v>375</v>
      </c>
      <c r="G142" s="18" t="s">
        <v>563</v>
      </c>
      <c r="H142" s="18" t="s">
        <v>374</v>
      </c>
      <c r="I142" s="18" t="s">
        <v>2426</v>
      </c>
      <c r="O142" s="18" t="s">
        <v>746</v>
      </c>
    </row>
    <row r="143" spans="1:18" hidden="1" x14ac:dyDescent="0.3">
      <c r="A143" t="s">
        <v>8</v>
      </c>
      <c r="B143" t="s">
        <v>8</v>
      </c>
      <c r="C143" t="s">
        <v>72</v>
      </c>
      <c r="D143" t="s">
        <v>1264</v>
      </c>
      <c r="E143" t="s">
        <v>11</v>
      </c>
      <c r="F143" t="s">
        <v>13</v>
      </c>
      <c r="G143" t="s">
        <v>64</v>
      </c>
      <c r="H143" t="s">
        <v>10</v>
      </c>
      <c r="I143" t="s">
        <v>2155</v>
      </c>
      <c r="L143" t="s">
        <v>722</v>
      </c>
      <c r="M143" t="s">
        <v>973</v>
      </c>
      <c r="N143" s="22" t="s">
        <v>975</v>
      </c>
      <c r="O143" t="s">
        <v>710</v>
      </c>
      <c r="R143" t="s">
        <v>2427</v>
      </c>
    </row>
    <row r="144" spans="1:18" hidden="1" x14ac:dyDescent="0.3">
      <c r="A144" t="s">
        <v>8</v>
      </c>
      <c r="B144" t="s">
        <v>8</v>
      </c>
      <c r="C144" t="s">
        <v>9</v>
      </c>
      <c r="D144" t="s">
        <v>1263</v>
      </c>
      <c r="E144" t="s">
        <v>11</v>
      </c>
      <c r="F144" t="s">
        <v>23</v>
      </c>
      <c r="G144" t="s">
        <v>12</v>
      </c>
      <c r="H144" t="s">
        <v>10</v>
      </c>
      <c r="I144" t="s">
        <v>2155</v>
      </c>
      <c r="L144" s="2" t="s">
        <v>722</v>
      </c>
      <c r="M144" t="s">
        <v>972</v>
      </c>
      <c r="N144" s="22" t="s">
        <v>971</v>
      </c>
      <c r="O144" t="s">
        <v>710</v>
      </c>
      <c r="R144" t="s">
        <v>2427</v>
      </c>
    </row>
    <row r="145" spans="1:18" s="18" customFormat="1" hidden="1" x14ac:dyDescent="0.3">
      <c r="A145" s="18" t="s">
        <v>8</v>
      </c>
      <c r="B145" s="18" t="s">
        <v>8</v>
      </c>
      <c r="C145" s="18" t="s">
        <v>463</v>
      </c>
      <c r="D145" s="18" t="s">
        <v>1265</v>
      </c>
      <c r="E145" s="18" t="s">
        <v>375</v>
      </c>
      <c r="G145" s="18" t="s">
        <v>462</v>
      </c>
      <c r="H145" s="18" t="s">
        <v>374</v>
      </c>
      <c r="I145" s="18" t="s">
        <v>2155</v>
      </c>
      <c r="L145" s="18" t="s">
        <v>722</v>
      </c>
      <c r="M145" s="18" t="s">
        <v>974</v>
      </c>
      <c r="N145" s="18" t="s">
        <v>976</v>
      </c>
      <c r="O145" s="18" t="s">
        <v>710</v>
      </c>
    </row>
    <row r="146" spans="1:18" x14ac:dyDescent="0.3">
      <c r="A146" t="s">
        <v>311</v>
      </c>
      <c r="B146" t="s">
        <v>311</v>
      </c>
      <c r="C146" t="s">
        <v>312</v>
      </c>
      <c r="D146" t="s">
        <v>1266</v>
      </c>
      <c r="E146" t="s">
        <v>233</v>
      </c>
      <c r="F146" t="s">
        <v>255</v>
      </c>
      <c r="G146" t="s">
        <v>244</v>
      </c>
      <c r="H146" t="s">
        <v>10</v>
      </c>
      <c r="I146" t="s">
        <v>2428</v>
      </c>
      <c r="L146" t="s">
        <v>978</v>
      </c>
      <c r="M146" t="s">
        <v>977</v>
      </c>
      <c r="N146" t="s">
        <v>2713</v>
      </c>
      <c r="O146" t="s">
        <v>746</v>
      </c>
      <c r="P146" t="s">
        <v>772</v>
      </c>
      <c r="R146" t="s">
        <v>2714</v>
      </c>
    </row>
    <row r="147" spans="1:18" s="18" customFormat="1" hidden="1" x14ac:dyDescent="0.3">
      <c r="A147" s="18" t="s">
        <v>717</v>
      </c>
      <c r="B147" s="18" t="s">
        <v>79</v>
      </c>
      <c r="C147" s="18" t="s">
        <v>464</v>
      </c>
      <c r="D147" s="18" t="s">
        <v>1272</v>
      </c>
      <c r="E147" s="18" t="s">
        <v>375</v>
      </c>
      <c r="G147" s="18" t="s">
        <v>90</v>
      </c>
      <c r="H147" s="18" t="s">
        <v>374</v>
      </c>
      <c r="I147" s="18" t="s">
        <v>1963</v>
      </c>
      <c r="L147" s="18" t="s">
        <v>980</v>
      </c>
      <c r="M147" s="18" t="s">
        <v>707</v>
      </c>
      <c r="N147" s="18" t="s">
        <v>983</v>
      </c>
      <c r="O147" s="18" t="s">
        <v>710</v>
      </c>
    </row>
    <row r="148" spans="1:18" hidden="1" x14ac:dyDescent="0.3">
      <c r="A148" t="s">
        <v>717</v>
      </c>
      <c r="B148" t="s">
        <v>79</v>
      </c>
      <c r="C148" t="s">
        <v>132</v>
      </c>
      <c r="D148" t="s">
        <v>1270</v>
      </c>
      <c r="E148" t="s">
        <v>11</v>
      </c>
      <c r="F148" t="s">
        <v>21</v>
      </c>
      <c r="G148" t="s">
        <v>130</v>
      </c>
      <c r="H148" t="s">
        <v>10</v>
      </c>
      <c r="I148" t="s">
        <v>1963</v>
      </c>
      <c r="L148" t="s">
        <v>980</v>
      </c>
      <c r="M148" t="s">
        <v>707</v>
      </c>
      <c r="N148" t="s">
        <v>984</v>
      </c>
      <c r="O148" t="s">
        <v>710</v>
      </c>
      <c r="P148" t="s">
        <v>2716</v>
      </c>
      <c r="R148" t="s">
        <v>2429</v>
      </c>
    </row>
    <row r="149" spans="1:18" hidden="1" x14ac:dyDescent="0.3">
      <c r="A149" t="s">
        <v>717</v>
      </c>
      <c r="B149" t="s">
        <v>79</v>
      </c>
      <c r="C149" t="s">
        <v>89</v>
      </c>
      <c r="D149" t="s">
        <v>1269</v>
      </c>
      <c r="E149" t="s">
        <v>11</v>
      </c>
      <c r="F149" t="s">
        <v>21</v>
      </c>
      <c r="G149" t="s">
        <v>90</v>
      </c>
      <c r="H149" t="s">
        <v>10</v>
      </c>
      <c r="I149" t="s">
        <v>1963</v>
      </c>
      <c r="J149" t="s">
        <v>1882</v>
      </c>
      <c r="K149" t="s">
        <v>1964</v>
      </c>
      <c r="L149" t="s">
        <v>980</v>
      </c>
      <c r="M149" t="s">
        <v>707</v>
      </c>
      <c r="N149" s="22" t="s">
        <v>983</v>
      </c>
      <c r="O149" t="s">
        <v>710</v>
      </c>
      <c r="P149" t="s">
        <v>2716</v>
      </c>
      <c r="R149" t="s">
        <v>2429</v>
      </c>
    </row>
    <row r="150" spans="1:18" hidden="1" x14ac:dyDescent="0.3">
      <c r="A150" t="s">
        <v>717</v>
      </c>
      <c r="B150" t="s">
        <v>79</v>
      </c>
      <c r="C150" t="s">
        <v>80</v>
      </c>
      <c r="D150" t="s">
        <v>1267</v>
      </c>
      <c r="E150" t="s">
        <v>11</v>
      </c>
      <c r="F150" t="s">
        <v>19</v>
      </c>
      <c r="G150" t="s">
        <v>81</v>
      </c>
      <c r="H150" t="s">
        <v>10</v>
      </c>
      <c r="I150" t="s">
        <v>1963</v>
      </c>
      <c r="J150" t="s">
        <v>1882</v>
      </c>
      <c r="K150" t="s">
        <v>1964</v>
      </c>
      <c r="L150" s="2" t="s">
        <v>980</v>
      </c>
      <c r="M150" t="s">
        <v>707</v>
      </c>
      <c r="N150" t="s">
        <v>983</v>
      </c>
      <c r="O150" t="s">
        <v>710</v>
      </c>
      <c r="P150" t="s">
        <v>2716</v>
      </c>
      <c r="R150" t="s">
        <v>2429</v>
      </c>
    </row>
    <row r="151" spans="1:18" s="18" customFormat="1" hidden="1" x14ac:dyDescent="0.3">
      <c r="A151" s="18" t="s">
        <v>717</v>
      </c>
      <c r="B151" s="18" t="s">
        <v>79</v>
      </c>
      <c r="C151" s="18" t="s">
        <v>411</v>
      </c>
      <c r="D151" s="18" t="s">
        <v>1271</v>
      </c>
      <c r="E151" s="18" t="s">
        <v>375</v>
      </c>
      <c r="G151" s="18" t="s">
        <v>412</v>
      </c>
      <c r="H151" s="18" t="s">
        <v>374</v>
      </c>
      <c r="I151" s="18" t="s">
        <v>1963</v>
      </c>
      <c r="L151" s="18" t="s">
        <v>980</v>
      </c>
      <c r="M151" s="18" t="s">
        <v>707</v>
      </c>
      <c r="O151" s="18" t="s">
        <v>710</v>
      </c>
    </row>
    <row r="152" spans="1:18" hidden="1" x14ac:dyDescent="0.3">
      <c r="A152" t="s">
        <v>717</v>
      </c>
      <c r="B152" t="s">
        <v>79</v>
      </c>
      <c r="C152" t="s">
        <v>87</v>
      </c>
      <c r="D152" t="s">
        <v>1268</v>
      </c>
      <c r="E152" t="s">
        <v>11</v>
      </c>
      <c r="F152" t="s">
        <v>44</v>
      </c>
      <c r="G152" t="s">
        <v>88</v>
      </c>
      <c r="H152" t="s">
        <v>10</v>
      </c>
      <c r="I152" t="s">
        <v>1963</v>
      </c>
      <c r="J152" t="s">
        <v>1882</v>
      </c>
      <c r="K152" t="s">
        <v>1964</v>
      </c>
      <c r="L152" t="s">
        <v>980</v>
      </c>
      <c r="M152" t="s">
        <v>707</v>
      </c>
      <c r="N152" t="s">
        <v>983</v>
      </c>
      <c r="O152" t="s">
        <v>710</v>
      </c>
      <c r="P152" t="s">
        <v>2716</v>
      </c>
      <c r="R152" t="s">
        <v>2429</v>
      </c>
    </row>
    <row r="153" spans="1:18" s="18" customFormat="1" hidden="1" x14ac:dyDescent="0.3">
      <c r="A153" s="18" t="s">
        <v>717</v>
      </c>
      <c r="B153" s="18" t="s">
        <v>79</v>
      </c>
      <c r="C153" s="18" t="s">
        <v>465</v>
      </c>
      <c r="D153" s="18" t="s">
        <v>1273</v>
      </c>
      <c r="E153" s="18" t="s">
        <v>375</v>
      </c>
      <c r="G153" s="18" t="s">
        <v>90</v>
      </c>
      <c r="H153" s="18" t="s">
        <v>374</v>
      </c>
      <c r="I153" s="18" t="s">
        <v>1963</v>
      </c>
      <c r="L153" s="18" t="s">
        <v>980</v>
      </c>
      <c r="M153" s="18" t="s">
        <v>707</v>
      </c>
      <c r="O153" s="18" t="s">
        <v>710</v>
      </c>
    </row>
    <row r="154" spans="1:18" s="18" customFormat="1" hidden="1" x14ac:dyDescent="0.3">
      <c r="A154" s="18" t="s">
        <v>717</v>
      </c>
      <c r="B154" s="18" t="s">
        <v>79</v>
      </c>
      <c r="C154" s="18" t="s">
        <v>466</v>
      </c>
      <c r="D154" s="18" t="s">
        <v>1274</v>
      </c>
      <c r="E154" s="18" t="s">
        <v>375</v>
      </c>
      <c r="G154" s="18" t="s">
        <v>90</v>
      </c>
      <c r="H154" s="18" t="s">
        <v>374</v>
      </c>
      <c r="I154" s="18" t="s">
        <v>1963</v>
      </c>
      <c r="L154" s="18" t="s">
        <v>980</v>
      </c>
      <c r="M154" s="18" t="s">
        <v>707</v>
      </c>
      <c r="O154" s="18" t="s">
        <v>710</v>
      </c>
    </row>
    <row r="155" spans="1:18" s="18" customFormat="1" hidden="1" x14ac:dyDescent="0.3">
      <c r="A155" s="18" t="s">
        <v>717</v>
      </c>
      <c r="B155" s="18" t="s">
        <v>79</v>
      </c>
      <c r="C155" s="18" t="s">
        <v>467</v>
      </c>
      <c r="D155" s="18" t="s">
        <v>1275</v>
      </c>
      <c r="E155" s="18" t="s">
        <v>375</v>
      </c>
      <c r="G155" s="18" t="s">
        <v>90</v>
      </c>
      <c r="H155" s="18" t="s">
        <v>374</v>
      </c>
      <c r="I155" s="18" t="s">
        <v>1963</v>
      </c>
      <c r="L155" s="18" t="s">
        <v>980</v>
      </c>
      <c r="M155" s="18" t="s">
        <v>707</v>
      </c>
      <c r="O155" s="18" t="s">
        <v>710</v>
      </c>
    </row>
    <row r="156" spans="1:18" hidden="1" x14ac:dyDescent="0.3">
      <c r="A156" t="s">
        <v>73</v>
      </c>
      <c r="B156" t="s">
        <v>73</v>
      </c>
      <c r="C156" t="s">
        <v>74</v>
      </c>
      <c r="D156" t="s">
        <v>1276</v>
      </c>
      <c r="E156" t="s">
        <v>11</v>
      </c>
      <c r="F156" t="s">
        <v>13</v>
      </c>
      <c r="G156" t="s">
        <v>64</v>
      </c>
      <c r="H156" t="s">
        <v>10</v>
      </c>
      <c r="I156" t="s">
        <v>2430</v>
      </c>
      <c r="L156" s="2" t="s">
        <v>759</v>
      </c>
      <c r="M156" s="22" t="s">
        <v>985</v>
      </c>
      <c r="N156" s="22" t="s">
        <v>986</v>
      </c>
      <c r="O156" t="s">
        <v>710</v>
      </c>
      <c r="P156" t="s">
        <v>772</v>
      </c>
      <c r="R156" t="s">
        <v>2388</v>
      </c>
    </row>
    <row r="157" spans="1:18" hidden="1" x14ac:dyDescent="0.3">
      <c r="A157" t="s">
        <v>859</v>
      </c>
      <c r="B157" t="s">
        <v>202</v>
      </c>
      <c r="C157" t="s">
        <v>203</v>
      </c>
      <c r="D157" t="s">
        <v>1277</v>
      </c>
      <c r="E157" t="s">
        <v>11</v>
      </c>
      <c r="F157" t="s">
        <v>23</v>
      </c>
      <c r="G157" t="s">
        <v>204</v>
      </c>
      <c r="H157" t="s">
        <v>10</v>
      </c>
      <c r="I157" t="s">
        <v>2431</v>
      </c>
      <c r="L157" t="s">
        <v>987</v>
      </c>
      <c r="M157" t="s">
        <v>988</v>
      </c>
      <c r="N157" t="s">
        <v>989</v>
      </c>
      <c r="O157" t="s">
        <v>746</v>
      </c>
      <c r="R157" t="s">
        <v>2432</v>
      </c>
    </row>
    <row r="158" spans="1:18" hidden="1" x14ac:dyDescent="0.3">
      <c r="A158" t="s">
        <v>82</v>
      </c>
      <c r="B158" t="s">
        <v>82</v>
      </c>
      <c r="C158" t="s">
        <v>83</v>
      </c>
      <c r="D158" t="s">
        <v>1278</v>
      </c>
      <c r="E158" t="s">
        <v>11</v>
      </c>
      <c r="F158" t="s">
        <v>19</v>
      </c>
      <c r="G158" t="s">
        <v>84</v>
      </c>
      <c r="H158" t="s">
        <v>10</v>
      </c>
      <c r="I158" t="s">
        <v>2433</v>
      </c>
      <c r="L158" t="s">
        <v>990</v>
      </c>
      <c r="M158" t="s">
        <v>991</v>
      </c>
      <c r="N158" t="s">
        <v>992</v>
      </c>
      <c r="O158" t="s">
        <v>746</v>
      </c>
      <c r="P158" t="s">
        <v>720</v>
      </c>
      <c r="R158" t="s">
        <v>2434</v>
      </c>
    </row>
    <row r="159" spans="1:18" s="18" customFormat="1" hidden="1" x14ac:dyDescent="0.3">
      <c r="A159" s="18" t="s">
        <v>650</v>
      </c>
      <c r="B159" s="18" t="s">
        <v>650</v>
      </c>
      <c r="C159" s="18" t="s">
        <v>651</v>
      </c>
      <c r="D159" s="18" t="s">
        <v>1279</v>
      </c>
      <c r="E159" s="18" t="s">
        <v>375</v>
      </c>
      <c r="G159" s="18" t="s">
        <v>652</v>
      </c>
      <c r="H159" s="18" t="s">
        <v>374</v>
      </c>
      <c r="I159" s="18" t="s">
        <v>2435</v>
      </c>
      <c r="O159" s="18" t="s">
        <v>746</v>
      </c>
    </row>
    <row r="160" spans="1:18" s="34" customFormat="1" hidden="1" x14ac:dyDescent="0.3">
      <c r="A160" s="34" t="s">
        <v>860</v>
      </c>
      <c r="B160" s="34" t="s">
        <v>220</v>
      </c>
      <c r="C160" s="34" t="s">
        <v>221</v>
      </c>
      <c r="D160" s="34" t="s">
        <v>1280</v>
      </c>
      <c r="E160" s="34" t="s">
        <v>11</v>
      </c>
      <c r="F160" s="34" t="s">
        <v>34</v>
      </c>
      <c r="G160" s="34" t="s">
        <v>217</v>
      </c>
      <c r="H160" s="34" t="s">
        <v>10</v>
      </c>
      <c r="I160" s="34" t="s">
        <v>2436</v>
      </c>
      <c r="L160" s="34" t="s">
        <v>993</v>
      </c>
      <c r="M160" s="34" t="s">
        <v>994</v>
      </c>
      <c r="N160" s="34" t="s">
        <v>707</v>
      </c>
      <c r="O160" s="34" t="s">
        <v>746</v>
      </c>
    </row>
    <row r="161" spans="1:18" x14ac:dyDescent="0.3">
      <c r="A161" t="s">
        <v>310</v>
      </c>
      <c r="B161" t="s">
        <v>310</v>
      </c>
      <c r="C161" t="s">
        <v>310</v>
      </c>
      <c r="D161" t="s">
        <v>1281</v>
      </c>
      <c r="E161" t="s">
        <v>233</v>
      </c>
      <c r="F161" t="s">
        <v>1072</v>
      </c>
      <c r="G161" t="s">
        <v>707</v>
      </c>
      <c r="H161" t="s">
        <v>10</v>
      </c>
      <c r="I161" t="s">
        <v>2437</v>
      </c>
      <c r="L161" t="s">
        <v>2717</v>
      </c>
      <c r="M161" t="s">
        <v>707</v>
      </c>
      <c r="N161" t="s">
        <v>707</v>
      </c>
      <c r="O161" t="s">
        <v>746</v>
      </c>
      <c r="P161" t="s">
        <v>720</v>
      </c>
      <c r="R161" t="s">
        <v>2718</v>
      </c>
    </row>
    <row r="162" spans="1:18" hidden="1" x14ac:dyDescent="0.3">
      <c r="A162" t="s">
        <v>861</v>
      </c>
      <c r="B162" t="s">
        <v>163</v>
      </c>
      <c r="C162" t="s">
        <v>164</v>
      </c>
      <c r="D162" t="s">
        <v>1282</v>
      </c>
      <c r="E162" t="s">
        <v>11</v>
      </c>
      <c r="F162" t="s">
        <v>19</v>
      </c>
      <c r="G162" t="s">
        <v>157</v>
      </c>
      <c r="H162" t="s">
        <v>10</v>
      </c>
      <c r="I162" t="s">
        <v>2438</v>
      </c>
      <c r="L162" s="22" t="s">
        <v>995</v>
      </c>
      <c r="M162" s="2" t="s">
        <v>1064</v>
      </c>
      <c r="N162" s="22" t="s">
        <v>996</v>
      </c>
      <c r="O162" t="s">
        <v>746</v>
      </c>
      <c r="P162" t="s">
        <v>2716</v>
      </c>
      <c r="R162" t="s">
        <v>2726</v>
      </c>
    </row>
    <row r="163" spans="1:18" s="34" customFormat="1" hidden="1" x14ac:dyDescent="0.3">
      <c r="A163" s="34" t="s">
        <v>105</v>
      </c>
      <c r="B163" s="34" t="s">
        <v>105</v>
      </c>
      <c r="C163" s="34" t="s">
        <v>106</v>
      </c>
      <c r="D163" s="34" t="s">
        <v>1283</v>
      </c>
      <c r="E163" s="34" t="s">
        <v>11</v>
      </c>
      <c r="F163" s="34" t="s">
        <v>44</v>
      </c>
      <c r="G163" s="34" t="s">
        <v>107</v>
      </c>
      <c r="H163" s="34" t="s">
        <v>10</v>
      </c>
      <c r="I163" s="34" t="s">
        <v>2439</v>
      </c>
      <c r="N163" s="34" t="s">
        <v>997</v>
      </c>
      <c r="O163" s="34" t="s">
        <v>746</v>
      </c>
    </row>
    <row r="164" spans="1:18" s="18" customFormat="1" hidden="1" x14ac:dyDescent="0.3">
      <c r="A164" s="18" t="s">
        <v>862</v>
      </c>
      <c r="B164" s="18" t="s">
        <v>624</v>
      </c>
      <c r="C164" s="18" t="s">
        <v>625</v>
      </c>
      <c r="D164" s="18" t="s">
        <v>1284</v>
      </c>
      <c r="E164" s="18" t="s">
        <v>375</v>
      </c>
      <c r="G164" s="18" t="s">
        <v>626</v>
      </c>
      <c r="H164" s="18" t="s">
        <v>374</v>
      </c>
      <c r="I164" s="18" t="s">
        <v>2440</v>
      </c>
      <c r="O164" s="18" t="s">
        <v>746</v>
      </c>
    </row>
    <row r="165" spans="1:18" hidden="1" x14ac:dyDescent="0.3">
      <c r="A165" t="s">
        <v>725</v>
      </c>
      <c r="B165" t="s">
        <v>138</v>
      </c>
      <c r="C165" t="s">
        <v>139</v>
      </c>
      <c r="D165" t="s">
        <v>1285</v>
      </c>
      <c r="E165" t="s">
        <v>11</v>
      </c>
      <c r="F165" t="s">
        <v>44</v>
      </c>
      <c r="G165" t="s">
        <v>141</v>
      </c>
      <c r="H165" t="s">
        <v>10</v>
      </c>
      <c r="I165" t="s">
        <v>2441</v>
      </c>
      <c r="L165" s="2" t="s">
        <v>724</v>
      </c>
      <c r="M165" t="s">
        <v>2442</v>
      </c>
      <c r="N165" s="22" t="s">
        <v>1000</v>
      </c>
      <c r="O165" t="s">
        <v>746</v>
      </c>
      <c r="R165" t="s">
        <v>2443</v>
      </c>
    </row>
    <row r="166" spans="1:18" s="18" customFormat="1" hidden="1" x14ac:dyDescent="0.3">
      <c r="A166" s="18" t="s">
        <v>725</v>
      </c>
      <c r="B166" s="18" t="s">
        <v>138</v>
      </c>
      <c r="C166" s="18" t="s">
        <v>576</v>
      </c>
      <c r="D166" s="18" t="s">
        <v>1286</v>
      </c>
      <c r="E166" s="18" t="s">
        <v>375</v>
      </c>
      <c r="G166" s="18" t="s">
        <v>577</v>
      </c>
      <c r="H166" s="18" t="s">
        <v>374</v>
      </c>
      <c r="I166" s="18" t="s">
        <v>2441</v>
      </c>
      <c r="L166" s="18" t="s">
        <v>724</v>
      </c>
      <c r="O166" s="18" t="s">
        <v>746</v>
      </c>
    </row>
    <row r="167" spans="1:18" x14ac:dyDescent="0.3">
      <c r="A167" t="s">
        <v>863</v>
      </c>
      <c r="B167" t="s">
        <v>313</v>
      </c>
      <c r="C167" t="s">
        <v>314</v>
      </c>
      <c r="D167" t="s">
        <v>1287</v>
      </c>
      <c r="E167" t="s">
        <v>233</v>
      </c>
      <c r="F167" t="s">
        <v>1002</v>
      </c>
      <c r="G167" t="s">
        <v>707</v>
      </c>
      <c r="H167" t="s">
        <v>10</v>
      </c>
      <c r="I167" t="s">
        <v>2444</v>
      </c>
      <c r="L167" t="s">
        <v>1001</v>
      </c>
      <c r="M167" t="s">
        <v>707</v>
      </c>
      <c r="N167" t="s">
        <v>707</v>
      </c>
      <c r="O167" t="s">
        <v>746</v>
      </c>
      <c r="R167" t="s">
        <v>2343</v>
      </c>
    </row>
    <row r="168" spans="1:18" s="18" customFormat="1" hidden="1" x14ac:dyDescent="0.3">
      <c r="A168" s="18" t="s">
        <v>452</v>
      </c>
      <c r="B168" s="18" t="s">
        <v>452</v>
      </c>
      <c r="C168" s="18" t="s">
        <v>453</v>
      </c>
      <c r="D168" s="18" t="s">
        <v>1288</v>
      </c>
      <c r="E168" s="18" t="s">
        <v>375</v>
      </c>
      <c r="G168" s="18" t="s">
        <v>454</v>
      </c>
      <c r="H168" s="18" t="s">
        <v>374</v>
      </c>
      <c r="I168" s="18" t="s">
        <v>2445</v>
      </c>
      <c r="O168" s="18" t="s">
        <v>746</v>
      </c>
    </row>
    <row r="169" spans="1:18" s="18" customFormat="1" hidden="1" x14ac:dyDescent="0.3">
      <c r="A169" s="18" t="s">
        <v>864</v>
      </c>
      <c r="B169" s="18" t="s">
        <v>426</v>
      </c>
      <c r="C169" s="18" t="s">
        <v>427</v>
      </c>
      <c r="D169" s="18" t="s">
        <v>1289</v>
      </c>
      <c r="E169" s="18" t="s">
        <v>375</v>
      </c>
      <c r="G169" s="18" t="s">
        <v>428</v>
      </c>
      <c r="H169" s="18" t="s">
        <v>374</v>
      </c>
      <c r="I169" s="18" t="s">
        <v>2446</v>
      </c>
      <c r="O169" s="18" t="s">
        <v>746</v>
      </c>
    </row>
    <row r="170" spans="1:18" s="18" customFormat="1" hidden="1" x14ac:dyDescent="0.3">
      <c r="A170" s="18" t="s">
        <v>380</v>
      </c>
      <c r="B170" s="18" t="s">
        <v>380</v>
      </c>
      <c r="C170" s="18" t="s">
        <v>381</v>
      </c>
      <c r="D170" s="18" t="s">
        <v>1290</v>
      </c>
      <c r="E170" s="18" t="s">
        <v>375</v>
      </c>
      <c r="G170" s="18" t="s">
        <v>379</v>
      </c>
      <c r="H170" s="18" t="s">
        <v>374</v>
      </c>
      <c r="I170" s="18" t="s">
        <v>2447</v>
      </c>
      <c r="O170" s="18" t="s">
        <v>746</v>
      </c>
    </row>
    <row r="171" spans="1:18" s="18" customFormat="1" hidden="1" x14ac:dyDescent="0.3">
      <c r="A171" s="18" t="s">
        <v>865</v>
      </c>
      <c r="B171" s="18" t="s">
        <v>530</v>
      </c>
      <c r="C171" s="18" t="s">
        <v>531</v>
      </c>
      <c r="D171" s="18" t="s">
        <v>1291</v>
      </c>
      <c r="E171" s="18" t="s">
        <v>375</v>
      </c>
      <c r="G171" s="18" t="s">
        <v>532</v>
      </c>
      <c r="H171" s="18" t="s">
        <v>374</v>
      </c>
      <c r="I171" s="18" t="s">
        <v>2448</v>
      </c>
      <c r="O171" s="18" t="s">
        <v>746</v>
      </c>
    </row>
    <row r="172" spans="1:18" s="18" customFormat="1" hidden="1" x14ac:dyDescent="0.3">
      <c r="A172" s="18" t="s">
        <v>377</v>
      </c>
      <c r="B172" s="18" t="s">
        <v>377</v>
      </c>
      <c r="C172" s="18" t="s">
        <v>378</v>
      </c>
      <c r="D172" s="18" t="s">
        <v>1292</v>
      </c>
      <c r="E172" s="18" t="s">
        <v>375</v>
      </c>
      <c r="G172" s="18" t="s">
        <v>379</v>
      </c>
      <c r="H172" s="18" t="s">
        <v>374</v>
      </c>
      <c r="I172" s="18" t="s">
        <v>2449</v>
      </c>
      <c r="O172" s="18" t="s">
        <v>746</v>
      </c>
    </row>
    <row r="173" spans="1:18" s="18" customFormat="1" hidden="1" x14ac:dyDescent="0.3">
      <c r="A173" s="18" t="s">
        <v>499</v>
      </c>
      <c r="B173" s="18" t="s">
        <v>499</v>
      </c>
      <c r="C173" s="18" t="s">
        <v>500</v>
      </c>
      <c r="D173" s="18" t="s">
        <v>1293</v>
      </c>
      <c r="E173" s="18" t="s">
        <v>375</v>
      </c>
      <c r="G173" s="18" t="s">
        <v>498</v>
      </c>
      <c r="H173" s="18" t="s">
        <v>374</v>
      </c>
      <c r="I173" s="18" t="s">
        <v>2450</v>
      </c>
      <c r="O173" s="18" t="s">
        <v>746</v>
      </c>
    </row>
    <row r="174" spans="1:18" s="18" customFormat="1" hidden="1" x14ac:dyDescent="0.3">
      <c r="A174" s="18" t="s">
        <v>866</v>
      </c>
      <c r="B174" s="18" t="s">
        <v>471</v>
      </c>
      <c r="C174" s="18" t="s">
        <v>472</v>
      </c>
      <c r="D174" s="18" t="s">
        <v>1294</v>
      </c>
      <c r="E174" s="18" t="s">
        <v>375</v>
      </c>
      <c r="G174" s="18" t="s">
        <v>468</v>
      </c>
      <c r="H174" s="18" t="s">
        <v>374</v>
      </c>
      <c r="I174" s="18" t="s">
        <v>2451</v>
      </c>
      <c r="O174" s="18" t="s">
        <v>746</v>
      </c>
    </row>
    <row r="175" spans="1:18" s="18" customFormat="1" hidden="1" x14ac:dyDescent="0.3">
      <c r="A175" s="18" t="s">
        <v>867</v>
      </c>
      <c r="B175" s="18" t="s">
        <v>571</v>
      </c>
      <c r="C175" s="18" t="s">
        <v>572</v>
      </c>
      <c r="D175" s="18" t="s">
        <v>1295</v>
      </c>
      <c r="E175" s="18" t="s">
        <v>375</v>
      </c>
      <c r="G175" s="18" t="s">
        <v>573</v>
      </c>
      <c r="H175" s="18" t="s">
        <v>374</v>
      </c>
      <c r="I175" s="18" t="s">
        <v>2452</v>
      </c>
      <c r="O175" s="18" t="s">
        <v>746</v>
      </c>
    </row>
    <row r="176" spans="1:18" s="18" customFormat="1" hidden="1" x14ac:dyDescent="0.3">
      <c r="A176" s="18" t="s">
        <v>867</v>
      </c>
      <c r="B176" s="18" t="s">
        <v>571</v>
      </c>
      <c r="C176" s="18" t="s">
        <v>587</v>
      </c>
      <c r="D176" s="18" t="s">
        <v>1296</v>
      </c>
      <c r="E176" s="18" t="s">
        <v>375</v>
      </c>
      <c r="G176" s="18" t="s">
        <v>588</v>
      </c>
      <c r="H176" s="18" t="s">
        <v>374</v>
      </c>
      <c r="I176" s="18" t="s">
        <v>2452</v>
      </c>
      <c r="O176" s="18" t="s">
        <v>746</v>
      </c>
    </row>
    <row r="177" spans="1:18" s="18" customFormat="1" hidden="1" x14ac:dyDescent="0.3">
      <c r="A177" s="18" t="s">
        <v>564</v>
      </c>
      <c r="B177" s="18" t="s">
        <v>564</v>
      </c>
      <c r="C177" s="18" t="s">
        <v>565</v>
      </c>
      <c r="D177" s="18" t="s">
        <v>1297</v>
      </c>
      <c r="E177" s="18" t="s">
        <v>375</v>
      </c>
      <c r="G177" s="18" t="s">
        <v>566</v>
      </c>
      <c r="H177" s="18" t="s">
        <v>374</v>
      </c>
      <c r="I177" s="18" t="s">
        <v>2453</v>
      </c>
      <c r="O177" s="18" t="s">
        <v>746</v>
      </c>
    </row>
    <row r="178" spans="1:18" x14ac:dyDescent="0.3">
      <c r="A178" t="s">
        <v>325</v>
      </c>
      <c r="B178" t="s">
        <v>325</v>
      </c>
      <c r="C178" t="s">
        <v>326</v>
      </c>
      <c r="D178" t="s">
        <v>1298</v>
      </c>
      <c r="E178" t="s">
        <v>233</v>
      </c>
      <c r="F178" t="s">
        <v>3018</v>
      </c>
      <c r="G178" t="s">
        <v>327</v>
      </c>
      <c r="H178" t="s">
        <v>10</v>
      </c>
      <c r="I178" t="s">
        <v>2454</v>
      </c>
      <c r="L178" t="s">
        <v>1003</v>
      </c>
      <c r="M178" s="22" t="s">
        <v>1005</v>
      </c>
      <c r="N178" s="22" t="s">
        <v>1006</v>
      </c>
      <c r="O178" t="s">
        <v>746</v>
      </c>
      <c r="P178" t="s">
        <v>807</v>
      </c>
      <c r="R178" t="s">
        <v>2739</v>
      </c>
    </row>
    <row r="179" spans="1:18" hidden="1" x14ac:dyDescent="0.3">
      <c r="A179" t="s">
        <v>868</v>
      </c>
      <c r="B179" t="s">
        <v>175</v>
      </c>
      <c r="C179" t="s">
        <v>176</v>
      </c>
      <c r="D179" t="s">
        <v>1299</v>
      </c>
      <c r="E179" t="s">
        <v>11</v>
      </c>
      <c r="F179" t="s">
        <v>13</v>
      </c>
      <c r="G179" t="s">
        <v>177</v>
      </c>
      <c r="H179" t="s">
        <v>10</v>
      </c>
      <c r="I179" t="s">
        <v>2455</v>
      </c>
      <c r="L179" t="s">
        <v>1003</v>
      </c>
      <c r="M179" t="s">
        <v>1005</v>
      </c>
      <c r="N179" s="22" t="s">
        <v>1006</v>
      </c>
      <c r="O179" t="s">
        <v>746</v>
      </c>
      <c r="P179" t="s">
        <v>807</v>
      </c>
      <c r="R179" t="s">
        <v>2739</v>
      </c>
    </row>
    <row r="180" spans="1:18" s="18" customFormat="1" hidden="1" x14ac:dyDescent="0.3">
      <c r="A180" s="18" t="s">
        <v>869</v>
      </c>
      <c r="B180" s="18" t="s">
        <v>546</v>
      </c>
      <c r="C180" s="18" t="s">
        <v>547</v>
      </c>
      <c r="D180" s="18" t="s">
        <v>1300</v>
      </c>
      <c r="E180" s="18" t="s">
        <v>375</v>
      </c>
      <c r="G180" s="18" t="s">
        <v>548</v>
      </c>
      <c r="H180" s="18" t="s">
        <v>374</v>
      </c>
      <c r="I180" s="18" t="s">
        <v>2456</v>
      </c>
      <c r="O180" s="18" t="s">
        <v>746</v>
      </c>
    </row>
    <row r="181" spans="1:18" hidden="1" x14ac:dyDescent="0.3">
      <c r="A181" t="s">
        <v>870</v>
      </c>
      <c r="B181" t="s">
        <v>35</v>
      </c>
      <c r="C181" t="s">
        <v>36</v>
      </c>
      <c r="D181" t="s">
        <v>1301</v>
      </c>
      <c r="E181" t="s">
        <v>11</v>
      </c>
      <c r="F181" t="s">
        <v>19</v>
      </c>
      <c r="G181" t="s">
        <v>16</v>
      </c>
      <c r="H181" t="s">
        <v>10</v>
      </c>
      <c r="I181" t="s">
        <v>2457</v>
      </c>
      <c r="L181" t="s">
        <v>1007</v>
      </c>
      <c r="M181" s="22" t="s">
        <v>1008</v>
      </c>
      <c r="N181" s="22" t="s">
        <v>1009</v>
      </c>
      <c r="O181" t="s">
        <v>746</v>
      </c>
      <c r="P181" t="s">
        <v>720</v>
      </c>
      <c r="R181" t="s">
        <v>2740</v>
      </c>
    </row>
    <row r="182" spans="1:18" s="18" customFormat="1" hidden="1" x14ac:dyDescent="0.3">
      <c r="A182" s="18" t="s">
        <v>871</v>
      </c>
      <c r="B182" s="18" t="s">
        <v>473</v>
      </c>
      <c r="C182" s="18" t="s">
        <v>474</v>
      </c>
      <c r="D182" s="18" t="s">
        <v>1302</v>
      </c>
      <c r="E182" s="18" t="s">
        <v>375</v>
      </c>
      <c r="G182" s="18" t="s">
        <v>468</v>
      </c>
      <c r="H182" s="18" t="s">
        <v>374</v>
      </c>
      <c r="I182" s="18" t="s">
        <v>2458</v>
      </c>
      <c r="O182" s="18" t="s">
        <v>746</v>
      </c>
    </row>
    <row r="183" spans="1:18" x14ac:dyDescent="0.3">
      <c r="A183" t="s">
        <v>330</v>
      </c>
      <c r="B183" t="s">
        <v>330</v>
      </c>
      <c r="C183" t="s">
        <v>331</v>
      </c>
      <c r="D183" t="s">
        <v>1303</v>
      </c>
      <c r="E183" t="s">
        <v>233</v>
      </c>
      <c r="F183" t="s">
        <v>274</v>
      </c>
      <c r="G183" t="s">
        <v>332</v>
      </c>
      <c r="H183" t="s">
        <v>10</v>
      </c>
      <c r="I183" t="s">
        <v>2459</v>
      </c>
      <c r="L183" t="s">
        <v>2742</v>
      </c>
      <c r="M183" t="s">
        <v>707</v>
      </c>
      <c r="N183" t="s">
        <v>707</v>
      </c>
      <c r="O183" t="s">
        <v>746</v>
      </c>
      <c r="P183" t="s">
        <v>720</v>
      </c>
      <c r="R183" t="s">
        <v>2343</v>
      </c>
    </row>
    <row r="184" spans="1:18" hidden="1" x14ac:dyDescent="0.3">
      <c r="A184" t="s">
        <v>872</v>
      </c>
      <c r="B184" t="s">
        <v>37</v>
      </c>
      <c r="C184" t="s">
        <v>38</v>
      </c>
      <c r="D184" t="s">
        <v>1304</v>
      </c>
      <c r="E184" t="s">
        <v>11</v>
      </c>
      <c r="F184" t="s">
        <v>23</v>
      </c>
      <c r="G184" t="s">
        <v>16</v>
      </c>
      <c r="H184" t="s">
        <v>10</v>
      </c>
      <c r="I184" t="s">
        <v>2460</v>
      </c>
      <c r="L184" t="s">
        <v>1013</v>
      </c>
      <c r="M184" s="22" t="s">
        <v>1014</v>
      </c>
      <c r="N184" s="22" t="s">
        <v>1015</v>
      </c>
      <c r="O184" t="s">
        <v>746</v>
      </c>
      <c r="P184" t="s">
        <v>772</v>
      </c>
      <c r="R184" t="s">
        <v>2748</v>
      </c>
    </row>
    <row r="185" spans="1:18" x14ac:dyDescent="0.3">
      <c r="A185" t="s">
        <v>873</v>
      </c>
      <c r="B185" t="s">
        <v>342</v>
      </c>
      <c r="C185" t="s">
        <v>343</v>
      </c>
      <c r="D185" t="s">
        <v>1305</v>
      </c>
      <c r="E185" t="s">
        <v>233</v>
      </c>
      <c r="F185" t="s">
        <v>1072</v>
      </c>
      <c r="G185" t="s">
        <v>302</v>
      </c>
      <c r="H185" t="s">
        <v>10</v>
      </c>
      <c r="I185" t="s">
        <v>2461</v>
      </c>
      <c r="L185" s="22" t="s">
        <v>1017</v>
      </c>
      <c r="N185" t="s">
        <v>707</v>
      </c>
      <c r="O185" t="s">
        <v>746</v>
      </c>
      <c r="P185" t="s">
        <v>720</v>
      </c>
      <c r="R185" t="s">
        <v>2750</v>
      </c>
    </row>
    <row r="186" spans="1:18" s="18" customFormat="1" hidden="1" x14ac:dyDescent="0.3">
      <c r="A186" s="18" t="s">
        <v>874</v>
      </c>
      <c r="B186" s="18" t="s">
        <v>475</v>
      </c>
      <c r="C186" s="18" t="s">
        <v>476</v>
      </c>
      <c r="D186" s="18" t="s">
        <v>1306</v>
      </c>
      <c r="E186" s="18" t="s">
        <v>375</v>
      </c>
      <c r="G186" s="18" t="s">
        <v>468</v>
      </c>
      <c r="H186" s="18" t="s">
        <v>374</v>
      </c>
      <c r="I186" s="18" t="s">
        <v>2462</v>
      </c>
      <c r="O186" s="18" t="s">
        <v>746</v>
      </c>
    </row>
    <row r="187" spans="1:18" s="18" customFormat="1" hidden="1" x14ac:dyDescent="0.3">
      <c r="A187" s="18" t="s">
        <v>875</v>
      </c>
      <c r="B187" s="18" t="s">
        <v>537</v>
      </c>
      <c r="C187" s="18" t="s">
        <v>538</v>
      </c>
      <c r="D187" s="18" t="s">
        <v>1307</v>
      </c>
      <c r="E187" s="18" t="s">
        <v>375</v>
      </c>
      <c r="G187" s="18" t="s">
        <v>536</v>
      </c>
      <c r="H187" s="18" t="s">
        <v>374</v>
      </c>
      <c r="I187" s="18" t="s">
        <v>2463</v>
      </c>
      <c r="O187" s="18" t="s">
        <v>746</v>
      </c>
    </row>
    <row r="188" spans="1:18" hidden="1" x14ac:dyDescent="0.3">
      <c r="A188" t="s">
        <v>133</v>
      </c>
      <c r="B188" t="s">
        <v>133</v>
      </c>
      <c r="C188" t="s">
        <v>134</v>
      </c>
      <c r="D188" t="s">
        <v>1308</v>
      </c>
      <c r="E188" t="s">
        <v>11</v>
      </c>
      <c r="F188" t="s">
        <v>23</v>
      </c>
      <c r="G188" t="s">
        <v>130</v>
      </c>
      <c r="H188" t="s">
        <v>10</v>
      </c>
      <c r="I188" t="s">
        <v>2464</v>
      </c>
      <c r="L188" t="s">
        <v>1019</v>
      </c>
      <c r="N188" s="22" t="s">
        <v>1020</v>
      </c>
      <c r="O188" t="s">
        <v>746</v>
      </c>
      <c r="P188" t="s">
        <v>720</v>
      </c>
      <c r="R188" t="s">
        <v>2751</v>
      </c>
    </row>
    <row r="189" spans="1:18" s="18" customFormat="1" hidden="1" x14ac:dyDescent="0.3">
      <c r="A189" s="18" t="s">
        <v>421</v>
      </c>
      <c r="B189" s="18" t="s">
        <v>421</v>
      </c>
      <c r="C189" s="18" t="s">
        <v>422</v>
      </c>
      <c r="D189" s="18" t="s">
        <v>1309</v>
      </c>
      <c r="E189" s="18" t="s">
        <v>375</v>
      </c>
      <c r="G189" s="18" t="s">
        <v>423</v>
      </c>
      <c r="H189" s="18" t="s">
        <v>374</v>
      </c>
      <c r="I189" s="18" t="s">
        <v>2465</v>
      </c>
      <c r="O189" s="18" t="s">
        <v>746</v>
      </c>
    </row>
    <row r="190" spans="1:18" s="18" customFormat="1" hidden="1" x14ac:dyDescent="0.3">
      <c r="A190" s="18" t="s">
        <v>421</v>
      </c>
      <c r="B190" s="18" t="s">
        <v>421</v>
      </c>
      <c r="C190" s="18" t="s">
        <v>679</v>
      </c>
      <c r="D190" s="18" t="s">
        <v>1310</v>
      </c>
      <c r="E190" s="18" t="s">
        <v>375</v>
      </c>
      <c r="G190" s="18" t="s">
        <v>680</v>
      </c>
      <c r="H190" s="18" t="s">
        <v>374</v>
      </c>
      <c r="I190" s="18" t="s">
        <v>2465</v>
      </c>
      <c r="O190" s="18" t="s">
        <v>746</v>
      </c>
    </row>
    <row r="191" spans="1:18" s="18" customFormat="1" hidden="1" x14ac:dyDescent="0.3">
      <c r="A191" s="18" t="s">
        <v>876</v>
      </c>
      <c r="B191" s="18" t="s">
        <v>520</v>
      </c>
      <c r="C191" s="18" t="s">
        <v>528</v>
      </c>
      <c r="D191" s="18" t="s">
        <v>1312</v>
      </c>
      <c r="E191" s="18" t="s">
        <v>375</v>
      </c>
      <c r="G191" s="18" t="s">
        <v>529</v>
      </c>
      <c r="H191" s="18" t="s">
        <v>374</v>
      </c>
      <c r="I191" s="18" t="s">
        <v>2466</v>
      </c>
      <c r="O191" s="18" t="s">
        <v>746</v>
      </c>
    </row>
    <row r="192" spans="1:18" s="18" customFormat="1" hidden="1" x14ac:dyDescent="0.3">
      <c r="A192" s="18" t="s">
        <v>876</v>
      </c>
      <c r="B192" s="18" t="s">
        <v>520</v>
      </c>
      <c r="C192" s="18" t="s">
        <v>521</v>
      </c>
      <c r="D192" s="18" t="s">
        <v>1311</v>
      </c>
      <c r="E192" s="18" t="s">
        <v>375</v>
      </c>
      <c r="G192" s="18" t="s">
        <v>509</v>
      </c>
      <c r="H192" s="18" t="s">
        <v>374</v>
      </c>
      <c r="I192" s="18" t="s">
        <v>2466</v>
      </c>
      <c r="O192" s="18" t="s">
        <v>746</v>
      </c>
    </row>
    <row r="193" spans="1:18" s="18" customFormat="1" hidden="1" x14ac:dyDescent="0.3">
      <c r="A193" s="18" t="s">
        <v>877</v>
      </c>
      <c r="B193" s="18" t="s">
        <v>600</v>
      </c>
      <c r="C193" s="18" t="s">
        <v>601</v>
      </c>
      <c r="D193" s="18" t="s">
        <v>1313</v>
      </c>
      <c r="E193" s="18" t="s">
        <v>375</v>
      </c>
      <c r="G193" s="18" t="s">
        <v>602</v>
      </c>
      <c r="H193" s="18" t="s">
        <v>374</v>
      </c>
      <c r="I193" s="18" t="s">
        <v>2467</v>
      </c>
      <c r="O193" s="18" t="s">
        <v>746</v>
      </c>
    </row>
    <row r="194" spans="1:18" hidden="1" x14ac:dyDescent="0.3">
      <c r="A194" t="s">
        <v>755</v>
      </c>
      <c r="B194" t="s">
        <v>75</v>
      </c>
      <c r="C194" t="s">
        <v>85</v>
      </c>
      <c r="D194" t="s">
        <v>1315</v>
      </c>
      <c r="E194" t="s">
        <v>11</v>
      </c>
      <c r="F194" t="s">
        <v>23</v>
      </c>
      <c r="G194" t="s">
        <v>84</v>
      </c>
      <c r="H194" t="s">
        <v>10</v>
      </c>
      <c r="I194" t="s">
        <v>2468</v>
      </c>
      <c r="L194" s="2" t="s">
        <v>762</v>
      </c>
      <c r="M194" t="s">
        <v>1022</v>
      </c>
      <c r="N194" t="s">
        <v>1024</v>
      </c>
      <c r="O194" t="s">
        <v>710</v>
      </c>
      <c r="P194" t="s">
        <v>772</v>
      </c>
      <c r="R194" t="s">
        <v>2333</v>
      </c>
    </row>
    <row r="195" spans="1:18" hidden="1" x14ac:dyDescent="0.3">
      <c r="A195" t="s">
        <v>755</v>
      </c>
      <c r="B195" t="s">
        <v>75</v>
      </c>
      <c r="C195" t="s">
        <v>76</v>
      </c>
      <c r="D195" t="s">
        <v>1314</v>
      </c>
      <c r="E195" t="s">
        <v>11</v>
      </c>
      <c r="F195" t="s">
        <v>13</v>
      </c>
      <c r="G195" t="s">
        <v>64</v>
      </c>
      <c r="H195" t="s">
        <v>10</v>
      </c>
      <c r="I195" t="s">
        <v>2468</v>
      </c>
      <c r="L195" t="s">
        <v>762</v>
      </c>
      <c r="M195" t="s">
        <v>1021</v>
      </c>
      <c r="N195" t="s">
        <v>1023</v>
      </c>
      <c r="O195" t="s">
        <v>710</v>
      </c>
      <c r="P195" t="s">
        <v>772</v>
      </c>
      <c r="R195" t="s">
        <v>2333</v>
      </c>
    </row>
    <row r="196" spans="1:18" hidden="1" x14ac:dyDescent="0.3">
      <c r="A196" t="s">
        <v>39</v>
      </c>
      <c r="B196" t="s">
        <v>39</v>
      </c>
      <c r="C196" t="s">
        <v>40</v>
      </c>
      <c r="D196" t="s">
        <v>1316</v>
      </c>
      <c r="E196" t="s">
        <v>11</v>
      </c>
      <c r="F196" t="s">
        <v>17</v>
      </c>
      <c r="G196" t="s">
        <v>16</v>
      </c>
      <c r="H196" t="s">
        <v>10</v>
      </c>
      <c r="I196" t="s">
        <v>2469</v>
      </c>
      <c r="J196" t="s">
        <v>1602</v>
      </c>
      <c r="K196" t="s">
        <v>1849</v>
      </c>
      <c r="L196" t="s">
        <v>1030</v>
      </c>
      <c r="M196" t="s">
        <v>1026</v>
      </c>
      <c r="N196" s="22" t="s">
        <v>1029</v>
      </c>
      <c r="O196" t="s">
        <v>710</v>
      </c>
      <c r="P196" t="s">
        <v>772</v>
      </c>
      <c r="R196" t="s">
        <v>2333</v>
      </c>
    </row>
    <row r="197" spans="1:18" hidden="1" x14ac:dyDescent="0.3">
      <c r="A197" t="s">
        <v>39</v>
      </c>
      <c r="B197" t="s">
        <v>39</v>
      </c>
      <c r="C197" t="s">
        <v>77</v>
      </c>
      <c r="D197" t="s">
        <v>1321</v>
      </c>
      <c r="E197" t="s">
        <v>11</v>
      </c>
      <c r="F197" t="s">
        <v>13</v>
      </c>
      <c r="G197" t="s">
        <v>64</v>
      </c>
      <c r="H197" t="s">
        <v>10</v>
      </c>
      <c r="I197" t="s">
        <v>2469</v>
      </c>
      <c r="L197" t="s">
        <v>1030</v>
      </c>
      <c r="N197" s="22" t="s">
        <v>1035</v>
      </c>
      <c r="O197" t="s">
        <v>710</v>
      </c>
      <c r="P197" t="s">
        <v>772</v>
      </c>
      <c r="R197" t="s">
        <v>2333</v>
      </c>
    </row>
    <row r="198" spans="1:18" hidden="1" x14ac:dyDescent="0.3">
      <c r="A198" t="s">
        <v>39</v>
      </c>
      <c r="B198" t="s">
        <v>39</v>
      </c>
      <c r="C198" t="s">
        <v>41</v>
      </c>
      <c r="D198" t="s">
        <v>1317</v>
      </c>
      <c r="E198" t="s">
        <v>11</v>
      </c>
      <c r="F198" t="s">
        <v>13</v>
      </c>
      <c r="G198" t="s">
        <v>16</v>
      </c>
      <c r="H198" t="s">
        <v>10</v>
      </c>
      <c r="I198" t="s">
        <v>2469</v>
      </c>
      <c r="L198" t="s">
        <v>1030</v>
      </c>
      <c r="M198" s="2"/>
      <c r="N198" s="22" t="s">
        <v>1031</v>
      </c>
      <c r="O198" t="s">
        <v>710</v>
      </c>
      <c r="P198" t="s">
        <v>772</v>
      </c>
      <c r="R198" t="s">
        <v>2333</v>
      </c>
    </row>
    <row r="199" spans="1:18" s="18" customFormat="1" hidden="1" x14ac:dyDescent="0.3">
      <c r="A199" s="18" t="s">
        <v>39</v>
      </c>
      <c r="B199" s="18" t="s">
        <v>39</v>
      </c>
      <c r="C199" s="18" t="s">
        <v>402</v>
      </c>
      <c r="D199" s="18" t="s">
        <v>1324</v>
      </c>
      <c r="E199" s="18" t="s">
        <v>375</v>
      </c>
      <c r="G199" s="18" t="s">
        <v>130</v>
      </c>
      <c r="H199" s="18" t="s">
        <v>374</v>
      </c>
      <c r="I199" s="18" t="s">
        <v>2469</v>
      </c>
      <c r="M199" s="19"/>
      <c r="O199" s="18" t="s">
        <v>710</v>
      </c>
    </row>
    <row r="200" spans="1:18" hidden="1" x14ac:dyDescent="0.3">
      <c r="A200" t="s">
        <v>39</v>
      </c>
      <c r="B200" t="s">
        <v>39</v>
      </c>
      <c r="C200" t="s">
        <v>42</v>
      </c>
      <c r="D200" t="s">
        <v>1318</v>
      </c>
      <c r="E200" t="s">
        <v>11</v>
      </c>
      <c r="F200" t="s">
        <v>13</v>
      </c>
      <c r="G200" t="s">
        <v>16</v>
      </c>
      <c r="H200" t="s">
        <v>10</v>
      </c>
      <c r="I200" t="s">
        <v>2469</v>
      </c>
      <c r="J200" t="s">
        <v>1602</v>
      </c>
      <c r="K200" t="s">
        <v>1849</v>
      </c>
      <c r="L200" t="s">
        <v>1030</v>
      </c>
      <c r="M200" s="2" t="s">
        <v>1026</v>
      </c>
      <c r="N200" s="22" t="s">
        <v>1032</v>
      </c>
      <c r="O200" t="s">
        <v>710</v>
      </c>
      <c r="P200" t="s">
        <v>772</v>
      </c>
      <c r="R200" t="s">
        <v>2333</v>
      </c>
    </row>
    <row r="201" spans="1:18" hidden="1" x14ac:dyDescent="0.3">
      <c r="A201" t="s">
        <v>39</v>
      </c>
      <c r="B201" t="s">
        <v>39</v>
      </c>
      <c r="C201" t="s">
        <v>43</v>
      </c>
      <c r="D201" t="s">
        <v>1319</v>
      </c>
      <c r="E201" t="s">
        <v>11</v>
      </c>
      <c r="F201" t="s">
        <v>34</v>
      </c>
      <c r="G201" t="s">
        <v>16</v>
      </c>
      <c r="H201" t="s">
        <v>10</v>
      </c>
      <c r="I201" t="s">
        <v>2469</v>
      </c>
      <c r="J201" t="s">
        <v>1602</v>
      </c>
      <c r="K201" t="s">
        <v>1849</v>
      </c>
      <c r="L201" t="s">
        <v>1030</v>
      </c>
      <c r="M201" t="s">
        <v>1026</v>
      </c>
      <c r="N201" s="22" t="s">
        <v>2470</v>
      </c>
      <c r="O201" t="s">
        <v>710</v>
      </c>
      <c r="P201" t="s">
        <v>772</v>
      </c>
      <c r="R201" t="s">
        <v>2333</v>
      </c>
    </row>
    <row r="202" spans="1:18" hidden="1" x14ac:dyDescent="0.3">
      <c r="A202" t="s">
        <v>39</v>
      </c>
      <c r="B202" t="s">
        <v>39</v>
      </c>
      <c r="C202" t="s">
        <v>78</v>
      </c>
      <c r="D202" t="s">
        <v>1322</v>
      </c>
      <c r="E202" t="s">
        <v>11</v>
      </c>
      <c r="F202" t="s">
        <v>21</v>
      </c>
      <c r="G202" t="s">
        <v>64</v>
      </c>
      <c r="H202" t="s">
        <v>10</v>
      </c>
      <c r="I202" t="s">
        <v>2469</v>
      </c>
      <c r="L202" t="s">
        <v>720</v>
      </c>
      <c r="M202" t="s">
        <v>720</v>
      </c>
      <c r="N202" s="22" t="s">
        <v>1036</v>
      </c>
      <c r="O202" t="s">
        <v>710</v>
      </c>
      <c r="P202" t="s">
        <v>772</v>
      </c>
      <c r="R202" t="s">
        <v>2333</v>
      </c>
    </row>
    <row r="203" spans="1:18" hidden="1" x14ac:dyDescent="0.3">
      <c r="A203" t="s">
        <v>39</v>
      </c>
      <c r="B203" t="s">
        <v>39</v>
      </c>
      <c r="C203" t="s">
        <v>45</v>
      </c>
      <c r="D203" t="s">
        <v>1320</v>
      </c>
      <c r="E203" t="s">
        <v>11</v>
      </c>
      <c r="F203" t="s">
        <v>44</v>
      </c>
      <c r="G203" t="s">
        <v>16</v>
      </c>
      <c r="H203" t="s">
        <v>10</v>
      </c>
      <c r="I203" t="s">
        <v>2469</v>
      </c>
      <c r="L203" t="s">
        <v>1030</v>
      </c>
      <c r="M203" t="s">
        <v>1026</v>
      </c>
      <c r="N203" s="22" t="s">
        <v>1034</v>
      </c>
      <c r="O203" t="s">
        <v>710</v>
      </c>
      <c r="P203" t="s">
        <v>772</v>
      </c>
      <c r="R203" t="s">
        <v>2333</v>
      </c>
    </row>
    <row r="204" spans="1:18" hidden="1" x14ac:dyDescent="0.3">
      <c r="A204" t="s">
        <v>39</v>
      </c>
      <c r="B204" t="s">
        <v>39</v>
      </c>
      <c r="C204" t="s">
        <v>86</v>
      </c>
      <c r="D204" t="s">
        <v>1323</v>
      </c>
      <c r="E204" t="s">
        <v>11</v>
      </c>
      <c r="F204" t="s">
        <v>19</v>
      </c>
      <c r="G204" t="s">
        <v>84</v>
      </c>
      <c r="H204" t="s">
        <v>10</v>
      </c>
      <c r="I204" t="s">
        <v>2469</v>
      </c>
      <c r="L204" t="s">
        <v>1030</v>
      </c>
      <c r="M204" t="s">
        <v>1027</v>
      </c>
      <c r="N204" s="22" t="s">
        <v>1037</v>
      </c>
      <c r="O204" t="s">
        <v>710</v>
      </c>
      <c r="P204" t="s">
        <v>772</v>
      </c>
      <c r="R204" t="s">
        <v>2333</v>
      </c>
    </row>
    <row r="205" spans="1:18" s="18" customFormat="1" hidden="1" x14ac:dyDescent="0.3">
      <c r="A205" s="18" t="s">
        <v>39</v>
      </c>
      <c r="B205" s="18" t="s">
        <v>400</v>
      </c>
      <c r="C205" s="18" t="s">
        <v>401</v>
      </c>
      <c r="D205" s="18" t="s">
        <v>1325</v>
      </c>
      <c r="E205" s="18" t="s">
        <v>375</v>
      </c>
      <c r="G205" s="18" t="s">
        <v>130</v>
      </c>
      <c r="H205" s="18" t="s">
        <v>374</v>
      </c>
      <c r="I205" s="18" t="s">
        <v>2469</v>
      </c>
      <c r="L205" s="18" t="s">
        <v>1038</v>
      </c>
      <c r="M205" s="18" t="s">
        <v>1038</v>
      </c>
      <c r="O205" s="18" t="s">
        <v>710</v>
      </c>
    </row>
    <row r="206" spans="1:18" s="18" customFormat="1" hidden="1" x14ac:dyDescent="0.3">
      <c r="A206" s="18" t="s">
        <v>878</v>
      </c>
      <c r="B206" s="18" t="s">
        <v>665</v>
      </c>
      <c r="C206" s="18" t="s">
        <v>666</v>
      </c>
      <c r="D206" s="18" t="s">
        <v>1326</v>
      </c>
      <c r="E206" s="18" t="s">
        <v>375</v>
      </c>
      <c r="G206" s="18" t="s">
        <v>210</v>
      </c>
      <c r="H206" s="18" t="s">
        <v>374</v>
      </c>
      <c r="I206" s="18" t="s">
        <v>2471</v>
      </c>
      <c r="O206" s="18" t="s">
        <v>746</v>
      </c>
    </row>
    <row r="207" spans="1:18" s="18" customFormat="1" hidden="1" x14ac:dyDescent="0.3">
      <c r="A207" s="18" t="s">
        <v>879</v>
      </c>
      <c r="B207" s="18" t="s">
        <v>589</v>
      </c>
      <c r="C207" s="18" t="s">
        <v>590</v>
      </c>
      <c r="D207" s="18" t="s">
        <v>1327</v>
      </c>
      <c r="E207" s="18" t="s">
        <v>375</v>
      </c>
      <c r="G207" s="18" t="s">
        <v>591</v>
      </c>
      <c r="H207" s="18" t="s">
        <v>374</v>
      </c>
      <c r="I207" s="18" t="s">
        <v>2472</v>
      </c>
      <c r="O207" s="18" t="s">
        <v>746</v>
      </c>
    </row>
    <row r="208" spans="1:18" s="18" customFormat="1" hidden="1" x14ac:dyDescent="0.3">
      <c r="A208" s="18" t="s">
        <v>880</v>
      </c>
      <c r="B208" s="18" t="s">
        <v>596</v>
      </c>
      <c r="C208" s="18" t="s">
        <v>597</v>
      </c>
      <c r="D208" s="18" t="s">
        <v>1328</v>
      </c>
      <c r="E208" s="18" t="s">
        <v>375</v>
      </c>
      <c r="G208" s="18" t="s">
        <v>598</v>
      </c>
      <c r="H208" s="18" t="s">
        <v>374</v>
      </c>
      <c r="I208" s="18" t="s">
        <v>2473</v>
      </c>
      <c r="O208" s="18" t="s">
        <v>746</v>
      </c>
    </row>
    <row r="209" spans="1:18" s="18" customFormat="1" hidden="1" x14ac:dyDescent="0.3">
      <c r="A209" s="18" t="s">
        <v>881</v>
      </c>
      <c r="B209" s="18" t="s">
        <v>657</v>
      </c>
      <c r="C209" s="18" t="s">
        <v>658</v>
      </c>
      <c r="D209" s="18" t="s">
        <v>1329</v>
      </c>
      <c r="E209" s="18" t="s">
        <v>375</v>
      </c>
      <c r="G209" s="18" t="s">
        <v>656</v>
      </c>
      <c r="H209" s="18" t="s">
        <v>374</v>
      </c>
      <c r="I209" s="18" t="s">
        <v>2474</v>
      </c>
      <c r="O209" s="18" t="s">
        <v>746</v>
      </c>
    </row>
    <row r="210" spans="1:18" s="18" customFormat="1" hidden="1" x14ac:dyDescent="0.3">
      <c r="A210" s="18" t="s">
        <v>469</v>
      </c>
      <c r="B210" s="18" t="s">
        <v>469</v>
      </c>
      <c r="C210" s="18" t="s">
        <v>470</v>
      </c>
      <c r="D210" s="18" t="s">
        <v>1330</v>
      </c>
      <c r="E210" s="18" t="s">
        <v>375</v>
      </c>
      <c r="G210" s="18" t="s">
        <v>468</v>
      </c>
      <c r="H210" s="18" t="s">
        <v>374</v>
      </c>
      <c r="I210" s="18" t="s">
        <v>2475</v>
      </c>
      <c r="O210" s="18" t="s">
        <v>746</v>
      </c>
    </row>
    <row r="211" spans="1:18" s="18" customFormat="1" hidden="1" x14ac:dyDescent="0.3">
      <c r="A211" s="18" t="s">
        <v>882</v>
      </c>
      <c r="B211" s="18" t="s">
        <v>392</v>
      </c>
      <c r="C211" s="18" t="s">
        <v>393</v>
      </c>
      <c r="D211" s="18" t="s">
        <v>1331</v>
      </c>
      <c r="E211" s="18" t="s">
        <v>375</v>
      </c>
      <c r="G211" s="18" t="s">
        <v>394</v>
      </c>
      <c r="H211" s="18" t="s">
        <v>374</v>
      </c>
      <c r="I211" s="18" t="s">
        <v>2476</v>
      </c>
      <c r="O211" s="18" t="s">
        <v>746</v>
      </c>
    </row>
    <row r="212" spans="1:18" s="18" customFormat="1" hidden="1" x14ac:dyDescent="0.3">
      <c r="A212" s="18" t="s">
        <v>883</v>
      </c>
      <c r="B212" s="18" t="s">
        <v>404</v>
      </c>
      <c r="C212" s="18" t="s">
        <v>405</v>
      </c>
      <c r="D212" s="18" t="s">
        <v>1332</v>
      </c>
      <c r="E212" s="18" t="s">
        <v>375</v>
      </c>
      <c r="G212" s="18" t="s">
        <v>130</v>
      </c>
      <c r="H212" s="18" t="s">
        <v>374</v>
      </c>
      <c r="I212" s="18" t="s">
        <v>2477</v>
      </c>
      <c r="O212" s="18" t="s">
        <v>746</v>
      </c>
    </row>
    <row r="213" spans="1:18" s="18" customFormat="1" hidden="1" x14ac:dyDescent="0.3">
      <c r="A213" s="18" t="s">
        <v>884</v>
      </c>
      <c r="B213" s="18" t="s">
        <v>697</v>
      </c>
      <c r="C213" s="18" t="s">
        <v>698</v>
      </c>
      <c r="D213" s="18" t="s">
        <v>1333</v>
      </c>
      <c r="E213" s="18" t="s">
        <v>375</v>
      </c>
      <c r="G213" s="18" t="s">
        <v>693</v>
      </c>
      <c r="H213" s="18" t="s">
        <v>374</v>
      </c>
      <c r="I213" s="18" t="s">
        <v>2478</v>
      </c>
      <c r="O213" s="18" t="s">
        <v>746</v>
      </c>
    </row>
    <row r="214" spans="1:18" s="18" customFormat="1" hidden="1" x14ac:dyDescent="0.3">
      <c r="A214" s="18" t="s">
        <v>885</v>
      </c>
      <c r="B214" s="18" t="s">
        <v>477</v>
      </c>
      <c r="C214" s="18" t="s">
        <v>478</v>
      </c>
      <c r="D214" s="18" t="s">
        <v>1334</v>
      </c>
      <c r="E214" s="18" t="s">
        <v>375</v>
      </c>
      <c r="G214" s="18" t="s">
        <v>468</v>
      </c>
      <c r="H214" s="18" t="s">
        <v>374</v>
      </c>
      <c r="I214" s="18" t="s">
        <v>2479</v>
      </c>
      <c r="O214" s="18" t="s">
        <v>746</v>
      </c>
    </row>
    <row r="215" spans="1:18" s="18" customFormat="1" hidden="1" x14ac:dyDescent="0.3">
      <c r="A215" s="18" t="s">
        <v>886</v>
      </c>
      <c r="B215" s="18" t="s">
        <v>676</v>
      </c>
      <c r="C215" s="18" t="s">
        <v>677</v>
      </c>
      <c r="D215" s="18" t="s">
        <v>1335</v>
      </c>
      <c r="E215" s="18" t="s">
        <v>375</v>
      </c>
      <c r="G215" s="18" t="s">
        <v>678</v>
      </c>
      <c r="H215" s="18" t="s">
        <v>374</v>
      </c>
      <c r="I215" s="18" t="s">
        <v>2480</v>
      </c>
      <c r="O215" s="18" t="s">
        <v>746</v>
      </c>
    </row>
    <row r="216" spans="1:18" ht="28.8" hidden="1" x14ac:dyDescent="0.3">
      <c r="A216" t="s">
        <v>887</v>
      </c>
      <c r="B216" t="s">
        <v>213</v>
      </c>
      <c r="C216" t="s">
        <v>214</v>
      </c>
      <c r="D216" t="s">
        <v>1336</v>
      </c>
      <c r="E216" t="s">
        <v>11</v>
      </c>
      <c r="F216" t="s">
        <v>21</v>
      </c>
      <c r="G216" t="s">
        <v>210</v>
      </c>
      <c r="H216" t="s">
        <v>10</v>
      </c>
      <c r="I216" t="s">
        <v>2481</v>
      </c>
      <c r="L216" t="s">
        <v>1040</v>
      </c>
      <c r="M216" s="30" t="s">
        <v>2753</v>
      </c>
      <c r="N216" s="22" t="s">
        <v>1042</v>
      </c>
      <c r="O216" t="s">
        <v>746</v>
      </c>
      <c r="P216" t="s">
        <v>772</v>
      </c>
      <c r="R216" t="s">
        <v>2755</v>
      </c>
    </row>
    <row r="217" spans="1:18" s="18" customFormat="1" hidden="1" x14ac:dyDescent="0.3">
      <c r="A217" s="18" t="s">
        <v>888</v>
      </c>
      <c r="B217" s="18" t="s">
        <v>681</v>
      </c>
      <c r="C217" s="18" t="s">
        <v>682</v>
      </c>
      <c r="D217" s="18" t="s">
        <v>1337</v>
      </c>
      <c r="E217" s="18" t="s">
        <v>375</v>
      </c>
      <c r="G217" s="18" t="s">
        <v>683</v>
      </c>
      <c r="H217" s="18" t="s">
        <v>374</v>
      </c>
      <c r="I217" s="18" t="s">
        <v>2482</v>
      </c>
      <c r="O217" s="18" t="s">
        <v>746</v>
      </c>
    </row>
    <row r="218" spans="1:18" s="18" customFormat="1" hidden="1" x14ac:dyDescent="0.3">
      <c r="A218" s="18" t="s">
        <v>661</v>
      </c>
      <c r="B218" s="18" t="s">
        <v>661</v>
      </c>
      <c r="C218" s="18" t="s">
        <v>662</v>
      </c>
      <c r="D218" s="18" t="s">
        <v>1338</v>
      </c>
      <c r="E218" s="18" t="s">
        <v>375</v>
      </c>
      <c r="G218" s="18" t="s">
        <v>210</v>
      </c>
      <c r="H218" s="18" t="s">
        <v>374</v>
      </c>
      <c r="I218" s="18" t="s">
        <v>2483</v>
      </c>
      <c r="O218" s="18" t="s">
        <v>746</v>
      </c>
    </row>
    <row r="219" spans="1:18" hidden="1" x14ac:dyDescent="0.3">
      <c r="A219" t="s">
        <v>756</v>
      </c>
      <c r="B219" t="s">
        <v>46</v>
      </c>
      <c r="C219" t="s">
        <v>47</v>
      </c>
      <c r="D219" t="s">
        <v>1339</v>
      </c>
      <c r="E219" t="s">
        <v>11</v>
      </c>
      <c r="F219" t="s">
        <v>13</v>
      </c>
      <c r="G219" t="s">
        <v>16</v>
      </c>
      <c r="H219" t="s">
        <v>10</v>
      </c>
      <c r="I219" t="s">
        <v>2484</v>
      </c>
      <c r="J219" t="s">
        <v>1536</v>
      </c>
      <c r="K219" t="s">
        <v>1850</v>
      </c>
      <c r="L219" s="2" t="s">
        <v>763</v>
      </c>
      <c r="M219" s="2" t="s">
        <v>1044</v>
      </c>
      <c r="N219" s="2" t="s">
        <v>1043</v>
      </c>
      <c r="O219" t="s">
        <v>710</v>
      </c>
      <c r="P219" t="s">
        <v>772</v>
      </c>
      <c r="R219" t="s">
        <v>2333</v>
      </c>
    </row>
    <row r="220" spans="1:18" hidden="1" x14ac:dyDescent="0.3">
      <c r="A220" t="s">
        <v>756</v>
      </c>
      <c r="B220" t="s">
        <v>46</v>
      </c>
      <c r="C220" t="s">
        <v>48</v>
      </c>
      <c r="D220" t="s">
        <v>1340</v>
      </c>
      <c r="E220" t="s">
        <v>11</v>
      </c>
      <c r="F220" t="s">
        <v>44</v>
      </c>
      <c r="G220" t="s">
        <v>16</v>
      </c>
      <c r="H220" t="s">
        <v>10</v>
      </c>
      <c r="I220" t="s">
        <v>2484</v>
      </c>
      <c r="J220" t="s">
        <v>1536</v>
      </c>
      <c r="K220" t="s">
        <v>1850</v>
      </c>
      <c r="L220" t="s">
        <v>763</v>
      </c>
      <c r="M220" s="2" t="s">
        <v>1044</v>
      </c>
      <c r="N220" s="2" t="s">
        <v>1046</v>
      </c>
      <c r="O220" t="s">
        <v>710</v>
      </c>
      <c r="P220" t="s">
        <v>772</v>
      </c>
      <c r="R220" t="s">
        <v>2333</v>
      </c>
    </row>
    <row r="221" spans="1:18" s="34" customFormat="1" hidden="1" x14ac:dyDescent="0.3">
      <c r="A221" s="34" t="s">
        <v>889</v>
      </c>
      <c r="B221" s="34" t="s">
        <v>112</v>
      </c>
      <c r="C221" s="34" t="s">
        <v>113</v>
      </c>
      <c r="D221" s="34" t="s">
        <v>1341</v>
      </c>
      <c r="E221" s="34" t="s">
        <v>11</v>
      </c>
      <c r="F221" s="34" t="s">
        <v>34</v>
      </c>
      <c r="G221" s="34" t="s">
        <v>111</v>
      </c>
      <c r="H221" s="34" t="s">
        <v>10</v>
      </c>
      <c r="I221" s="34" t="s">
        <v>2485</v>
      </c>
      <c r="N221" s="34" t="s">
        <v>1047</v>
      </c>
      <c r="O221" s="34" t="s">
        <v>746</v>
      </c>
    </row>
    <row r="222" spans="1:18" s="18" customFormat="1" hidden="1" x14ac:dyDescent="0.3">
      <c r="A222" s="18" t="s">
        <v>890</v>
      </c>
      <c r="B222" s="18" t="s">
        <v>618</v>
      </c>
      <c r="C222" s="18" t="s">
        <v>619</v>
      </c>
      <c r="D222" s="18" t="s">
        <v>1342</v>
      </c>
      <c r="E222" s="18" t="s">
        <v>375</v>
      </c>
      <c r="G222" s="18" t="s">
        <v>611</v>
      </c>
      <c r="H222" s="18" t="s">
        <v>374</v>
      </c>
      <c r="I222" s="18" t="s">
        <v>2486</v>
      </c>
      <c r="O222" s="18" t="s">
        <v>746</v>
      </c>
    </row>
    <row r="223" spans="1:18" x14ac:dyDescent="0.3">
      <c r="A223" t="s">
        <v>365</v>
      </c>
      <c r="B223" t="s">
        <v>365</v>
      </c>
      <c r="C223" t="s">
        <v>366</v>
      </c>
      <c r="D223" t="s">
        <v>1343</v>
      </c>
      <c r="E223" t="s">
        <v>233</v>
      </c>
      <c r="F223" t="s">
        <v>1072</v>
      </c>
      <c r="G223" t="s">
        <v>707</v>
      </c>
      <c r="H223" t="s">
        <v>10</v>
      </c>
      <c r="I223" t="s">
        <v>2487</v>
      </c>
      <c r="L223" s="22" t="s">
        <v>1049</v>
      </c>
      <c r="M223" s="22" t="s">
        <v>2757</v>
      </c>
      <c r="N223" t="s">
        <v>707</v>
      </c>
      <c r="O223" t="s">
        <v>746</v>
      </c>
      <c r="P223" t="s">
        <v>807</v>
      </c>
      <c r="R223" t="s">
        <v>2758</v>
      </c>
    </row>
    <row r="224" spans="1:18" x14ac:dyDescent="0.3">
      <c r="A224" t="s">
        <v>891</v>
      </c>
      <c r="B224" t="s">
        <v>320</v>
      </c>
      <c r="C224" t="s">
        <v>321</v>
      </c>
      <c r="D224" t="s">
        <v>1344</v>
      </c>
      <c r="E224" t="s">
        <v>233</v>
      </c>
      <c r="F224" t="s">
        <v>1072</v>
      </c>
      <c r="G224" t="s">
        <v>322</v>
      </c>
      <c r="H224" t="s">
        <v>10</v>
      </c>
      <c r="I224" t="s">
        <v>2488</v>
      </c>
      <c r="L224" s="22" t="s">
        <v>1051</v>
      </c>
      <c r="M224" t="s">
        <v>707</v>
      </c>
      <c r="N224" t="s">
        <v>707</v>
      </c>
      <c r="O224" t="s">
        <v>746</v>
      </c>
      <c r="P224" t="s">
        <v>772</v>
      </c>
      <c r="R224" t="s">
        <v>2489</v>
      </c>
    </row>
    <row r="225" spans="1:18" x14ac:dyDescent="0.3">
      <c r="A225" t="s">
        <v>344</v>
      </c>
      <c r="B225" t="s">
        <v>344</v>
      </c>
      <c r="C225" t="s">
        <v>343</v>
      </c>
      <c r="D225" t="s">
        <v>1345</v>
      </c>
      <c r="E225" t="s">
        <v>233</v>
      </c>
      <c r="F225" t="s">
        <v>1072</v>
      </c>
      <c r="G225" t="s">
        <v>707</v>
      </c>
      <c r="H225" t="s">
        <v>10</v>
      </c>
      <c r="I225" t="s">
        <v>2490</v>
      </c>
      <c r="L225" s="22" t="s">
        <v>1053</v>
      </c>
      <c r="M225" t="s">
        <v>707</v>
      </c>
      <c r="N225" t="s">
        <v>707</v>
      </c>
      <c r="O225" t="s">
        <v>746</v>
      </c>
      <c r="P225" t="s">
        <v>720</v>
      </c>
      <c r="R225" t="s">
        <v>2759</v>
      </c>
    </row>
    <row r="226" spans="1:18" x14ac:dyDescent="0.3">
      <c r="A226" t="s">
        <v>718</v>
      </c>
      <c r="B226" t="s">
        <v>246</v>
      </c>
      <c r="C226" t="s">
        <v>247</v>
      </c>
      <c r="D226" t="s">
        <v>1346</v>
      </c>
      <c r="E226" t="s">
        <v>233</v>
      </c>
      <c r="F226" t="s">
        <v>249</v>
      </c>
      <c r="G226" t="s">
        <v>248</v>
      </c>
      <c r="H226" t="s">
        <v>10</v>
      </c>
      <c r="I226" t="s">
        <v>2491</v>
      </c>
      <c r="J226" t="s">
        <v>2492</v>
      </c>
      <c r="K226" t="s">
        <v>2493</v>
      </c>
      <c r="L226" t="s">
        <v>1055</v>
      </c>
      <c r="M226" t="s">
        <v>1062</v>
      </c>
      <c r="N226" t="s">
        <v>707</v>
      </c>
      <c r="O226" t="s">
        <v>749</v>
      </c>
      <c r="P226" t="s">
        <v>2716</v>
      </c>
      <c r="Q226" t="s">
        <v>2924</v>
      </c>
      <c r="R226" t="s">
        <v>2682</v>
      </c>
    </row>
    <row r="227" spans="1:18" x14ac:dyDescent="0.3">
      <c r="A227" t="s">
        <v>718</v>
      </c>
      <c r="B227" t="s">
        <v>246</v>
      </c>
      <c r="C227" t="s">
        <v>259</v>
      </c>
      <c r="D227" t="s">
        <v>1347</v>
      </c>
      <c r="E227" t="s">
        <v>233</v>
      </c>
      <c r="F227" t="s">
        <v>249</v>
      </c>
      <c r="G227" t="s">
        <v>260</v>
      </c>
      <c r="H227" t="s">
        <v>10</v>
      </c>
      <c r="I227" t="s">
        <v>2491</v>
      </c>
      <c r="J227" t="s">
        <v>2492</v>
      </c>
      <c r="K227" t="s">
        <v>2493</v>
      </c>
      <c r="L227" t="s">
        <v>1055</v>
      </c>
      <c r="M227" t="s">
        <v>1062</v>
      </c>
      <c r="N227" t="s">
        <v>707</v>
      </c>
      <c r="O227" t="s">
        <v>749</v>
      </c>
      <c r="P227" t="s">
        <v>2716</v>
      </c>
      <c r="Q227" t="s">
        <v>2924</v>
      </c>
      <c r="R227" t="s">
        <v>2682</v>
      </c>
    </row>
    <row r="228" spans="1:18" x14ac:dyDescent="0.3">
      <c r="A228" t="s">
        <v>718</v>
      </c>
      <c r="B228" t="s">
        <v>246</v>
      </c>
      <c r="C228" t="s">
        <v>304</v>
      </c>
      <c r="D228" t="s">
        <v>1348</v>
      </c>
      <c r="E228" t="s">
        <v>233</v>
      </c>
      <c r="F228" t="s">
        <v>249</v>
      </c>
      <c r="G228" t="s">
        <v>248</v>
      </c>
      <c r="H228" t="s">
        <v>10</v>
      </c>
      <c r="I228" t="s">
        <v>2491</v>
      </c>
      <c r="J228" t="s">
        <v>2492</v>
      </c>
      <c r="K228" t="s">
        <v>2493</v>
      </c>
      <c r="L228" t="s">
        <v>1055</v>
      </c>
      <c r="M228" t="s">
        <v>1062</v>
      </c>
      <c r="N228" t="s">
        <v>707</v>
      </c>
      <c r="O228" t="s">
        <v>749</v>
      </c>
      <c r="P228" t="s">
        <v>2716</v>
      </c>
      <c r="Q228" t="s">
        <v>2924</v>
      </c>
      <c r="R228" t="s">
        <v>2682</v>
      </c>
    </row>
    <row r="229" spans="1:18" x14ac:dyDescent="0.3">
      <c r="A229" t="s">
        <v>718</v>
      </c>
      <c r="B229" t="s">
        <v>246</v>
      </c>
      <c r="C229" t="s">
        <v>315</v>
      </c>
      <c r="D229" t="s">
        <v>1349</v>
      </c>
      <c r="E229" t="s">
        <v>233</v>
      </c>
      <c r="F229" t="s">
        <v>249</v>
      </c>
      <c r="G229" t="s">
        <v>248</v>
      </c>
      <c r="H229" t="s">
        <v>10</v>
      </c>
      <c r="I229" t="s">
        <v>2491</v>
      </c>
      <c r="L229" t="s">
        <v>1055</v>
      </c>
      <c r="M229" t="s">
        <v>1063</v>
      </c>
      <c r="N229" t="s">
        <v>707</v>
      </c>
      <c r="O229" t="s">
        <v>749</v>
      </c>
      <c r="P229" t="s">
        <v>2716</v>
      </c>
      <c r="Q229" t="s">
        <v>2924</v>
      </c>
      <c r="R229" t="s">
        <v>2682</v>
      </c>
    </row>
    <row r="230" spans="1:18" x14ac:dyDescent="0.3">
      <c r="A230" t="s">
        <v>718</v>
      </c>
      <c r="B230" t="s">
        <v>246</v>
      </c>
      <c r="C230" t="s">
        <v>317</v>
      </c>
      <c r="D230" t="s">
        <v>1350</v>
      </c>
      <c r="E230" t="s">
        <v>233</v>
      </c>
      <c r="F230" t="s">
        <v>249</v>
      </c>
      <c r="G230" t="s">
        <v>248</v>
      </c>
      <c r="H230" t="s">
        <v>10</v>
      </c>
      <c r="I230" t="s">
        <v>2491</v>
      </c>
      <c r="J230" t="s">
        <v>2492</v>
      </c>
      <c r="K230" t="s">
        <v>2493</v>
      </c>
      <c r="L230" t="s">
        <v>1055</v>
      </c>
      <c r="M230" t="s">
        <v>1062</v>
      </c>
      <c r="N230" t="s">
        <v>707</v>
      </c>
      <c r="O230" t="s">
        <v>749</v>
      </c>
      <c r="P230" t="s">
        <v>2716</v>
      </c>
      <c r="Q230" t="s">
        <v>2924</v>
      </c>
      <c r="R230" t="s">
        <v>2682</v>
      </c>
    </row>
    <row r="231" spans="1:18" x14ac:dyDescent="0.3">
      <c r="A231" t="s">
        <v>718</v>
      </c>
      <c r="B231" t="s">
        <v>246</v>
      </c>
      <c r="C231" t="s">
        <v>363</v>
      </c>
      <c r="D231" t="s">
        <v>1351</v>
      </c>
      <c r="E231" t="s">
        <v>233</v>
      </c>
      <c r="F231" t="s">
        <v>274</v>
      </c>
      <c r="G231" t="s">
        <v>364</v>
      </c>
      <c r="H231" t="s">
        <v>10</v>
      </c>
      <c r="I231" t="s">
        <v>2491</v>
      </c>
      <c r="J231" t="s">
        <v>2492</v>
      </c>
      <c r="K231" t="s">
        <v>2493</v>
      </c>
      <c r="L231" t="s">
        <v>1055</v>
      </c>
      <c r="M231" t="s">
        <v>1062</v>
      </c>
      <c r="N231" t="s">
        <v>707</v>
      </c>
      <c r="O231" t="s">
        <v>749</v>
      </c>
      <c r="P231" t="s">
        <v>2716</v>
      </c>
      <c r="Q231" t="s">
        <v>2924</v>
      </c>
      <c r="R231" t="s">
        <v>2682</v>
      </c>
    </row>
    <row r="232" spans="1:18" x14ac:dyDescent="0.3">
      <c r="A232" t="s">
        <v>718</v>
      </c>
      <c r="B232" t="s">
        <v>250</v>
      </c>
      <c r="C232" t="s">
        <v>251</v>
      </c>
      <c r="D232" t="s">
        <v>1352</v>
      </c>
      <c r="E232" t="s">
        <v>233</v>
      </c>
      <c r="F232" t="s">
        <v>249</v>
      </c>
      <c r="G232" t="s">
        <v>252</v>
      </c>
      <c r="H232" t="s">
        <v>10</v>
      </c>
      <c r="I232" t="s">
        <v>2491</v>
      </c>
      <c r="J232" t="s">
        <v>2492</v>
      </c>
      <c r="K232" t="s">
        <v>2493</v>
      </c>
      <c r="L232" t="s">
        <v>1058</v>
      </c>
      <c r="M232" t="s">
        <v>1062</v>
      </c>
      <c r="N232" t="s">
        <v>707</v>
      </c>
      <c r="O232" t="s">
        <v>749</v>
      </c>
      <c r="P232" t="s">
        <v>2716</v>
      </c>
      <c r="Q232" t="s">
        <v>2924</v>
      </c>
      <c r="R232" t="s">
        <v>2682</v>
      </c>
    </row>
    <row r="233" spans="1:18" hidden="1" x14ac:dyDescent="0.3">
      <c r="A233" t="s">
        <v>718</v>
      </c>
      <c r="B233" t="s">
        <v>151</v>
      </c>
      <c r="C233" t="s">
        <v>152</v>
      </c>
      <c r="D233" t="s">
        <v>1353</v>
      </c>
      <c r="E233" t="s">
        <v>11</v>
      </c>
      <c r="F233" t="s">
        <v>148</v>
      </c>
      <c r="G233" t="s">
        <v>147</v>
      </c>
      <c r="H233" t="s">
        <v>10</v>
      </c>
      <c r="I233" t="s">
        <v>2491</v>
      </c>
      <c r="L233" t="s">
        <v>1055</v>
      </c>
      <c r="M233" t="s">
        <v>1059</v>
      </c>
      <c r="N233" s="22" t="s">
        <v>1060</v>
      </c>
      <c r="O233" t="s">
        <v>749</v>
      </c>
      <c r="P233" t="s">
        <v>2716</v>
      </c>
      <c r="Q233" t="s">
        <v>2924</v>
      </c>
      <c r="R233" t="s">
        <v>2682</v>
      </c>
    </row>
    <row r="234" spans="1:18" hidden="1" x14ac:dyDescent="0.3">
      <c r="A234" t="s">
        <v>718</v>
      </c>
      <c r="B234" t="s">
        <v>151</v>
      </c>
      <c r="C234" t="s">
        <v>170</v>
      </c>
      <c r="D234" t="s">
        <v>1354</v>
      </c>
      <c r="E234" t="s">
        <v>11</v>
      </c>
      <c r="F234" t="s">
        <v>34</v>
      </c>
      <c r="G234" t="s">
        <v>171</v>
      </c>
      <c r="H234" t="s">
        <v>10</v>
      </c>
      <c r="I234" t="s">
        <v>2491</v>
      </c>
      <c r="J234" t="s">
        <v>2494</v>
      </c>
      <c r="K234" t="s">
        <v>2495</v>
      </c>
      <c r="L234" t="s">
        <v>1055</v>
      </c>
      <c r="M234" t="s">
        <v>1065</v>
      </c>
      <c r="N234" s="22" t="s">
        <v>1067</v>
      </c>
      <c r="O234" t="s">
        <v>749</v>
      </c>
      <c r="P234" t="s">
        <v>2716</v>
      </c>
      <c r="Q234" t="s">
        <v>2924</v>
      </c>
      <c r="R234" t="s">
        <v>2682</v>
      </c>
    </row>
    <row r="235" spans="1:18" s="18" customFormat="1" hidden="1" x14ac:dyDescent="0.3">
      <c r="A235" s="18" t="s">
        <v>718</v>
      </c>
      <c r="B235" s="18" t="s">
        <v>151</v>
      </c>
      <c r="C235" s="18" t="s">
        <v>495</v>
      </c>
      <c r="D235" s="18" t="s">
        <v>1356</v>
      </c>
      <c r="E235" s="18" t="s">
        <v>375</v>
      </c>
      <c r="G235" s="18" t="s">
        <v>174</v>
      </c>
      <c r="H235" s="18" t="s">
        <v>374</v>
      </c>
      <c r="I235" s="18" t="s">
        <v>2491</v>
      </c>
      <c r="J235" s="18" t="s">
        <v>2494</v>
      </c>
      <c r="K235" s="18" t="s">
        <v>2495</v>
      </c>
      <c r="L235" s="18" t="s">
        <v>1055</v>
      </c>
      <c r="M235" s="18" t="s">
        <v>1065</v>
      </c>
      <c r="N235" s="18" t="s">
        <v>707</v>
      </c>
      <c r="O235" s="18" t="s">
        <v>749</v>
      </c>
    </row>
    <row r="236" spans="1:18" x14ac:dyDescent="0.3">
      <c r="A236" t="s">
        <v>718</v>
      </c>
      <c r="B236" t="s">
        <v>151</v>
      </c>
      <c r="C236" t="s">
        <v>345</v>
      </c>
      <c r="D236" t="s">
        <v>1355</v>
      </c>
      <c r="E236" t="s">
        <v>233</v>
      </c>
      <c r="F236" t="s">
        <v>255</v>
      </c>
      <c r="G236" t="s">
        <v>346</v>
      </c>
      <c r="H236" t="s">
        <v>10</v>
      </c>
      <c r="I236" t="s">
        <v>2491</v>
      </c>
      <c r="J236" t="s">
        <v>2494</v>
      </c>
      <c r="K236" t="s">
        <v>2495</v>
      </c>
      <c r="L236" t="s">
        <v>1055</v>
      </c>
      <c r="M236" t="s">
        <v>1065</v>
      </c>
      <c r="O236" t="s">
        <v>749</v>
      </c>
      <c r="P236" t="s">
        <v>2716</v>
      </c>
      <c r="Q236" t="s">
        <v>2924</v>
      </c>
      <c r="R236" t="s">
        <v>2682</v>
      </c>
    </row>
    <row r="237" spans="1:18" s="18" customFormat="1" hidden="1" x14ac:dyDescent="0.3">
      <c r="A237" s="18" t="s">
        <v>718</v>
      </c>
      <c r="B237" s="18" t="s">
        <v>151</v>
      </c>
      <c r="C237" s="18" t="s">
        <v>648</v>
      </c>
      <c r="D237" s="18" t="s">
        <v>1357</v>
      </c>
      <c r="E237" s="18" t="s">
        <v>375</v>
      </c>
      <c r="G237" s="18" t="s">
        <v>649</v>
      </c>
      <c r="H237" s="18" t="s">
        <v>374</v>
      </c>
      <c r="I237" s="18" t="s">
        <v>2491</v>
      </c>
      <c r="J237" s="18" t="s">
        <v>2494</v>
      </c>
      <c r="K237" s="18" t="s">
        <v>2495</v>
      </c>
      <c r="L237" s="18" t="s">
        <v>1055</v>
      </c>
      <c r="M237" s="18" t="s">
        <v>1065</v>
      </c>
      <c r="O237" s="18" t="s">
        <v>749</v>
      </c>
    </row>
    <row r="238" spans="1:18" x14ac:dyDescent="0.3">
      <c r="A238" t="s">
        <v>231</v>
      </c>
      <c r="B238" t="s">
        <v>231</v>
      </c>
      <c r="C238" t="s">
        <v>232</v>
      </c>
      <c r="D238" t="s">
        <v>1358</v>
      </c>
      <c r="E238" t="s">
        <v>233</v>
      </c>
      <c r="F238" t="s">
        <v>1072</v>
      </c>
      <c r="G238" t="s">
        <v>2761</v>
      </c>
      <c r="H238" t="s">
        <v>10</v>
      </c>
      <c r="I238" t="s">
        <v>2496</v>
      </c>
      <c r="L238" t="s">
        <v>1071</v>
      </c>
      <c r="M238" s="22" t="s">
        <v>1073</v>
      </c>
      <c r="N238" t="s">
        <v>707</v>
      </c>
      <c r="O238" t="s">
        <v>746</v>
      </c>
      <c r="P238" t="s">
        <v>720</v>
      </c>
      <c r="R238" t="s">
        <v>2760</v>
      </c>
    </row>
    <row r="239" spans="1:18" s="18" customFormat="1" hidden="1" x14ac:dyDescent="0.3">
      <c r="A239" s="18" t="s">
        <v>892</v>
      </c>
      <c r="B239" s="18" t="s">
        <v>510</v>
      </c>
      <c r="C239" s="18" t="s">
        <v>511</v>
      </c>
      <c r="D239" s="18" t="s">
        <v>1359</v>
      </c>
      <c r="E239" s="18" t="s">
        <v>375</v>
      </c>
      <c r="G239" s="18" t="s">
        <v>509</v>
      </c>
      <c r="H239" s="18" t="s">
        <v>374</v>
      </c>
      <c r="I239" s="18" t="s">
        <v>2497</v>
      </c>
      <c r="O239" s="18" t="s">
        <v>746</v>
      </c>
    </row>
    <row r="240" spans="1:18" s="18" customFormat="1" hidden="1" x14ac:dyDescent="0.3">
      <c r="A240" s="18" t="s">
        <v>893</v>
      </c>
      <c r="B240" s="18" t="s">
        <v>455</v>
      </c>
      <c r="C240" s="18" t="s">
        <v>456</v>
      </c>
      <c r="D240" s="18" t="s">
        <v>1360</v>
      </c>
      <c r="E240" s="18" t="s">
        <v>375</v>
      </c>
      <c r="G240" s="18" t="s">
        <v>457</v>
      </c>
      <c r="H240" s="18" t="s">
        <v>374</v>
      </c>
      <c r="I240" s="18" t="s">
        <v>2498</v>
      </c>
      <c r="O240" s="18" t="s">
        <v>746</v>
      </c>
    </row>
    <row r="241" spans="1:18" s="18" customFormat="1" hidden="1" x14ac:dyDescent="0.3">
      <c r="A241" s="18" t="s">
        <v>894</v>
      </c>
      <c r="B241" s="18" t="s">
        <v>440</v>
      </c>
      <c r="C241" s="18" t="s">
        <v>441</v>
      </c>
      <c r="D241" s="18" t="s">
        <v>1361</v>
      </c>
      <c r="E241" s="18" t="s">
        <v>375</v>
      </c>
      <c r="G241" s="18" t="s">
        <v>442</v>
      </c>
      <c r="H241" s="18" t="s">
        <v>374</v>
      </c>
      <c r="I241" s="18" t="s">
        <v>2499</v>
      </c>
      <c r="O241" s="18" t="s">
        <v>746</v>
      </c>
    </row>
    <row r="242" spans="1:18" x14ac:dyDescent="0.3">
      <c r="A242" t="s">
        <v>328</v>
      </c>
      <c r="B242" t="s">
        <v>328</v>
      </c>
      <c r="C242" t="s">
        <v>329</v>
      </c>
      <c r="D242" t="s">
        <v>1362</v>
      </c>
      <c r="E242" t="s">
        <v>233</v>
      </c>
      <c r="F242" t="s">
        <v>274</v>
      </c>
      <c r="G242" t="s">
        <v>64</v>
      </c>
      <c r="H242" t="s">
        <v>10</v>
      </c>
      <c r="I242" t="s">
        <v>2216</v>
      </c>
      <c r="L242" t="s">
        <v>1075</v>
      </c>
      <c r="M242" t="s">
        <v>1076</v>
      </c>
      <c r="N242" t="s">
        <v>707</v>
      </c>
      <c r="O242" t="s">
        <v>746</v>
      </c>
      <c r="P242" t="s">
        <v>807</v>
      </c>
      <c r="R242" t="s">
        <v>2500</v>
      </c>
    </row>
    <row r="243" spans="1:18" s="18" customFormat="1" hidden="1" x14ac:dyDescent="0.3">
      <c r="A243" s="18" t="s">
        <v>895</v>
      </c>
      <c r="B243" s="18" t="s">
        <v>481</v>
      </c>
      <c r="C243" s="18" t="s">
        <v>482</v>
      </c>
      <c r="D243" s="18" t="s">
        <v>1363</v>
      </c>
      <c r="E243" s="18" t="s">
        <v>375</v>
      </c>
      <c r="G243" s="18" t="s">
        <v>483</v>
      </c>
      <c r="H243" s="18" t="s">
        <v>374</v>
      </c>
      <c r="I243" s="18" t="s">
        <v>2501</v>
      </c>
      <c r="O243" s="18" t="s">
        <v>746</v>
      </c>
    </row>
    <row r="244" spans="1:18" s="18" customFormat="1" hidden="1" x14ac:dyDescent="0.3">
      <c r="A244" s="18" t="s">
        <v>632</v>
      </c>
      <c r="B244" s="18" t="s">
        <v>632</v>
      </c>
      <c r="C244" s="18" t="s">
        <v>633</v>
      </c>
      <c r="D244" s="18" t="s">
        <v>1364</v>
      </c>
      <c r="E244" s="18" t="s">
        <v>375</v>
      </c>
      <c r="G244" s="18" t="s">
        <v>627</v>
      </c>
      <c r="H244" s="18" t="s">
        <v>374</v>
      </c>
      <c r="I244" s="18" t="s">
        <v>2502</v>
      </c>
      <c r="O244" s="18" t="s">
        <v>746</v>
      </c>
    </row>
    <row r="245" spans="1:18" s="18" customFormat="1" hidden="1" x14ac:dyDescent="0.3">
      <c r="A245" s="18" t="s">
        <v>514</v>
      </c>
      <c r="B245" s="18" t="s">
        <v>514</v>
      </c>
      <c r="C245" s="18" t="s">
        <v>515</v>
      </c>
      <c r="D245" s="18" t="s">
        <v>1365</v>
      </c>
      <c r="E245" s="18" t="s">
        <v>375</v>
      </c>
      <c r="G245" s="18" t="s">
        <v>509</v>
      </c>
      <c r="H245" s="18" t="s">
        <v>374</v>
      </c>
      <c r="I245" s="18" t="s">
        <v>2503</v>
      </c>
      <c r="O245" s="18" t="s">
        <v>746</v>
      </c>
    </row>
    <row r="246" spans="1:18" s="18" customFormat="1" hidden="1" x14ac:dyDescent="0.3">
      <c r="A246" s="18" t="s">
        <v>897</v>
      </c>
      <c r="B246" s="18" t="s">
        <v>507</v>
      </c>
      <c r="C246" s="18" t="s">
        <v>508</v>
      </c>
      <c r="D246" s="18" t="s">
        <v>1367</v>
      </c>
      <c r="E246" s="18" t="s">
        <v>375</v>
      </c>
      <c r="G246" s="18" t="s">
        <v>509</v>
      </c>
      <c r="H246" s="18" t="s">
        <v>374</v>
      </c>
      <c r="I246" s="18" t="s">
        <v>2504</v>
      </c>
      <c r="O246" s="18" t="s">
        <v>746</v>
      </c>
    </row>
    <row r="247" spans="1:18" hidden="1" x14ac:dyDescent="0.3">
      <c r="A247" t="s">
        <v>896</v>
      </c>
      <c r="B247" t="s">
        <v>172</v>
      </c>
      <c r="C247" t="s">
        <v>173</v>
      </c>
      <c r="D247" t="s">
        <v>1366</v>
      </c>
      <c r="E247" t="s">
        <v>11</v>
      </c>
      <c r="F247" t="s">
        <v>17</v>
      </c>
      <c r="G247" t="s">
        <v>174</v>
      </c>
      <c r="H247" t="s">
        <v>10</v>
      </c>
      <c r="I247" t="s">
        <v>2504</v>
      </c>
      <c r="L247" s="22" t="s">
        <v>1078</v>
      </c>
      <c r="M247" s="22" t="s">
        <v>2766</v>
      </c>
      <c r="N247" s="22" t="s">
        <v>1080</v>
      </c>
      <c r="O247" t="s">
        <v>746</v>
      </c>
      <c r="P247" t="s">
        <v>772</v>
      </c>
      <c r="R247" t="s">
        <v>2765</v>
      </c>
    </row>
    <row r="248" spans="1:18" s="18" customFormat="1" hidden="1" x14ac:dyDescent="0.3">
      <c r="A248" s="18" t="s">
        <v>898</v>
      </c>
      <c r="B248" s="18" t="s">
        <v>435</v>
      </c>
      <c r="C248" s="18" t="s">
        <v>436</v>
      </c>
      <c r="D248" s="18" t="s">
        <v>1368</v>
      </c>
      <c r="E248" s="18" t="s">
        <v>375</v>
      </c>
      <c r="G248" s="18" t="s">
        <v>437</v>
      </c>
      <c r="H248" s="18" t="s">
        <v>374</v>
      </c>
      <c r="I248" s="18" t="s">
        <v>2505</v>
      </c>
      <c r="O248" s="18" t="s">
        <v>746</v>
      </c>
    </row>
    <row r="249" spans="1:18" s="18" customFormat="1" hidden="1" x14ac:dyDescent="0.3">
      <c r="A249" s="18" t="s">
        <v>898</v>
      </c>
      <c r="B249" s="18" t="s">
        <v>435</v>
      </c>
      <c r="C249" s="18" t="s">
        <v>438</v>
      </c>
      <c r="D249" s="18" t="s">
        <v>1369</v>
      </c>
      <c r="E249" s="18" t="s">
        <v>375</v>
      </c>
      <c r="G249" s="18" t="s">
        <v>439</v>
      </c>
      <c r="H249" s="18" t="s">
        <v>374</v>
      </c>
      <c r="I249" s="18" t="s">
        <v>2505</v>
      </c>
      <c r="O249" s="18" t="s">
        <v>746</v>
      </c>
    </row>
    <row r="250" spans="1:18" s="18" customFormat="1" hidden="1" x14ac:dyDescent="0.3">
      <c r="A250" s="18" t="s">
        <v>899</v>
      </c>
      <c r="B250" s="18" t="s">
        <v>684</v>
      </c>
      <c r="C250" s="18" t="s">
        <v>685</v>
      </c>
      <c r="D250" s="18" t="s">
        <v>1370</v>
      </c>
      <c r="E250" s="18" t="s">
        <v>375</v>
      </c>
      <c r="G250" s="18" t="s">
        <v>683</v>
      </c>
      <c r="H250" s="18" t="s">
        <v>374</v>
      </c>
      <c r="I250" s="18" t="s">
        <v>2506</v>
      </c>
      <c r="O250" s="18" t="s">
        <v>746</v>
      </c>
    </row>
    <row r="251" spans="1:18" x14ac:dyDescent="0.3">
      <c r="A251" t="s">
        <v>764</v>
      </c>
      <c r="B251" t="s">
        <v>358</v>
      </c>
      <c r="C251" t="s">
        <v>359</v>
      </c>
      <c r="D251" t="s">
        <v>1371</v>
      </c>
      <c r="E251" t="s">
        <v>233</v>
      </c>
      <c r="F251" t="s">
        <v>274</v>
      </c>
      <c r="G251" t="s">
        <v>360</v>
      </c>
      <c r="H251" t="s">
        <v>10</v>
      </c>
      <c r="I251" t="s">
        <v>2507</v>
      </c>
      <c r="L251" s="3" t="s">
        <v>1082</v>
      </c>
      <c r="M251" s="30" t="s">
        <v>2768</v>
      </c>
      <c r="N251" t="s">
        <v>707</v>
      </c>
      <c r="O251" t="s">
        <v>710</v>
      </c>
      <c r="P251" t="s">
        <v>2716</v>
      </c>
      <c r="R251" t="s">
        <v>2776</v>
      </c>
    </row>
    <row r="252" spans="1:18" hidden="1" x14ac:dyDescent="0.3">
      <c r="A252" t="s">
        <v>900</v>
      </c>
      <c r="B252" t="s">
        <v>49</v>
      </c>
      <c r="C252" t="s">
        <v>50</v>
      </c>
      <c r="D252" t="s">
        <v>1372</v>
      </c>
      <c r="E252" t="s">
        <v>11</v>
      </c>
      <c r="F252" t="s">
        <v>13</v>
      </c>
      <c r="G252" t="s">
        <v>16</v>
      </c>
      <c r="H252" t="s">
        <v>10</v>
      </c>
      <c r="I252" t="s">
        <v>2508</v>
      </c>
      <c r="L252" t="s">
        <v>1084</v>
      </c>
      <c r="M252" t="s">
        <v>1086</v>
      </c>
      <c r="N252" s="22" t="s">
        <v>1083</v>
      </c>
      <c r="O252" t="s">
        <v>746</v>
      </c>
      <c r="P252" t="s">
        <v>772</v>
      </c>
      <c r="R252" t="s">
        <v>2509</v>
      </c>
    </row>
    <row r="253" spans="1:18" hidden="1" x14ac:dyDescent="0.3">
      <c r="A253" t="s">
        <v>901</v>
      </c>
      <c r="B253" t="s">
        <v>119</v>
      </c>
      <c r="C253" t="s">
        <v>120</v>
      </c>
      <c r="D253" t="s">
        <v>1373</v>
      </c>
      <c r="E253" t="s">
        <v>11</v>
      </c>
      <c r="F253" t="s">
        <v>122</v>
      </c>
      <c r="G253" t="s">
        <v>121</v>
      </c>
      <c r="H253" t="s">
        <v>10</v>
      </c>
      <c r="I253" t="s">
        <v>2510</v>
      </c>
      <c r="L253" t="s">
        <v>1087</v>
      </c>
      <c r="M253" s="22" t="s">
        <v>1087</v>
      </c>
      <c r="N253" s="22" t="s">
        <v>1088</v>
      </c>
      <c r="O253" t="s">
        <v>746</v>
      </c>
      <c r="P253" t="s">
        <v>807</v>
      </c>
      <c r="R253" t="s">
        <v>2779</v>
      </c>
    </row>
    <row r="254" spans="1:18" s="18" customFormat="1" hidden="1" x14ac:dyDescent="0.3">
      <c r="A254" s="18" t="s">
        <v>446</v>
      </c>
      <c r="B254" s="18" t="s">
        <v>446</v>
      </c>
      <c r="C254" s="18" t="s">
        <v>447</v>
      </c>
      <c r="D254" s="18" t="s">
        <v>1374</v>
      </c>
      <c r="E254" s="18" t="s">
        <v>375</v>
      </c>
      <c r="G254" s="18" t="s">
        <v>448</v>
      </c>
      <c r="H254" s="18" t="s">
        <v>374</v>
      </c>
      <c r="I254" s="18" t="s">
        <v>2511</v>
      </c>
      <c r="O254" s="18" t="s">
        <v>746</v>
      </c>
    </row>
    <row r="255" spans="1:18" s="18" customFormat="1" hidden="1" x14ac:dyDescent="0.3">
      <c r="A255" s="18" t="s">
        <v>645</v>
      </c>
      <c r="B255" s="18" t="s">
        <v>645</v>
      </c>
      <c r="C255" s="18" t="s">
        <v>646</v>
      </c>
      <c r="D255" s="18" t="s">
        <v>1375</v>
      </c>
      <c r="E255" s="18" t="s">
        <v>375</v>
      </c>
      <c r="G255" s="18" t="s">
        <v>647</v>
      </c>
      <c r="H255" s="18" t="s">
        <v>374</v>
      </c>
      <c r="I255" s="18" t="s">
        <v>2512</v>
      </c>
      <c r="O255" s="18" t="s">
        <v>746</v>
      </c>
    </row>
    <row r="256" spans="1:18" s="18" customFormat="1" hidden="1" x14ac:dyDescent="0.3">
      <c r="A256" s="18" t="s">
        <v>390</v>
      </c>
      <c r="B256" s="18" t="s">
        <v>390</v>
      </c>
      <c r="C256" s="18" t="s">
        <v>391</v>
      </c>
      <c r="D256" s="18" t="s">
        <v>1376</v>
      </c>
      <c r="E256" s="18" t="s">
        <v>375</v>
      </c>
      <c r="G256" s="18" t="s">
        <v>389</v>
      </c>
      <c r="H256" s="18" t="s">
        <v>374</v>
      </c>
      <c r="I256" s="18" t="s">
        <v>2513</v>
      </c>
      <c r="O256" s="18" t="s">
        <v>746</v>
      </c>
    </row>
    <row r="257" spans="1:18" hidden="1" x14ac:dyDescent="0.3">
      <c r="A257" t="s">
        <v>902</v>
      </c>
      <c r="B257" t="s">
        <v>51</v>
      </c>
      <c r="C257" t="s">
        <v>52</v>
      </c>
      <c r="D257" t="s">
        <v>1377</v>
      </c>
      <c r="E257" t="s">
        <v>11</v>
      </c>
      <c r="F257" t="s">
        <v>44</v>
      </c>
      <c r="G257" t="s">
        <v>16</v>
      </c>
      <c r="H257" t="s">
        <v>10</v>
      </c>
      <c r="I257" t="s">
        <v>2514</v>
      </c>
      <c r="J257" t="s">
        <v>2224</v>
      </c>
      <c r="K257" t="s">
        <v>2223</v>
      </c>
      <c r="L257" t="s">
        <v>1089</v>
      </c>
      <c r="M257" t="s">
        <v>1090</v>
      </c>
      <c r="N257" s="22" t="s">
        <v>1092</v>
      </c>
      <c r="O257" t="s">
        <v>746</v>
      </c>
      <c r="P257" t="s">
        <v>772</v>
      </c>
      <c r="R257" t="s">
        <v>2515</v>
      </c>
    </row>
    <row r="258" spans="1:18" hidden="1" x14ac:dyDescent="0.3">
      <c r="A258" t="s">
        <v>902</v>
      </c>
      <c r="B258" t="s">
        <v>51</v>
      </c>
      <c r="C258" t="s">
        <v>53</v>
      </c>
      <c r="D258" t="s">
        <v>1378</v>
      </c>
      <c r="E258" t="s">
        <v>11</v>
      </c>
      <c r="F258" t="s">
        <v>21</v>
      </c>
      <c r="G258" t="s">
        <v>16</v>
      </c>
      <c r="H258" t="s">
        <v>10</v>
      </c>
      <c r="I258" t="s">
        <v>2514</v>
      </c>
      <c r="J258" t="s">
        <v>2224</v>
      </c>
      <c r="K258" t="s">
        <v>2223</v>
      </c>
      <c r="L258" t="s">
        <v>1089</v>
      </c>
      <c r="M258" t="s">
        <v>1090</v>
      </c>
      <c r="N258" s="22" t="s">
        <v>1092</v>
      </c>
      <c r="O258" t="s">
        <v>746</v>
      </c>
      <c r="P258" t="s">
        <v>772</v>
      </c>
      <c r="R258" t="s">
        <v>2515</v>
      </c>
    </row>
    <row r="259" spans="1:18" hidden="1" x14ac:dyDescent="0.3">
      <c r="A259" t="s">
        <v>54</v>
      </c>
      <c r="B259" t="s">
        <v>54</v>
      </c>
      <c r="C259" t="s">
        <v>55</v>
      </c>
      <c r="D259" t="s">
        <v>1379</v>
      </c>
      <c r="E259" t="s">
        <v>11</v>
      </c>
      <c r="F259" t="s">
        <v>19</v>
      </c>
      <c r="G259" t="s">
        <v>16</v>
      </c>
      <c r="H259" t="s">
        <v>10</v>
      </c>
      <c r="I259" t="s">
        <v>2516</v>
      </c>
      <c r="L259" t="s">
        <v>1093</v>
      </c>
      <c r="M259" t="s">
        <v>1096</v>
      </c>
      <c r="N259" s="22" t="s">
        <v>1095</v>
      </c>
      <c r="O259" t="s">
        <v>746</v>
      </c>
      <c r="P259" t="s">
        <v>772</v>
      </c>
      <c r="R259" t="s">
        <v>2509</v>
      </c>
    </row>
    <row r="260" spans="1:18" x14ac:dyDescent="0.3">
      <c r="A260" t="s">
        <v>903</v>
      </c>
      <c r="B260" t="s">
        <v>306</v>
      </c>
      <c r="C260" t="s">
        <v>307</v>
      </c>
      <c r="D260" t="s">
        <v>1380</v>
      </c>
      <c r="E260" t="s">
        <v>233</v>
      </c>
      <c r="F260" t="s">
        <v>245</v>
      </c>
      <c r="G260" t="s">
        <v>244</v>
      </c>
      <c r="H260" t="s">
        <v>10</v>
      </c>
      <c r="I260" t="s">
        <v>2517</v>
      </c>
      <c r="L260" t="s">
        <v>1097</v>
      </c>
      <c r="M260" t="s">
        <v>1098</v>
      </c>
      <c r="N260" t="s">
        <v>707</v>
      </c>
      <c r="O260" t="s">
        <v>746</v>
      </c>
      <c r="P260" t="s">
        <v>720</v>
      </c>
      <c r="R260" t="s">
        <v>2518</v>
      </c>
    </row>
    <row r="261" spans="1:18" x14ac:dyDescent="0.3">
      <c r="A261" t="s">
        <v>903</v>
      </c>
      <c r="B261" t="s">
        <v>306</v>
      </c>
      <c r="C261" t="s">
        <v>316</v>
      </c>
      <c r="D261" t="s">
        <v>1381</v>
      </c>
      <c r="E261" t="s">
        <v>233</v>
      </c>
      <c r="F261" t="s">
        <v>245</v>
      </c>
      <c r="G261" t="s">
        <v>244</v>
      </c>
      <c r="H261" t="s">
        <v>10</v>
      </c>
      <c r="I261" t="s">
        <v>2517</v>
      </c>
      <c r="L261" t="s">
        <v>1097</v>
      </c>
      <c r="M261" t="s">
        <v>1098</v>
      </c>
      <c r="N261" t="s">
        <v>707</v>
      </c>
      <c r="O261" t="s">
        <v>746</v>
      </c>
      <c r="P261" t="s">
        <v>720</v>
      </c>
      <c r="R261" t="s">
        <v>2518</v>
      </c>
    </row>
    <row r="262" spans="1:18" ht="28.8" hidden="1" x14ac:dyDescent="0.3">
      <c r="A262" t="s">
        <v>153</v>
      </c>
      <c r="B262" t="s">
        <v>153</v>
      </c>
      <c r="C262" t="s">
        <v>154</v>
      </c>
      <c r="D262" t="s">
        <v>1382</v>
      </c>
      <c r="E262" t="s">
        <v>11</v>
      </c>
      <c r="F262" t="s">
        <v>23</v>
      </c>
      <c r="G262" t="s">
        <v>147</v>
      </c>
      <c r="H262" t="s">
        <v>10</v>
      </c>
      <c r="I262" t="s">
        <v>2519</v>
      </c>
      <c r="L262" s="3" t="s">
        <v>1452</v>
      </c>
      <c r="M262" s="30" t="s">
        <v>1451</v>
      </c>
      <c r="N262" s="30" t="s">
        <v>1450</v>
      </c>
      <c r="O262" t="s">
        <v>748</v>
      </c>
      <c r="P262" t="s">
        <v>720</v>
      </c>
      <c r="R262" t="s">
        <v>2520</v>
      </c>
    </row>
    <row r="263" spans="1:18" s="18" customFormat="1" hidden="1" x14ac:dyDescent="0.3">
      <c r="A263" s="18" t="s">
        <v>489</v>
      </c>
      <c r="B263" s="18" t="s">
        <v>489</v>
      </c>
      <c r="C263" s="18" t="s">
        <v>490</v>
      </c>
      <c r="D263" s="18" t="s">
        <v>1383</v>
      </c>
      <c r="E263" s="18" t="s">
        <v>375</v>
      </c>
      <c r="G263" s="18" t="s">
        <v>491</v>
      </c>
      <c r="H263" s="18" t="s">
        <v>374</v>
      </c>
      <c r="I263" s="18" t="s">
        <v>2521</v>
      </c>
      <c r="O263" s="18" t="s">
        <v>746</v>
      </c>
    </row>
    <row r="264" spans="1:18" s="18" customFormat="1" hidden="1" x14ac:dyDescent="0.3">
      <c r="A264" s="18" t="s">
        <v>489</v>
      </c>
      <c r="B264" s="18" t="s">
        <v>489</v>
      </c>
      <c r="C264" s="18" t="s">
        <v>492</v>
      </c>
      <c r="D264" s="18" t="s">
        <v>1384</v>
      </c>
      <c r="E264" s="18" t="s">
        <v>375</v>
      </c>
      <c r="G264" s="18" t="s">
        <v>491</v>
      </c>
      <c r="H264" s="18" t="s">
        <v>374</v>
      </c>
      <c r="I264" s="18" t="s">
        <v>2521</v>
      </c>
      <c r="O264" s="18" t="s">
        <v>746</v>
      </c>
    </row>
    <row r="265" spans="1:18" s="34" customFormat="1" hidden="1" x14ac:dyDescent="0.3">
      <c r="A265" s="34" t="s">
        <v>1454</v>
      </c>
      <c r="B265" s="34" t="s">
        <v>222</v>
      </c>
      <c r="C265" s="34" t="s">
        <v>223</v>
      </c>
      <c r="D265" s="34" t="s">
        <v>1385</v>
      </c>
      <c r="E265" s="34" t="s">
        <v>11</v>
      </c>
      <c r="F265" s="34" t="s">
        <v>34</v>
      </c>
      <c r="G265" s="34" t="s">
        <v>217</v>
      </c>
      <c r="H265" s="34" t="s">
        <v>10</v>
      </c>
      <c r="I265" s="34" t="s">
        <v>2522</v>
      </c>
      <c r="L265" s="34" t="s">
        <v>765</v>
      </c>
      <c r="M265" s="34" t="s">
        <v>1455</v>
      </c>
      <c r="N265" s="34" t="s">
        <v>1456</v>
      </c>
      <c r="O265" s="34" t="s">
        <v>710</v>
      </c>
      <c r="R265" s="34" t="s">
        <v>2523</v>
      </c>
    </row>
    <row r="266" spans="1:18" s="34" customFormat="1" hidden="1" x14ac:dyDescent="0.3">
      <c r="A266" s="34" t="s">
        <v>1454</v>
      </c>
      <c r="B266" s="34" t="s">
        <v>222</v>
      </c>
      <c r="C266" s="34" t="s">
        <v>224</v>
      </c>
      <c r="D266" s="34" t="s">
        <v>1386</v>
      </c>
      <c r="E266" s="34" t="s">
        <v>11</v>
      </c>
      <c r="F266" s="34" t="s">
        <v>34</v>
      </c>
      <c r="G266" s="34" t="s">
        <v>217</v>
      </c>
      <c r="H266" s="34" t="s">
        <v>10</v>
      </c>
      <c r="I266" s="34" t="s">
        <v>2522</v>
      </c>
      <c r="L266" s="34" t="s">
        <v>765</v>
      </c>
      <c r="M266" s="34" t="s">
        <v>1458</v>
      </c>
      <c r="N266" s="34" t="s">
        <v>707</v>
      </c>
      <c r="O266" s="34" t="s">
        <v>710</v>
      </c>
      <c r="R266" s="34" t="s">
        <v>2523</v>
      </c>
    </row>
    <row r="267" spans="1:18" s="18" customFormat="1" hidden="1" x14ac:dyDescent="0.3">
      <c r="A267" s="18" t="s">
        <v>904</v>
      </c>
      <c r="B267" s="18" t="s">
        <v>398</v>
      </c>
      <c r="C267" s="18" t="s">
        <v>399</v>
      </c>
      <c r="D267" s="18" t="s">
        <v>1387</v>
      </c>
      <c r="E267" s="18" t="s">
        <v>375</v>
      </c>
      <c r="G267" s="18" t="s">
        <v>397</v>
      </c>
      <c r="H267" s="18" t="s">
        <v>374</v>
      </c>
      <c r="I267" s="18" t="s">
        <v>2524</v>
      </c>
      <c r="O267" s="18" t="s">
        <v>746</v>
      </c>
    </row>
    <row r="268" spans="1:18" s="18" customFormat="1" hidden="1" x14ac:dyDescent="0.3">
      <c r="A268" s="18" t="s">
        <v>905</v>
      </c>
      <c r="B268" s="18" t="s">
        <v>413</v>
      </c>
      <c r="C268" s="18" t="s">
        <v>414</v>
      </c>
      <c r="D268" s="18" t="s">
        <v>1388</v>
      </c>
      <c r="E268" s="18" t="s">
        <v>375</v>
      </c>
      <c r="G268" s="18" t="s">
        <v>415</v>
      </c>
      <c r="H268" s="18" t="s">
        <v>374</v>
      </c>
      <c r="I268" s="18" t="s">
        <v>2525</v>
      </c>
      <c r="O268" s="18" t="s">
        <v>746</v>
      </c>
    </row>
    <row r="269" spans="1:18" x14ac:dyDescent="0.3">
      <c r="A269" t="s">
        <v>354</v>
      </c>
      <c r="B269" t="s">
        <v>354</v>
      </c>
      <c r="C269" t="s">
        <v>355</v>
      </c>
      <c r="D269" t="s">
        <v>1389</v>
      </c>
      <c r="E269" t="s">
        <v>233</v>
      </c>
      <c r="F269" t="s">
        <v>255</v>
      </c>
      <c r="G269" t="s">
        <v>244</v>
      </c>
      <c r="H269" t="s">
        <v>10</v>
      </c>
      <c r="I269" t="s">
        <v>2526</v>
      </c>
      <c r="L269" t="s">
        <v>1104</v>
      </c>
      <c r="M269" t="s">
        <v>1103</v>
      </c>
      <c r="N269" t="s">
        <v>707</v>
      </c>
      <c r="O269" t="s">
        <v>746</v>
      </c>
      <c r="P269" t="s">
        <v>807</v>
      </c>
      <c r="R269" t="s">
        <v>2782</v>
      </c>
    </row>
    <row r="270" spans="1:18" s="34" customFormat="1" hidden="1" x14ac:dyDescent="0.3">
      <c r="A270" s="34" t="s">
        <v>1454</v>
      </c>
      <c r="B270" s="34" t="s">
        <v>225</v>
      </c>
      <c r="C270" s="34" t="s">
        <v>226</v>
      </c>
      <c r="D270" s="34" t="s">
        <v>1390</v>
      </c>
      <c r="E270" s="34" t="s">
        <v>11</v>
      </c>
      <c r="F270" s="34" t="s">
        <v>34</v>
      </c>
      <c r="G270" s="34" t="s">
        <v>217</v>
      </c>
      <c r="H270" s="34" t="s">
        <v>10</v>
      </c>
      <c r="I270" s="34" t="s">
        <v>2522</v>
      </c>
      <c r="L270" s="34" t="s">
        <v>765</v>
      </c>
      <c r="M270" s="34" t="s">
        <v>766</v>
      </c>
      <c r="N270" s="34" t="s">
        <v>707</v>
      </c>
      <c r="O270" s="34" t="s">
        <v>710</v>
      </c>
      <c r="R270" s="34" t="s">
        <v>2523</v>
      </c>
    </row>
    <row r="271" spans="1:18" s="34" customFormat="1" hidden="1" x14ac:dyDescent="0.3">
      <c r="A271" s="34" t="s">
        <v>1454</v>
      </c>
      <c r="B271" s="34" t="s">
        <v>225</v>
      </c>
      <c r="C271" s="34" t="s">
        <v>227</v>
      </c>
      <c r="D271" s="34" t="s">
        <v>1391</v>
      </c>
      <c r="E271" s="34" t="s">
        <v>11</v>
      </c>
      <c r="F271" s="34" t="s">
        <v>34</v>
      </c>
      <c r="G271" s="34" t="s">
        <v>217</v>
      </c>
      <c r="H271" s="34" t="s">
        <v>10</v>
      </c>
      <c r="I271" s="34" t="s">
        <v>2522</v>
      </c>
      <c r="L271" s="34" t="s">
        <v>765</v>
      </c>
      <c r="M271" s="34" t="s">
        <v>766</v>
      </c>
      <c r="N271" s="34" t="s">
        <v>707</v>
      </c>
      <c r="O271" s="34" t="s">
        <v>710</v>
      </c>
      <c r="R271" s="34" t="s">
        <v>2523</v>
      </c>
    </row>
    <row r="272" spans="1:18" hidden="1" x14ac:dyDescent="0.3">
      <c r="A272" t="s">
        <v>761</v>
      </c>
      <c r="B272" t="s">
        <v>165</v>
      </c>
      <c r="C272" t="s">
        <v>166</v>
      </c>
      <c r="D272" t="s">
        <v>1392</v>
      </c>
      <c r="E272" t="s">
        <v>11</v>
      </c>
      <c r="F272" t="s">
        <v>19</v>
      </c>
      <c r="G272" t="s">
        <v>157</v>
      </c>
      <c r="H272" t="s">
        <v>10</v>
      </c>
      <c r="I272" t="s">
        <v>2527</v>
      </c>
      <c r="L272" s="22" t="s">
        <v>767</v>
      </c>
      <c r="M272" s="22" t="s">
        <v>2784</v>
      </c>
      <c r="N272" s="22" t="s">
        <v>1459</v>
      </c>
      <c r="O272" t="s">
        <v>710</v>
      </c>
      <c r="P272" t="s">
        <v>772</v>
      </c>
      <c r="R272" t="s">
        <v>2789</v>
      </c>
    </row>
    <row r="273" spans="1:18" s="18" customFormat="1" hidden="1" x14ac:dyDescent="0.3">
      <c r="A273" s="18" t="s">
        <v>761</v>
      </c>
      <c r="B273" s="18" t="s">
        <v>165</v>
      </c>
      <c r="C273" s="18" t="s">
        <v>541</v>
      </c>
      <c r="D273" s="18" t="s">
        <v>1393</v>
      </c>
      <c r="E273" s="18" t="s">
        <v>375</v>
      </c>
      <c r="G273" s="18" t="s">
        <v>542</v>
      </c>
      <c r="H273" s="18" t="s">
        <v>374</v>
      </c>
      <c r="I273" s="18" t="s">
        <v>2527</v>
      </c>
      <c r="L273" s="18" t="s">
        <v>767</v>
      </c>
      <c r="O273" s="18" t="s">
        <v>710</v>
      </c>
    </row>
    <row r="274" spans="1:18" s="18" customFormat="1" hidden="1" x14ac:dyDescent="0.3">
      <c r="A274" s="18" t="s">
        <v>906</v>
      </c>
      <c r="B274" s="18" t="s">
        <v>567</v>
      </c>
      <c r="C274" s="18" t="s">
        <v>568</v>
      </c>
      <c r="D274" s="18" t="s">
        <v>1394</v>
      </c>
      <c r="E274" s="18" t="s">
        <v>375</v>
      </c>
      <c r="G274" s="18" t="s">
        <v>183</v>
      </c>
      <c r="H274" s="18" t="s">
        <v>374</v>
      </c>
      <c r="I274" s="18" t="s">
        <v>2528</v>
      </c>
      <c r="O274" s="18" t="s">
        <v>746</v>
      </c>
    </row>
    <row r="275" spans="1:18" s="18" customFormat="1" hidden="1" x14ac:dyDescent="0.3">
      <c r="A275" s="18" t="s">
        <v>135</v>
      </c>
      <c r="B275" s="18" t="s">
        <v>135</v>
      </c>
      <c r="C275" s="18" t="s">
        <v>595</v>
      </c>
      <c r="D275" s="18" t="s">
        <v>1397</v>
      </c>
      <c r="E275" s="18" t="s">
        <v>375</v>
      </c>
      <c r="G275" s="18" t="s">
        <v>177</v>
      </c>
      <c r="H275" s="18" t="s">
        <v>374</v>
      </c>
      <c r="I275" s="18" t="s">
        <v>2529</v>
      </c>
      <c r="L275" s="18" t="s">
        <v>727</v>
      </c>
      <c r="O275" s="18" t="s">
        <v>746</v>
      </c>
    </row>
    <row r="276" spans="1:18" hidden="1" x14ac:dyDescent="0.3">
      <c r="A276" t="s">
        <v>135</v>
      </c>
      <c r="B276" t="s">
        <v>135</v>
      </c>
      <c r="C276" t="s">
        <v>136</v>
      </c>
      <c r="D276" t="s">
        <v>1395</v>
      </c>
      <c r="E276" t="s">
        <v>11</v>
      </c>
      <c r="F276" t="s">
        <v>19</v>
      </c>
      <c r="G276" t="s">
        <v>137</v>
      </c>
      <c r="H276" t="s">
        <v>10</v>
      </c>
      <c r="I276" t="s">
        <v>2529</v>
      </c>
      <c r="L276" s="2" t="s">
        <v>727</v>
      </c>
      <c r="M276" s="22" t="s">
        <v>1461</v>
      </c>
      <c r="N276" s="22" t="s">
        <v>1460</v>
      </c>
      <c r="O276" t="s">
        <v>746</v>
      </c>
      <c r="P276" t="s">
        <v>772</v>
      </c>
      <c r="R276" t="s">
        <v>2553</v>
      </c>
    </row>
    <row r="277" spans="1:18" s="18" customFormat="1" hidden="1" x14ac:dyDescent="0.3">
      <c r="A277" s="18" t="s">
        <v>135</v>
      </c>
      <c r="B277" s="18" t="s">
        <v>135</v>
      </c>
      <c r="C277" s="18" t="s">
        <v>407</v>
      </c>
      <c r="D277" s="18" t="s">
        <v>1396</v>
      </c>
      <c r="E277" s="18" t="s">
        <v>375</v>
      </c>
      <c r="G277" s="18" t="s">
        <v>130</v>
      </c>
      <c r="H277" s="18" t="s">
        <v>374</v>
      </c>
      <c r="I277" s="18" t="s">
        <v>2529</v>
      </c>
      <c r="L277" s="18" t="s">
        <v>727</v>
      </c>
      <c r="M277" s="18" t="s">
        <v>1463</v>
      </c>
      <c r="N277" s="18" t="s">
        <v>1465</v>
      </c>
      <c r="O277" s="18" t="s">
        <v>746</v>
      </c>
    </row>
    <row r="278" spans="1:18" hidden="1" x14ac:dyDescent="0.3">
      <c r="A278" t="s">
        <v>167</v>
      </c>
      <c r="B278" t="s">
        <v>167</v>
      </c>
      <c r="C278" t="s">
        <v>168</v>
      </c>
      <c r="D278" t="s">
        <v>1398</v>
      </c>
      <c r="E278" t="s">
        <v>11</v>
      </c>
      <c r="F278" t="s">
        <v>34</v>
      </c>
      <c r="G278" t="s">
        <v>157</v>
      </c>
      <c r="H278" t="s">
        <v>10</v>
      </c>
      <c r="I278" t="s">
        <v>2530</v>
      </c>
      <c r="L278" t="s">
        <v>1100</v>
      </c>
      <c r="M278" t="s">
        <v>707</v>
      </c>
      <c r="N278" s="22" t="s">
        <v>1101</v>
      </c>
      <c r="O278" t="s">
        <v>748</v>
      </c>
      <c r="P278" t="s">
        <v>720</v>
      </c>
      <c r="R278" t="s">
        <v>2801</v>
      </c>
    </row>
    <row r="279" spans="1:18" hidden="1" x14ac:dyDescent="0.3">
      <c r="A279" t="s">
        <v>167</v>
      </c>
      <c r="B279" t="s">
        <v>167</v>
      </c>
      <c r="C279" t="s">
        <v>169</v>
      </c>
      <c r="D279" t="s">
        <v>1399</v>
      </c>
      <c r="E279" t="s">
        <v>11</v>
      </c>
      <c r="F279" t="s">
        <v>34</v>
      </c>
      <c r="G279" t="s">
        <v>157</v>
      </c>
      <c r="H279" t="s">
        <v>10</v>
      </c>
      <c r="I279" t="s">
        <v>2530</v>
      </c>
      <c r="L279" t="s">
        <v>1100</v>
      </c>
      <c r="O279" t="s">
        <v>748</v>
      </c>
      <c r="P279" t="s">
        <v>720</v>
      </c>
      <c r="R279" t="s">
        <v>2801</v>
      </c>
    </row>
    <row r="280" spans="1:18" s="34" customFormat="1" hidden="1" x14ac:dyDescent="0.3">
      <c r="A280" s="34" t="s">
        <v>101</v>
      </c>
      <c r="B280" s="34" t="s">
        <v>101</v>
      </c>
      <c r="C280" s="34" t="s">
        <v>102</v>
      </c>
      <c r="D280" s="34" t="s">
        <v>1400</v>
      </c>
      <c r="E280" s="34" t="s">
        <v>11</v>
      </c>
      <c r="F280" s="34" t="s">
        <v>34</v>
      </c>
      <c r="G280" s="34" t="s">
        <v>95</v>
      </c>
      <c r="H280" s="34" t="s">
        <v>10</v>
      </c>
      <c r="I280" s="34" t="s">
        <v>1960</v>
      </c>
      <c r="L280" s="34" t="s">
        <v>1466</v>
      </c>
      <c r="M280" s="34" t="s">
        <v>707</v>
      </c>
      <c r="N280" s="34" t="s">
        <v>1467</v>
      </c>
      <c r="O280" s="34" t="s">
        <v>710</v>
      </c>
      <c r="R280" s="34" t="s">
        <v>2531</v>
      </c>
    </row>
    <row r="281" spans="1:18" s="34" customFormat="1" hidden="1" x14ac:dyDescent="0.3">
      <c r="A281" s="34" t="s">
        <v>101</v>
      </c>
      <c r="B281" s="34" t="s">
        <v>101</v>
      </c>
      <c r="C281" s="34" t="s">
        <v>103</v>
      </c>
      <c r="D281" s="34" t="s">
        <v>1401</v>
      </c>
      <c r="E281" s="34" t="s">
        <v>11</v>
      </c>
      <c r="F281" s="34" t="s">
        <v>34</v>
      </c>
      <c r="G281" s="34" t="s">
        <v>95</v>
      </c>
      <c r="H281" s="34" t="s">
        <v>10</v>
      </c>
      <c r="I281" s="34" t="s">
        <v>1960</v>
      </c>
      <c r="L281" s="34" t="s">
        <v>1466</v>
      </c>
      <c r="M281" s="34" t="s">
        <v>707</v>
      </c>
      <c r="N281" s="34" t="s">
        <v>1468</v>
      </c>
      <c r="O281" s="34" t="s">
        <v>710</v>
      </c>
    </row>
    <row r="282" spans="1:18" s="34" customFormat="1" hidden="1" x14ac:dyDescent="0.3">
      <c r="A282" s="34" t="s">
        <v>101</v>
      </c>
      <c r="B282" s="34" t="s">
        <v>101</v>
      </c>
      <c r="C282" s="34" t="s">
        <v>104</v>
      </c>
      <c r="D282" s="34" t="s">
        <v>1402</v>
      </c>
      <c r="E282" s="34" t="s">
        <v>11</v>
      </c>
      <c r="F282" s="34" t="s">
        <v>34</v>
      </c>
      <c r="G282" s="34" t="s">
        <v>95</v>
      </c>
      <c r="H282" s="34" t="s">
        <v>10</v>
      </c>
      <c r="I282" s="34" t="s">
        <v>1960</v>
      </c>
      <c r="L282" s="34" t="s">
        <v>1466</v>
      </c>
      <c r="M282" s="34" t="s">
        <v>707</v>
      </c>
      <c r="N282" s="34" t="s">
        <v>1469</v>
      </c>
      <c r="O282" s="34" t="s">
        <v>710</v>
      </c>
    </row>
    <row r="283" spans="1:18" hidden="1" x14ac:dyDescent="0.3">
      <c r="A283" t="s">
        <v>101</v>
      </c>
      <c r="B283" t="s">
        <v>101</v>
      </c>
      <c r="C283" t="s">
        <v>126</v>
      </c>
      <c r="D283" t="s">
        <v>1404</v>
      </c>
      <c r="E283" t="s">
        <v>11</v>
      </c>
      <c r="F283" t="s">
        <v>34</v>
      </c>
      <c r="G283" t="s">
        <v>127</v>
      </c>
      <c r="H283" t="s">
        <v>10</v>
      </c>
      <c r="I283" t="s">
        <v>1960</v>
      </c>
      <c r="L283" t="s">
        <v>1466</v>
      </c>
      <c r="M283" t="s">
        <v>712</v>
      </c>
      <c r="N283" s="22" t="s">
        <v>1471</v>
      </c>
      <c r="O283" t="s">
        <v>710</v>
      </c>
      <c r="P283" t="s">
        <v>2716</v>
      </c>
      <c r="R283" t="s">
        <v>2926</v>
      </c>
    </row>
    <row r="284" spans="1:18" s="34" customFormat="1" hidden="1" x14ac:dyDescent="0.3">
      <c r="A284" s="34" t="s">
        <v>101</v>
      </c>
      <c r="B284" s="34" t="s">
        <v>101</v>
      </c>
      <c r="C284" s="34" t="s">
        <v>108</v>
      </c>
      <c r="D284" s="34" t="s">
        <v>1403</v>
      </c>
      <c r="E284" s="34" t="s">
        <v>11</v>
      </c>
      <c r="F284" s="34" t="s">
        <v>19</v>
      </c>
      <c r="G284" s="34" t="s">
        <v>107</v>
      </c>
      <c r="H284" s="34" t="s">
        <v>10</v>
      </c>
      <c r="I284" s="34" t="s">
        <v>1960</v>
      </c>
      <c r="L284" s="34" t="s">
        <v>1466</v>
      </c>
      <c r="M284" s="35"/>
      <c r="N284" s="35"/>
      <c r="O284" s="34" t="s">
        <v>710</v>
      </c>
    </row>
    <row r="285" spans="1:18" s="18" customFormat="1" hidden="1" x14ac:dyDescent="0.3">
      <c r="A285" s="18" t="s">
        <v>101</v>
      </c>
      <c r="B285" s="18" t="s">
        <v>101</v>
      </c>
      <c r="C285" s="18" t="s">
        <v>416</v>
      </c>
      <c r="D285" s="18" t="s">
        <v>1406</v>
      </c>
      <c r="E285" s="18" t="s">
        <v>375</v>
      </c>
      <c r="G285" s="18" t="s">
        <v>417</v>
      </c>
      <c r="H285" s="18" t="s">
        <v>374</v>
      </c>
      <c r="I285" s="18" t="s">
        <v>1960</v>
      </c>
      <c r="M285" s="19" t="s">
        <v>711</v>
      </c>
      <c r="N285" s="18" t="s">
        <v>707</v>
      </c>
      <c r="O285" s="18" t="s">
        <v>710</v>
      </c>
    </row>
    <row r="286" spans="1:18" x14ac:dyDescent="0.3">
      <c r="A286" t="s">
        <v>101</v>
      </c>
      <c r="B286" t="s">
        <v>101</v>
      </c>
      <c r="C286" t="s">
        <v>361</v>
      </c>
      <c r="D286" t="s">
        <v>1405</v>
      </c>
      <c r="E286" t="s">
        <v>233</v>
      </c>
      <c r="F286" t="s">
        <v>292</v>
      </c>
      <c r="G286" t="s">
        <v>362</v>
      </c>
      <c r="H286" t="s">
        <v>10</v>
      </c>
      <c r="I286" t="s">
        <v>1960</v>
      </c>
      <c r="L286" t="s">
        <v>1466</v>
      </c>
      <c r="O286" t="s">
        <v>710</v>
      </c>
      <c r="P286" t="s">
        <v>2716</v>
      </c>
      <c r="R286" t="s">
        <v>2926</v>
      </c>
    </row>
    <row r="287" spans="1:18" x14ac:dyDescent="0.3">
      <c r="A287" t="s">
        <v>323</v>
      </c>
      <c r="B287" t="s">
        <v>323</v>
      </c>
      <c r="C287" t="s">
        <v>321</v>
      </c>
      <c r="D287" t="s">
        <v>1407</v>
      </c>
      <c r="E287" t="s">
        <v>233</v>
      </c>
      <c r="F287" t="s">
        <v>1072</v>
      </c>
      <c r="G287" t="s">
        <v>302</v>
      </c>
      <c r="H287" t="s">
        <v>10</v>
      </c>
      <c r="I287" t="s">
        <v>2532</v>
      </c>
      <c r="L287" s="22" t="s">
        <v>1105</v>
      </c>
      <c r="N287" t="s">
        <v>707</v>
      </c>
      <c r="O287" t="s">
        <v>746</v>
      </c>
      <c r="P287" t="s">
        <v>720</v>
      </c>
      <c r="R287" t="s">
        <v>2802</v>
      </c>
    </row>
    <row r="288" spans="1:18" x14ac:dyDescent="0.3">
      <c r="A288" t="s">
        <v>323</v>
      </c>
      <c r="B288" t="s">
        <v>323</v>
      </c>
      <c r="C288" t="s">
        <v>347</v>
      </c>
      <c r="D288" t="s">
        <v>1408</v>
      </c>
      <c r="E288" t="s">
        <v>233</v>
      </c>
      <c r="F288" t="s">
        <v>1072</v>
      </c>
      <c r="G288" t="s">
        <v>302</v>
      </c>
      <c r="H288" t="s">
        <v>10</v>
      </c>
      <c r="I288" t="s">
        <v>2532</v>
      </c>
      <c r="L288" t="s">
        <v>1105</v>
      </c>
      <c r="N288" t="s">
        <v>707</v>
      </c>
      <c r="O288" t="s">
        <v>746</v>
      </c>
      <c r="P288" t="s">
        <v>720</v>
      </c>
      <c r="R288" t="s">
        <v>2802</v>
      </c>
    </row>
    <row r="289" spans="1:18" s="18" customFormat="1" hidden="1" x14ac:dyDescent="0.3">
      <c r="A289" s="18" t="s">
        <v>907</v>
      </c>
      <c r="B289" s="18" t="s">
        <v>640</v>
      </c>
      <c r="C289" s="18" t="s">
        <v>641</v>
      </c>
      <c r="D289" s="18" t="s">
        <v>1409</v>
      </c>
      <c r="E289" s="18" t="s">
        <v>375</v>
      </c>
      <c r="G289" s="18" t="s">
        <v>642</v>
      </c>
      <c r="H289" s="18" t="s">
        <v>374</v>
      </c>
      <c r="I289" s="18" t="s">
        <v>2533</v>
      </c>
      <c r="O289" s="18" t="s">
        <v>746</v>
      </c>
    </row>
    <row r="290" spans="1:18" hidden="1" x14ac:dyDescent="0.3">
      <c r="A290" t="s">
        <v>228</v>
      </c>
      <c r="B290" t="s">
        <v>228</v>
      </c>
      <c r="C290" t="s">
        <v>229</v>
      </c>
      <c r="D290" t="s">
        <v>1410</v>
      </c>
      <c r="E290" t="s">
        <v>11</v>
      </c>
      <c r="F290" t="s">
        <v>44</v>
      </c>
      <c r="G290" t="s">
        <v>230</v>
      </c>
      <c r="H290" t="s">
        <v>10</v>
      </c>
      <c r="I290" t="s">
        <v>2534</v>
      </c>
      <c r="L290" t="s">
        <v>1106</v>
      </c>
      <c r="N290" s="22" t="s">
        <v>1107</v>
      </c>
      <c r="O290" t="s">
        <v>746</v>
      </c>
      <c r="P290" t="s">
        <v>720</v>
      </c>
      <c r="R290" t="s">
        <v>2805</v>
      </c>
    </row>
    <row r="291" spans="1:18" x14ac:dyDescent="0.3">
      <c r="A291" t="s">
        <v>277</v>
      </c>
      <c r="B291" t="s">
        <v>277</v>
      </c>
      <c r="C291" t="s">
        <v>278</v>
      </c>
      <c r="D291" t="s">
        <v>1411</v>
      </c>
      <c r="E291" t="s">
        <v>233</v>
      </c>
      <c r="F291" t="s">
        <v>1072</v>
      </c>
      <c r="H291" t="s">
        <v>10</v>
      </c>
      <c r="I291" t="s">
        <v>2535</v>
      </c>
      <c r="L291" s="22" t="s">
        <v>1109</v>
      </c>
      <c r="N291" t="s">
        <v>707</v>
      </c>
      <c r="O291" t="s">
        <v>746</v>
      </c>
      <c r="P291" t="s">
        <v>720</v>
      </c>
      <c r="R291" t="s">
        <v>2711</v>
      </c>
    </row>
    <row r="292" spans="1:18" x14ac:dyDescent="0.3">
      <c r="A292" t="s">
        <v>277</v>
      </c>
      <c r="B292" t="s">
        <v>277</v>
      </c>
      <c r="C292" t="s">
        <v>305</v>
      </c>
      <c r="D292" t="s">
        <v>1412</v>
      </c>
      <c r="E292" t="s">
        <v>233</v>
      </c>
      <c r="F292" t="s">
        <v>1072</v>
      </c>
      <c r="H292" t="s">
        <v>10</v>
      </c>
      <c r="I292" t="s">
        <v>2535</v>
      </c>
      <c r="L292" t="s">
        <v>1109</v>
      </c>
      <c r="N292" t="s">
        <v>707</v>
      </c>
      <c r="O292" t="s">
        <v>746</v>
      </c>
      <c r="P292" t="s">
        <v>720</v>
      </c>
      <c r="R292" t="s">
        <v>2711</v>
      </c>
    </row>
    <row r="293" spans="1:18" x14ac:dyDescent="0.3">
      <c r="A293" t="s">
        <v>277</v>
      </c>
      <c r="B293" t="s">
        <v>277</v>
      </c>
      <c r="C293" t="s">
        <v>349</v>
      </c>
      <c r="D293" t="s">
        <v>1413</v>
      </c>
      <c r="E293" t="s">
        <v>233</v>
      </c>
      <c r="F293" t="s">
        <v>1072</v>
      </c>
      <c r="H293" t="s">
        <v>10</v>
      </c>
      <c r="I293" t="s">
        <v>2535</v>
      </c>
      <c r="L293" t="s">
        <v>1109</v>
      </c>
      <c r="N293" t="s">
        <v>707</v>
      </c>
      <c r="O293" t="s">
        <v>746</v>
      </c>
      <c r="P293" t="s">
        <v>720</v>
      </c>
      <c r="R293" t="s">
        <v>2711</v>
      </c>
    </row>
    <row r="294" spans="1:18" s="18" customFormat="1" hidden="1" x14ac:dyDescent="0.3">
      <c r="A294" s="18" t="s">
        <v>908</v>
      </c>
      <c r="B294" s="18" t="s">
        <v>449</v>
      </c>
      <c r="C294" s="18" t="s">
        <v>450</v>
      </c>
      <c r="D294" s="18" t="s">
        <v>1414</v>
      </c>
      <c r="E294" s="18" t="s">
        <v>375</v>
      </c>
      <c r="G294" s="18" t="s">
        <v>451</v>
      </c>
      <c r="H294" s="18" t="s">
        <v>374</v>
      </c>
      <c r="I294" s="18" t="s">
        <v>2536</v>
      </c>
      <c r="O294" s="18" t="s">
        <v>746</v>
      </c>
    </row>
    <row r="295" spans="1:18" s="18" customFormat="1" hidden="1" x14ac:dyDescent="0.3">
      <c r="A295" s="18" t="s">
        <v>433</v>
      </c>
      <c r="B295" s="18" t="s">
        <v>433</v>
      </c>
      <c r="C295" s="18" t="s">
        <v>434</v>
      </c>
      <c r="D295" s="18" t="s">
        <v>1415</v>
      </c>
      <c r="E295" s="18" t="s">
        <v>375</v>
      </c>
      <c r="G295" s="18" t="s">
        <v>84</v>
      </c>
      <c r="H295" s="18" t="s">
        <v>374</v>
      </c>
      <c r="I295" s="18" t="s">
        <v>2537</v>
      </c>
      <c r="O295" s="18" t="s">
        <v>746</v>
      </c>
    </row>
    <row r="296" spans="1:18" s="18" customFormat="1" hidden="1" x14ac:dyDescent="0.3">
      <c r="A296" s="18" t="s">
        <v>634</v>
      </c>
      <c r="B296" s="18" t="s">
        <v>634</v>
      </c>
      <c r="C296" s="18" t="s">
        <v>635</v>
      </c>
      <c r="D296" s="18" t="s">
        <v>1416</v>
      </c>
      <c r="E296" s="18" t="s">
        <v>375</v>
      </c>
      <c r="G296" s="18" t="s">
        <v>627</v>
      </c>
      <c r="H296" s="18" t="s">
        <v>374</v>
      </c>
      <c r="I296" s="18" t="s">
        <v>2538</v>
      </c>
      <c r="O296" s="18" t="s">
        <v>746</v>
      </c>
    </row>
    <row r="297" spans="1:18" s="18" customFormat="1" hidden="1" x14ac:dyDescent="0.3">
      <c r="A297" s="18" t="s">
        <v>659</v>
      </c>
      <c r="B297" s="18" t="s">
        <v>659</v>
      </c>
      <c r="C297" s="18" t="s">
        <v>660</v>
      </c>
      <c r="D297" s="18" t="s">
        <v>1417</v>
      </c>
      <c r="E297" s="18" t="s">
        <v>375</v>
      </c>
      <c r="G297" s="18" t="s">
        <v>210</v>
      </c>
      <c r="H297" s="18" t="s">
        <v>374</v>
      </c>
      <c r="I297" s="18" t="s">
        <v>2539</v>
      </c>
      <c r="O297" s="18" t="s">
        <v>746</v>
      </c>
    </row>
    <row r="298" spans="1:18" x14ac:dyDescent="0.3">
      <c r="A298" t="s">
        <v>909</v>
      </c>
      <c r="B298" t="s">
        <v>367</v>
      </c>
      <c r="C298" t="s">
        <v>368</v>
      </c>
      <c r="D298" t="s">
        <v>1418</v>
      </c>
      <c r="E298" t="s">
        <v>233</v>
      </c>
      <c r="F298" t="s">
        <v>255</v>
      </c>
      <c r="G298" t="s">
        <v>244</v>
      </c>
      <c r="H298" t="s">
        <v>10</v>
      </c>
      <c r="I298" t="s">
        <v>2540</v>
      </c>
      <c r="L298" t="s">
        <v>1110</v>
      </c>
      <c r="M298" t="s">
        <v>2806</v>
      </c>
      <c r="N298" t="s">
        <v>707</v>
      </c>
      <c r="O298" t="s">
        <v>746</v>
      </c>
      <c r="P298" t="s">
        <v>720</v>
      </c>
      <c r="R298" t="s">
        <v>2343</v>
      </c>
    </row>
    <row r="299" spans="1:18" hidden="1" x14ac:dyDescent="0.3">
      <c r="A299" t="s">
        <v>719</v>
      </c>
      <c r="B299" t="s">
        <v>178</v>
      </c>
      <c r="C299" t="s">
        <v>190</v>
      </c>
      <c r="D299" t="s">
        <v>1419</v>
      </c>
      <c r="E299" t="s">
        <v>11</v>
      </c>
      <c r="F299" t="s">
        <v>21</v>
      </c>
      <c r="G299" t="s">
        <v>189</v>
      </c>
      <c r="H299" t="s">
        <v>10</v>
      </c>
      <c r="I299" t="s">
        <v>2541</v>
      </c>
      <c r="J299" t="s">
        <v>2542</v>
      </c>
      <c r="K299" t="s">
        <v>2543</v>
      </c>
      <c r="L299" t="s">
        <v>1472</v>
      </c>
      <c r="M299" t="s">
        <v>1475</v>
      </c>
      <c r="N299" t="s">
        <v>1476</v>
      </c>
      <c r="O299" t="s">
        <v>710</v>
      </c>
      <c r="P299" t="s">
        <v>2716</v>
      </c>
      <c r="R299" t="s">
        <v>2544</v>
      </c>
    </row>
    <row r="300" spans="1:18" hidden="1" x14ac:dyDescent="0.3">
      <c r="A300" t="s">
        <v>719</v>
      </c>
      <c r="B300" t="s">
        <v>178</v>
      </c>
      <c r="C300" t="s">
        <v>191</v>
      </c>
      <c r="D300" t="s">
        <v>1420</v>
      </c>
      <c r="E300" t="s">
        <v>11</v>
      </c>
      <c r="F300" t="s">
        <v>44</v>
      </c>
      <c r="G300" t="s">
        <v>189</v>
      </c>
      <c r="H300" t="s">
        <v>10</v>
      </c>
      <c r="I300" t="s">
        <v>2541</v>
      </c>
      <c r="J300" t="s">
        <v>2542</v>
      </c>
      <c r="K300" t="s">
        <v>2543</v>
      </c>
      <c r="L300" t="s">
        <v>1472</v>
      </c>
      <c r="M300" t="s">
        <v>1475</v>
      </c>
      <c r="N300" s="22" t="s">
        <v>1476</v>
      </c>
      <c r="O300" t="s">
        <v>710</v>
      </c>
      <c r="P300" t="s">
        <v>2716</v>
      </c>
      <c r="R300" t="s">
        <v>2544</v>
      </c>
    </row>
    <row r="301" spans="1:18" hidden="1" x14ac:dyDescent="0.3">
      <c r="A301" t="s">
        <v>719</v>
      </c>
      <c r="B301" t="s">
        <v>178</v>
      </c>
      <c r="C301" t="s">
        <v>192</v>
      </c>
      <c r="D301" t="s">
        <v>1421</v>
      </c>
      <c r="E301" t="s">
        <v>11</v>
      </c>
      <c r="F301" t="s">
        <v>44</v>
      </c>
      <c r="G301" t="s">
        <v>189</v>
      </c>
      <c r="H301" t="s">
        <v>10</v>
      </c>
      <c r="I301" t="s">
        <v>2541</v>
      </c>
      <c r="J301" t="s">
        <v>2542</v>
      </c>
      <c r="K301" t="s">
        <v>2543</v>
      </c>
      <c r="L301" t="s">
        <v>1472</v>
      </c>
      <c r="M301" t="s">
        <v>1475</v>
      </c>
      <c r="N301" t="s">
        <v>1476</v>
      </c>
      <c r="O301" t="s">
        <v>710</v>
      </c>
      <c r="P301" t="s">
        <v>2716</v>
      </c>
      <c r="R301" t="s">
        <v>2544</v>
      </c>
    </row>
    <row r="302" spans="1:18" x14ac:dyDescent="0.3">
      <c r="A302" t="s">
        <v>719</v>
      </c>
      <c r="B302" t="s">
        <v>178</v>
      </c>
      <c r="C302" t="s">
        <v>192</v>
      </c>
      <c r="D302" t="s">
        <v>1422</v>
      </c>
      <c r="E302" t="s">
        <v>233</v>
      </c>
      <c r="F302" t="s">
        <v>44</v>
      </c>
      <c r="G302" t="s">
        <v>291</v>
      </c>
      <c r="H302" t="s">
        <v>10</v>
      </c>
      <c r="I302" t="s">
        <v>2541</v>
      </c>
      <c r="J302" t="s">
        <v>2542</v>
      </c>
      <c r="K302" t="s">
        <v>2543</v>
      </c>
      <c r="L302" t="s">
        <v>1472</v>
      </c>
      <c r="M302" t="s">
        <v>1475</v>
      </c>
      <c r="N302" t="s">
        <v>707</v>
      </c>
      <c r="O302" t="s">
        <v>710</v>
      </c>
      <c r="P302" t="s">
        <v>2716</v>
      </c>
      <c r="R302" t="s">
        <v>2544</v>
      </c>
    </row>
    <row r="303" spans="1:18" hidden="1" x14ac:dyDescent="0.3">
      <c r="A303" t="s">
        <v>719</v>
      </c>
      <c r="B303" t="s">
        <v>178</v>
      </c>
      <c r="C303" t="s">
        <v>193</v>
      </c>
      <c r="D303" t="s">
        <v>1423</v>
      </c>
      <c r="E303" t="s">
        <v>11</v>
      </c>
      <c r="F303" t="s">
        <v>44</v>
      </c>
      <c r="G303" t="s">
        <v>189</v>
      </c>
      <c r="H303" t="s">
        <v>10</v>
      </c>
      <c r="I303" t="s">
        <v>2541</v>
      </c>
      <c r="J303" t="s">
        <v>2542</v>
      </c>
      <c r="K303" t="s">
        <v>2543</v>
      </c>
      <c r="L303" t="s">
        <v>1472</v>
      </c>
      <c r="M303" t="s">
        <v>1475</v>
      </c>
      <c r="N303" s="22" t="s">
        <v>1476</v>
      </c>
      <c r="O303" t="s">
        <v>710</v>
      </c>
      <c r="P303" t="s">
        <v>2716</v>
      </c>
      <c r="R303" t="s">
        <v>2544</v>
      </c>
    </row>
    <row r="304" spans="1:18" hidden="1" x14ac:dyDescent="0.3">
      <c r="A304" t="s">
        <v>719</v>
      </c>
      <c r="B304" t="s">
        <v>178</v>
      </c>
      <c r="C304" t="s">
        <v>194</v>
      </c>
      <c r="D304" t="s">
        <v>1424</v>
      </c>
      <c r="E304" t="s">
        <v>11</v>
      </c>
      <c r="F304" t="s">
        <v>23</v>
      </c>
      <c r="G304" t="s">
        <v>189</v>
      </c>
      <c r="H304" t="s">
        <v>10</v>
      </c>
      <c r="I304" t="s">
        <v>2541</v>
      </c>
      <c r="J304" t="s">
        <v>2542</v>
      </c>
      <c r="K304" t="s">
        <v>2543</v>
      </c>
      <c r="L304" t="s">
        <v>1472</v>
      </c>
      <c r="M304" t="s">
        <v>1475</v>
      </c>
      <c r="N304" t="s">
        <v>1476</v>
      </c>
      <c r="O304" t="s">
        <v>710</v>
      </c>
      <c r="P304" t="s">
        <v>2716</v>
      </c>
      <c r="R304" t="s">
        <v>2544</v>
      </c>
    </row>
    <row r="305" spans="1:18" x14ac:dyDescent="0.3">
      <c r="A305" t="s">
        <v>719</v>
      </c>
      <c r="B305" t="s">
        <v>178</v>
      </c>
      <c r="C305" t="s">
        <v>333</v>
      </c>
      <c r="D305" t="s">
        <v>1425</v>
      </c>
      <c r="E305" t="s">
        <v>233</v>
      </c>
      <c r="F305" t="s">
        <v>44</v>
      </c>
      <c r="G305" t="s">
        <v>334</v>
      </c>
      <c r="H305" t="s">
        <v>10</v>
      </c>
      <c r="I305" t="s">
        <v>2541</v>
      </c>
      <c r="L305" t="s">
        <v>1472</v>
      </c>
      <c r="M305" t="s">
        <v>1474</v>
      </c>
      <c r="N305" t="s">
        <v>707</v>
      </c>
      <c r="O305" t="s">
        <v>710</v>
      </c>
      <c r="P305" t="s">
        <v>2716</v>
      </c>
      <c r="R305" t="s">
        <v>2544</v>
      </c>
    </row>
    <row r="306" spans="1:18" hidden="1" x14ac:dyDescent="0.3">
      <c r="A306" t="s">
        <v>719</v>
      </c>
      <c r="B306" t="s">
        <v>178</v>
      </c>
      <c r="C306" t="s">
        <v>179</v>
      </c>
      <c r="D306" t="s">
        <v>1426</v>
      </c>
      <c r="E306" t="s">
        <v>11</v>
      </c>
      <c r="F306" t="s">
        <v>292</v>
      </c>
      <c r="G306" t="s">
        <v>180</v>
      </c>
      <c r="H306" t="s">
        <v>10</v>
      </c>
      <c r="I306" t="s">
        <v>2541</v>
      </c>
      <c r="L306" t="s">
        <v>1472</v>
      </c>
      <c r="M306" t="s">
        <v>1478</v>
      </c>
      <c r="N306" s="22" t="s">
        <v>1477</v>
      </c>
      <c r="O306" t="s">
        <v>710</v>
      </c>
      <c r="P306" t="s">
        <v>2716</v>
      </c>
      <c r="R306" t="s">
        <v>2544</v>
      </c>
    </row>
    <row r="307" spans="1:18" hidden="1" x14ac:dyDescent="0.3">
      <c r="A307" t="s">
        <v>719</v>
      </c>
      <c r="B307" t="s">
        <v>178</v>
      </c>
      <c r="C307" t="s">
        <v>186</v>
      </c>
      <c r="D307" t="s">
        <v>1427</v>
      </c>
      <c r="E307" t="s">
        <v>11</v>
      </c>
      <c r="F307" t="s">
        <v>274</v>
      </c>
      <c r="G307" t="s">
        <v>187</v>
      </c>
      <c r="H307" t="s">
        <v>10</v>
      </c>
      <c r="I307" t="s">
        <v>2541</v>
      </c>
      <c r="J307" t="s">
        <v>2542</v>
      </c>
      <c r="K307" t="s">
        <v>2543</v>
      </c>
      <c r="L307" t="s">
        <v>1472</v>
      </c>
      <c r="N307" s="22" t="s">
        <v>1479</v>
      </c>
      <c r="O307" t="s">
        <v>710</v>
      </c>
      <c r="P307" t="s">
        <v>2716</v>
      </c>
      <c r="R307" t="s">
        <v>2544</v>
      </c>
    </row>
    <row r="308" spans="1:18" x14ac:dyDescent="0.3">
      <c r="A308" t="s">
        <v>719</v>
      </c>
      <c r="B308" t="s">
        <v>181</v>
      </c>
      <c r="C308" t="s">
        <v>318</v>
      </c>
      <c r="D308" t="s">
        <v>1428</v>
      </c>
      <c r="E308" t="s">
        <v>233</v>
      </c>
      <c r="F308" t="s">
        <v>23</v>
      </c>
      <c r="G308" t="s">
        <v>183</v>
      </c>
      <c r="H308" t="s">
        <v>10</v>
      </c>
      <c r="I308" t="s">
        <v>2541</v>
      </c>
      <c r="L308" t="s">
        <v>1472</v>
      </c>
      <c r="M308" t="s">
        <v>1481</v>
      </c>
      <c r="N308" t="s">
        <v>707</v>
      </c>
      <c r="O308" t="s">
        <v>710</v>
      </c>
      <c r="P308" t="s">
        <v>2716</v>
      </c>
      <c r="R308" t="s">
        <v>2544</v>
      </c>
    </row>
    <row r="309" spans="1:18" hidden="1" x14ac:dyDescent="0.3">
      <c r="A309" t="s">
        <v>719</v>
      </c>
      <c r="B309" t="s">
        <v>181</v>
      </c>
      <c r="C309" t="s">
        <v>182</v>
      </c>
      <c r="D309" t="s">
        <v>1429</v>
      </c>
      <c r="E309" t="s">
        <v>11</v>
      </c>
      <c r="F309" t="s">
        <v>274</v>
      </c>
      <c r="G309" t="s">
        <v>183</v>
      </c>
      <c r="H309" t="s">
        <v>10</v>
      </c>
      <c r="I309" t="s">
        <v>2541</v>
      </c>
      <c r="L309" t="s">
        <v>1472</v>
      </c>
      <c r="M309" t="s">
        <v>1482</v>
      </c>
      <c r="N309" s="22" t="s">
        <v>1483</v>
      </c>
      <c r="O309" t="s">
        <v>710</v>
      </c>
      <c r="P309" t="s">
        <v>2716</v>
      </c>
      <c r="R309" t="s">
        <v>2544</v>
      </c>
    </row>
    <row r="310" spans="1:18" s="18" customFormat="1" hidden="1" x14ac:dyDescent="0.3">
      <c r="A310" s="18" t="s">
        <v>910</v>
      </c>
      <c r="B310" s="18" t="s">
        <v>493</v>
      </c>
      <c r="C310" s="18" t="s">
        <v>494</v>
      </c>
      <c r="D310" s="18" t="s">
        <v>1430</v>
      </c>
      <c r="E310" s="18" t="s">
        <v>375</v>
      </c>
      <c r="G310" s="18" t="s">
        <v>491</v>
      </c>
      <c r="H310" s="18" t="s">
        <v>374</v>
      </c>
      <c r="I310" s="18" t="s">
        <v>2545</v>
      </c>
      <c r="O310" s="18" t="s">
        <v>746</v>
      </c>
    </row>
    <row r="311" spans="1:18" hidden="1" x14ac:dyDescent="0.3">
      <c r="A311" t="s">
        <v>56</v>
      </c>
      <c r="B311" t="s">
        <v>56</v>
      </c>
      <c r="C311" t="s">
        <v>57</v>
      </c>
      <c r="D311" t="s">
        <v>1431</v>
      </c>
      <c r="E311" t="s">
        <v>11</v>
      </c>
      <c r="F311" t="s">
        <v>19</v>
      </c>
      <c r="G311" t="s">
        <v>16</v>
      </c>
      <c r="H311" t="s">
        <v>10</v>
      </c>
      <c r="I311" t="s">
        <v>2546</v>
      </c>
      <c r="L311" s="22" t="s">
        <v>1111</v>
      </c>
      <c r="N311" s="22" t="s">
        <v>1112</v>
      </c>
      <c r="O311" t="s">
        <v>746</v>
      </c>
      <c r="P311" t="s">
        <v>720</v>
      </c>
      <c r="R311" t="s">
        <v>2807</v>
      </c>
    </row>
    <row r="312" spans="1:18" s="18" customFormat="1" hidden="1" x14ac:dyDescent="0.3">
      <c r="A312" s="18" t="s">
        <v>533</v>
      </c>
      <c r="B312" s="18" t="s">
        <v>533</v>
      </c>
      <c r="C312" s="18" t="s">
        <v>534</v>
      </c>
      <c r="D312" s="18" t="s">
        <v>1432</v>
      </c>
      <c r="E312" s="18" t="s">
        <v>375</v>
      </c>
      <c r="G312" s="18" t="s">
        <v>535</v>
      </c>
      <c r="H312" s="18" t="s">
        <v>374</v>
      </c>
      <c r="I312" s="18" t="s">
        <v>2547</v>
      </c>
      <c r="O312" s="18" t="s">
        <v>746</v>
      </c>
    </row>
    <row r="313" spans="1:18" s="18" customFormat="1" hidden="1" x14ac:dyDescent="0.3">
      <c r="A313" s="18" t="s">
        <v>911</v>
      </c>
      <c r="B313" s="18" t="s">
        <v>630</v>
      </c>
      <c r="C313" s="18" t="s">
        <v>631</v>
      </c>
      <c r="D313" s="18" t="s">
        <v>1433</v>
      </c>
      <c r="E313" s="18" t="s">
        <v>375</v>
      </c>
      <c r="G313" s="18" t="s">
        <v>627</v>
      </c>
      <c r="H313" s="18" t="s">
        <v>374</v>
      </c>
      <c r="I313" s="18" t="s">
        <v>2548</v>
      </c>
      <c r="O313" s="18" t="s">
        <v>746</v>
      </c>
    </row>
    <row r="314" spans="1:18" s="18" customFormat="1" hidden="1" x14ac:dyDescent="0.3">
      <c r="A314" s="18" t="s">
        <v>505</v>
      </c>
      <c r="B314" s="18" t="s">
        <v>505</v>
      </c>
      <c r="C314" s="18" t="s">
        <v>506</v>
      </c>
      <c r="D314" s="18" t="s">
        <v>1434</v>
      </c>
      <c r="E314" s="18" t="s">
        <v>375</v>
      </c>
      <c r="G314" s="18" t="s">
        <v>498</v>
      </c>
      <c r="H314" s="18" t="s">
        <v>374</v>
      </c>
      <c r="I314" s="18" t="s">
        <v>2549</v>
      </c>
      <c r="O314" s="18" t="s">
        <v>746</v>
      </c>
    </row>
    <row r="315" spans="1:18" s="18" customFormat="1" hidden="1" x14ac:dyDescent="0.3">
      <c r="A315" s="18" t="s">
        <v>912</v>
      </c>
      <c r="B315" s="18" t="s">
        <v>486</v>
      </c>
      <c r="C315" s="18" t="s">
        <v>487</v>
      </c>
      <c r="D315" s="18" t="s">
        <v>1435</v>
      </c>
      <c r="E315" s="18" t="s">
        <v>375</v>
      </c>
      <c r="G315" s="18" t="s">
        <v>488</v>
      </c>
      <c r="H315" s="18" t="s">
        <v>374</v>
      </c>
      <c r="I315" s="18" t="s">
        <v>2550</v>
      </c>
      <c r="O315" s="18" t="s">
        <v>746</v>
      </c>
    </row>
    <row r="316" spans="1:18" s="18" customFormat="1" hidden="1" x14ac:dyDescent="0.3">
      <c r="A316" s="18" t="s">
        <v>674</v>
      </c>
      <c r="B316" s="18" t="s">
        <v>674</v>
      </c>
      <c r="C316" s="18" t="s">
        <v>675</v>
      </c>
      <c r="D316" s="18" t="s">
        <v>1436</v>
      </c>
      <c r="E316" s="18" t="s">
        <v>375</v>
      </c>
      <c r="G316" s="18" t="s">
        <v>673</v>
      </c>
      <c r="H316" s="18" t="s">
        <v>374</v>
      </c>
      <c r="I316" s="18" t="s">
        <v>2551</v>
      </c>
      <c r="O316" s="18" t="s">
        <v>746</v>
      </c>
    </row>
    <row r="317" spans="1:18" hidden="1" x14ac:dyDescent="0.3">
      <c r="A317" t="s">
        <v>730</v>
      </c>
      <c r="B317" t="s">
        <v>58</v>
      </c>
      <c r="C317" t="s">
        <v>59</v>
      </c>
      <c r="D317" t="s">
        <v>1437</v>
      </c>
      <c r="E317" t="s">
        <v>11</v>
      </c>
      <c r="F317" t="s">
        <v>13</v>
      </c>
      <c r="G317" t="s">
        <v>16</v>
      </c>
      <c r="H317" t="s">
        <v>10</v>
      </c>
      <c r="I317" t="s">
        <v>2552</v>
      </c>
      <c r="L317" t="s">
        <v>729</v>
      </c>
      <c r="M317" t="s">
        <v>1487</v>
      </c>
      <c r="N317" s="22" t="s">
        <v>1489</v>
      </c>
      <c r="O317" t="s">
        <v>746</v>
      </c>
      <c r="P317" t="s">
        <v>772</v>
      </c>
      <c r="R317" t="s">
        <v>2553</v>
      </c>
    </row>
    <row r="318" spans="1:18" hidden="1" x14ac:dyDescent="0.3">
      <c r="A318" t="s">
        <v>730</v>
      </c>
      <c r="B318" t="s">
        <v>58</v>
      </c>
      <c r="C318" t="s">
        <v>60</v>
      </c>
      <c r="D318" t="s">
        <v>1438</v>
      </c>
      <c r="E318" t="s">
        <v>11</v>
      </c>
      <c r="F318" t="s">
        <v>19</v>
      </c>
      <c r="G318" t="s">
        <v>16</v>
      </c>
      <c r="H318" t="s">
        <v>10</v>
      </c>
      <c r="I318" t="s">
        <v>2552</v>
      </c>
      <c r="L318" s="2" t="s">
        <v>729</v>
      </c>
      <c r="M318" t="s">
        <v>1488</v>
      </c>
      <c r="N318" s="22" t="s">
        <v>1490</v>
      </c>
      <c r="O318" t="s">
        <v>746</v>
      </c>
      <c r="P318" t="s">
        <v>772</v>
      </c>
      <c r="R318" t="s">
        <v>2553</v>
      </c>
    </row>
    <row r="319" spans="1:18" hidden="1" x14ac:dyDescent="0.3">
      <c r="A319" t="s">
        <v>730</v>
      </c>
      <c r="B319" t="s">
        <v>58</v>
      </c>
      <c r="C319" t="s">
        <v>61</v>
      </c>
      <c r="D319" t="s">
        <v>1439</v>
      </c>
      <c r="E319" t="s">
        <v>11</v>
      </c>
      <c r="F319" t="s">
        <v>34</v>
      </c>
      <c r="G319" t="s">
        <v>16</v>
      </c>
      <c r="H319" t="s">
        <v>10</v>
      </c>
      <c r="I319" t="s">
        <v>2552</v>
      </c>
      <c r="L319" t="s">
        <v>729</v>
      </c>
      <c r="M319" t="s">
        <v>720</v>
      </c>
      <c r="N319" s="22" t="s">
        <v>1486</v>
      </c>
      <c r="O319" t="s">
        <v>746</v>
      </c>
      <c r="P319" t="s">
        <v>772</v>
      </c>
      <c r="R319" t="s">
        <v>2553</v>
      </c>
    </row>
    <row r="320" spans="1:18" s="18" customFormat="1" hidden="1" x14ac:dyDescent="0.3">
      <c r="A320" s="18" t="s">
        <v>913</v>
      </c>
      <c r="B320" s="18" t="s">
        <v>539</v>
      </c>
      <c r="C320" s="18" t="s">
        <v>540</v>
      </c>
      <c r="D320" s="18" t="s">
        <v>1440</v>
      </c>
      <c r="E320" s="18" t="s">
        <v>375</v>
      </c>
      <c r="G320" s="18" t="s">
        <v>536</v>
      </c>
      <c r="H320" s="18" t="s">
        <v>374</v>
      </c>
      <c r="I320" s="18" t="s">
        <v>2554</v>
      </c>
      <c r="O320" s="18" t="s">
        <v>746</v>
      </c>
    </row>
    <row r="321" spans="1:18" s="18" customFormat="1" hidden="1" x14ac:dyDescent="0.3">
      <c r="A321" s="18" t="s">
        <v>395</v>
      </c>
      <c r="B321" s="18" t="s">
        <v>395</v>
      </c>
      <c r="C321" s="18" t="s">
        <v>396</v>
      </c>
      <c r="D321" s="18" t="s">
        <v>1441</v>
      </c>
      <c r="E321" s="18" t="s">
        <v>375</v>
      </c>
      <c r="G321" s="18" t="s">
        <v>397</v>
      </c>
      <c r="H321" s="18" t="s">
        <v>374</v>
      </c>
      <c r="I321" s="18" t="s">
        <v>2555</v>
      </c>
      <c r="O321" s="18" t="s">
        <v>746</v>
      </c>
    </row>
    <row r="322" spans="1:18" s="18" customFormat="1" hidden="1" x14ac:dyDescent="0.3">
      <c r="A322" s="18" t="s">
        <v>914</v>
      </c>
      <c r="B322" s="18" t="s">
        <v>612</v>
      </c>
      <c r="C322" s="18" t="s">
        <v>613</v>
      </c>
      <c r="D322" s="18" t="s">
        <v>1442</v>
      </c>
      <c r="E322" s="18" t="s">
        <v>375</v>
      </c>
      <c r="G322" s="18" t="s">
        <v>611</v>
      </c>
      <c r="H322" s="18" t="s">
        <v>374</v>
      </c>
      <c r="I322" s="18" t="s">
        <v>2556</v>
      </c>
      <c r="O322" s="18" t="s">
        <v>746</v>
      </c>
    </row>
    <row r="323" spans="1:18" s="34" customFormat="1" hidden="1" x14ac:dyDescent="0.3">
      <c r="A323" s="34" t="s">
        <v>114</v>
      </c>
      <c r="B323" s="34" t="s">
        <v>114</v>
      </c>
      <c r="C323" s="34" t="s">
        <v>115</v>
      </c>
      <c r="D323" s="34" t="s">
        <v>1443</v>
      </c>
      <c r="E323" s="34" t="s">
        <v>11</v>
      </c>
      <c r="F323" s="34" t="s">
        <v>34</v>
      </c>
      <c r="G323" s="34" t="s">
        <v>111</v>
      </c>
      <c r="H323" s="34" t="s">
        <v>10</v>
      </c>
      <c r="I323" s="34" t="s">
        <v>2557</v>
      </c>
      <c r="L323" s="35" t="s">
        <v>731</v>
      </c>
      <c r="M323" s="34" t="s">
        <v>1491</v>
      </c>
      <c r="N323" s="34" t="s">
        <v>1495</v>
      </c>
      <c r="O323" s="34" t="s">
        <v>746</v>
      </c>
      <c r="R323" s="34" t="s">
        <v>2558</v>
      </c>
    </row>
    <row r="324" spans="1:18" s="34" customFormat="1" hidden="1" x14ac:dyDescent="0.3">
      <c r="A324" s="34" t="s">
        <v>114</v>
      </c>
      <c r="B324" s="34" t="s">
        <v>114</v>
      </c>
      <c r="C324" s="34" t="s">
        <v>116</v>
      </c>
      <c r="D324" s="34" t="s">
        <v>1444</v>
      </c>
      <c r="E324" s="34" t="s">
        <v>11</v>
      </c>
      <c r="F324" s="34" t="s">
        <v>34</v>
      </c>
      <c r="G324" s="34" t="s">
        <v>111</v>
      </c>
      <c r="H324" s="34" t="s">
        <v>10</v>
      </c>
      <c r="I324" s="34" t="s">
        <v>2557</v>
      </c>
      <c r="L324" s="34" t="s">
        <v>731</v>
      </c>
      <c r="M324" s="34" t="s">
        <v>1492</v>
      </c>
      <c r="N324" s="34" t="s">
        <v>1496</v>
      </c>
      <c r="O324" s="34" t="s">
        <v>746</v>
      </c>
      <c r="R324" s="34" t="s">
        <v>2558</v>
      </c>
    </row>
    <row r="325" spans="1:18" s="34" customFormat="1" hidden="1" x14ac:dyDescent="0.3">
      <c r="A325" s="34" t="s">
        <v>114</v>
      </c>
      <c r="B325" s="34" t="s">
        <v>114</v>
      </c>
      <c r="C325" s="34" t="s">
        <v>117</v>
      </c>
      <c r="D325" s="34" t="s">
        <v>1445</v>
      </c>
      <c r="E325" s="34" t="s">
        <v>11</v>
      </c>
      <c r="F325" s="34" t="s">
        <v>34</v>
      </c>
      <c r="G325" s="34" t="s">
        <v>111</v>
      </c>
      <c r="H325" s="34" t="s">
        <v>10</v>
      </c>
      <c r="I325" s="34" t="s">
        <v>2557</v>
      </c>
      <c r="L325" s="34" t="s">
        <v>731</v>
      </c>
      <c r="M325" s="34" t="s">
        <v>1493</v>
      </c>
      <c r="N325" s="34" t="s">
        <v>1497</v>
      </c>
      <c r="O325" s="34" t="s">
        <v>746</v>
      </c>
      <c r="R325" s="34" t="s">
        <v>2558</v>
      </c>
    </row>
    <row r="326" spans="1:18" s="34" customFormat="1" hidden="1" x14ac:dyDescent="0.3">
      <c r="A326" s="34" t="s">
        <v>114</v>
      </c>
      <c r="B326" s="34" t="s">
        <v>114</v>
      </c>
      <c r="C326" s="34" t="s">
        <v>118</v>
      </c>
      <c r="D326" s="34" t="s">
        <v>1446</v>
      </c>
      <c r="E326" s="34" t="s">
        <v>11</v>
      </c>
      <c r="F326" s="34" t="s">
        <v>34</v>
      </c>
      <c r="G326" s="34" t="s">
        <v>111</v>
      </c>
      <c r="H326" s="34" t="s">
        <v>10</v>
      </c>
      <c r="I326" s="34" t="s">
        <v>2557</v>
      </c>
      <c r="L326" s="34" t="s">
        <v>731</v>
      </c>
      <c r="M326" s="34" t="s">
        <v>1494</v>
      </c>
      <c r="N326" s="34" t="s">
        <v>1498</v>
      </c>
      <c r="O326" s="34" t="s">
        <v>746</v>
      </c>
      <c r="R326" s="34" t="s">
        <v>2558</v>
      </c>
    </row>
    <row r="327" spans="1:18" s="18" customFormat="1" hidden="1" x14ac:dyDescent="0.3">
      <c r="A327" s="18" t="s">
        <v>578</v>
      </c>
      <c r="B327" s="18" t="s">
        <v>578</v>
      </c>
      <c r="C327" s="18" t="s">
        <v>579</v>
      </c>
      <c r="D327" s="18" t="s">
        <v>1447</v>
      </c>
      <c r="E327" s="18" t="s">
        <v>375</v>
      </c>
      <c r="G327" s="18" t="s">
        <v>580</v>
      </c>
      <c r="H327" s="18" t="s">
        <v>374</v>
      </c>
      <c r="I327" s="18" t="s">
        <v>2559</v>
      </c>
      <c r="O327" s="18" t="s">
        <v>746</v>
      </c>
    </row>
    <row r="328" spans="1:18" s="18" customFormat="1" hidden="1" x14ac:dyDescent="0.3">
      <c r="A328" s="18" t="s">
        <v>915</v>
      </c>
      <c r="B328" s="18" t="s">
        <v>620</v>
      </c>
      <c r="C328" s="18" t="s">
        <v>621</v>
      </c>
      <c r="D328" s="18" t="s">
        <v>1448</v>
      </c>
      <c r="E328" s="18" t="s">
        <v>375</v>
      </c>
      <c r="G328" s="18" t="s">
        <v>611</v>
      </c>
      <c r="H328" s="18" t="s">
        <v>374</v>
      </c>
      <c r="I328" s="18" t="s">
        <v>2560</v>
      </c>
      <c r="O328" s="18" t="s">
        <v>746</v>
      </c>
    </row>
    <row r="329" spans="1:18" s="18" customFormat="1" hidden="1" x14ac:dyDescent="0.3">
      <c r="A329" s="18" t="s">
        <v>916</v>
      </c>
      <c r="B329" s="18" t="s">
        <v>691</v>
      </c>
      <c r="C329" s="18" t="s">
        <v>692</v>
      </c>
      <c r="D329" s="18" t="s">
        <v>1449</v>
      </c>
      <c r="E329" s="18" t="s">
        <v>375</v>
      </c>
      <c r="G329" s="18" t="s">
        <v>693</v>
      </c>
      <c r="H329" s="18" t="s">
        <v>374</v>
      </c>
      <c r="I329" s="18" t="s">
        <v>2561</v>
      </c>
      <c r="O329" s="18" t="s">
        <v>746</v>
      </c>
    </row>
  </sheetData>
  <autoFilter ref="A1:R329" xr:uid="{40AB7163-B9B7-4FDC-801D-DDAD21B7BEA6}">
    <filterColumn colId="4">
      <filters>
        <filter val="manufacturing"/>
      </filters>
    </filterColumn>
  </autoFilter>
  <hyperlinks>
    <hyperlink ref="L16" r:id="rId1" xr:uid="{A340C98B-0C52-452F-A2AB-F9AA79AC9A3C}"/>
    <hyperlink ref="L24" r:id="rId2" xr:uid="{022B0E13-F3A2-4236-8FD8-0A5350A6C4D8}"/>
    <hyperlink ref="L65" r:id="rId3" xr:uid="{7283E713-D735-4077-BBA4-065596FD2AD6}"/>
    <hyperlink ref="L71" r:id="rId4" xr:uid="{91F444C2-B195-456B-B143-01856A041427}"/>
    <hyperlink ref="L76" r:id="rId5" xr:uid="{EA0A066C-90F7-4320-8C58-C2F6E513215E}"/>
    <hyperlink ref="L92" r:id="rId6" xr:uid="{ED698CFD-4E2C-4649-87B6-413213C25372}"/>
    <hyperlink ref="L101" r:id="rId7" xr:uid="{39D96C77-139C-4ECB-BC3A-2B810B1EA39B}"/>
    <hyperlink ref="M101" r:id="rId8" xr:uid="{6F768875-1709-4485-971B-5EC77F255D90}"/>
    <hyperlink ref="L144" r:id="rId9" xr:uid="{1A5D41BD-B299-45A0-998C-AC63E21C7EA3}"/>
    <hyperlink ref="L150" r:id="rId10" xr:uid="{A4A2A46B-2544-4684-A5EA-5DC22E2C248E}"/>
    <hyperlink ref="L156" r:id="rId11" xr:uid="{3CFBE87F-ECC6-466D-ADAA-C63B0E833492}"/>
    <hyperlink ref="L165" r:id="rId12" xr:uid="{912FAEEE-985D-4988-BCA6-F89CDFAA0FBC}"/>
    <hyperlink ref="L194" r:id="rId13" xr:uid="{CDFA4A56-3DDC-43B3-B983-9C8D93BF1CFA}"/>
    <hyperlink ref="L219" r:id="rId14" xr:uid="{3DC38577-844F-4836-A26E-1C7D2FC772D7}"/>
    <hyperlink ref="M162" r:id="rId15" xr:uid="{540FE319-0B24-49C1-8147-359DCD93AFBB}"/>
    <hyperlink ref="L251" r:id="rId16" xr:uid="{0491ABCA-74D1-4544-844B-6F265B08C595}"/>
    <hyperlink ref="L262" r:id="rId17" xr:uid="{3B90D433-7FF3-4F49-8186-E35A3C9984F0}"/>
    <hyperlink ref="L276" r:id="rId18" xr:uid="{15457A1E-EDAB-4AF5-B414-50465EECCDFA}"/>
    <hyperlink ref="L318" r:id="rId19" xr:uid="{C3636A32-4F0F-45E7-9A1F-7550E28F85EA}"/>
    <hyperlink ref="L323" r:id="rId20" xr:uid="{0D447182-09EE-49B4-99FC-14EB0B203377}"/>
    <hyperlink ref="L5" r:id="rId21" xr:uid="{E4D591DB-FAC0-4A0C-918A-A94A9ECC3B83}"/>
    <hyperlink ref="L46" r:id="rId22" xr:uid="{947CAF22-F67E-43C3-85F7-895EBB63332C}"/>
    <hyperlink ref="M45" r:id="rId23" xr:uid="{768B6C3F-9145-437A-BA00-D6FFD1DDBD17}"/>
    <hyperlink ref="L57" r:id="rId24" xr:uid="{66C5CC4E-C849-4A1A-9FF6-A778FD838D70}"/>
    <hyperlink ref="L64" r:id="rId25" xr:uid="{6A5A1473-C62D-4629-BC52-A60B7A7AFA28}"/>
    <hyperlink ref="L68" r:id="rId26" xr:uid="{82928FF1-A2DB-4219-88D3-5BE63EECD0BE}"/>
    <hyperlink ref="M4" r:id="rId27" xr:uid="{2BD57DEF-BA10-491A-8568-58588D8EBDA4}"/>
    <hyperlink ref="L5:L11" r:id="rId28" display="https://agnicoeagle.com/Home/default.aspx" xr:uid="{1484F003-0941-42B3-A345-CFEEC39B429A}"/>
    <hyperlink ref="N4" r:id="rId29" xr:uid="{BB52E42A-0834-472C-A5D7-9F042E3920F4}"/>
    <hyperlink ref="M200" r:id="rId30" xr:uid="{5FDD01D4-911A-489E-8B20-BB5F85CBF4DE}"/>
    <hyperlink ref="N15" r:id="rId31" xr:uid="{830B8D56-C12E-44FC-92EC-CCD3ECBD74DE}"/>
    <hyperlink ref="N16" r:id="rId32" xr:uid="{D0C4ECBD-61B5-4FDF-A6FE-BA448298CED7}"/>
    <hyperlink ref="M79" r:id="rId33" xr:uid="{378978D5-6320-461A-A362-3297E522FBC6}"/>
    <hyperlink ref="M15" r:id="rId34" xr:uid="{2F3D38C9-B4B1-405B-8A8F-4F6833AD230B}"/>
    <hyperlink ref="M16" r:id="rId35" xr:uid="{9AC6F6FA-F25F-40BF-B113-47A9B7A9FD26}"/>
    <hyperlink ref="M219" r:id="rId36" xr:uid="{5147C790-2B90-486A-B7FB-A2B65DD418F1}"/>
    <hyperlink ref="M220" r:id="rId37" xr:uid="{9240FAE9-7911-4632-A5D4-B81E0D47E173}"/>
    <hyperlink ref="N219" r:id="rId38" xr:uid="{135A95A7-957D-4827-8718-B88514F3D7F6}"/>
    <hyperlink ref="N220" r:id="rId39" xr:uid="{0E948B5E-D0F0-41E0-A2DD-010204D2D0A5}"/>
    <hyperlink ref="M285" r:id="rId40" xr:uid="{39827A49-DEBA-4AEF-8D13-5A76A223A9F0}"/>
    <hyperlink ref="N11" r:id="rId41" xr:uid="{58E35610-C8F9-4D29-BC93-0401B3EF84E6}"/>
    <hyperlink ref="N9" r:id="rId42" xr:uid="{2071A592-0CAC-42FC-B3FA-0BD2D54C6114}"/>
    <hyperlink ref="N8" r:id="rId43" xr:uid="{DA0DF6AD-98E7-4B0E-AE6E-ED73143150B6}"/>
    <hyperlink ref="N12" r:id="rId44" xr:uid="{5E68EA79-6A8C-4594-9218-C4965B4FA4D9}"/>
    <hyperlink ref="N5" r:id="rId45" xr:uid="{9105458B-3906-4EB2-A31C-056F7EC28CC2}"/>
    <hyperlink ref="N7" r:id="rId46" xr:uid="{F0542B9C-48BC-4C76-B53E-011A106DFF7D}"/>
    <hyperlink ref="N6" r:id="rId47" xr:uid="{2BC79D5D-11D7-4724-A1B9-5DAD4D982137}"/>
    <hyperlink ref="N10" r:id="rId48" xr:uid="{574F688B-B958-4726-AE5C-94CC831E9075}"/>
    <hyperlink ref="M7" r:id="rId49" xr:uid="{72847205-AFEE-41B2-B7C7-7238EDC337BB}"/>
    <hyperlink ref="M11" r:id="rId50" xr:uid="{2197ABEB-AF71-4C57-9726-FB9A3047834A}"/>
    <hyperlink ref="M9" r:id="rId51" xr:uid="{B2964E2D-76B3-4E00-8FAA-F294B526CC1D}"/>
    <hyperlink ref="M10" r:id="rId52" xr:uid="{5CA35E30-2C9D-4DE2-97DE-59BAB7CB5363}"/>
    <hyperlink ref="M12" r:id="rId53" xr:uid="{F179F5FA-C7E9-4242-BE16-7A4E5812A7E6}"/>
    <hyperlink ref="M6" r:id="rId54" xr:uid="{214EB16A-2F3A-4670-85E5-2BC74544B854}"/>
    <hyperlink ref="M5" r:id="rId55" xr:uid="{E6834FA4-5D32-41C9-B722-3428F53E0F46}"/>
    <hyperlink ref="M8" r:id="rId56" xr:uid="{C3EC9F0C-A06F-47A4-9F21-51513CC1E287}"/>
    <hyperlink ref="M20" r:id="rId57" display="https://www.riotinto.com/en/operations/canada/saguenay" xr:uid="{D27F8271-2BB5-4603-9C85-1E9C4663E614}"/>
    <hyperlink ref="N34" r:id="rId58" xr:uid="{3C9C0BFF-8CFF-4F3D-B347-10DA61E597F4}"/>
    <hyperlink ref="N165" r:id="rId59" xr:uid="{B0BC8CAF-74AE-43EA-98C8-9A8AE1A909FC}"/>
    <hyperlink ref="M181" r:id="rId60" xr:uid="{7DC220AE-034E-4AAB-9B20-B0A125B5A016}"/>
    <hyperlink ref="N127" r:id="rId61" xr:uid="{7F4E5C08-47A9-4DB9-8B1B-8F0373B998CF}"/>
    <hyperlink ref="L3" r:id="rId62" xr:uid="{8FFAB369-C6A6-4961-A250-9B7BE6B8048E}"/>
    <hyperlink ref="N39" r:id="rId63" xr:uid="{98DE3933-5CC6-4DCD-9926-B87F4868BB6A}"/>
    <hyperlink ref="L102" r:id="rId64" xr:uid="{5780104B-B7B2-4A66-8FE9-C8B0CD7546AD}"/>
    <hyperlink ref="L103" r:id="rId65" xr:uid="{D306E428-4186-410C-9A41-42AB76B6B6A1}"/>
    <hyperlink ref="M102" r:id="rId66" xr:uid="{8253A564-77D8-4D51-B965-A55365280858}"/>
    <hyperlink ref="M103" r:id="rId67" xr:uid="{4EB03FCA-307A-462A-A651-F35FD3F46D93}"/>
    <hyperlink ref="N102" r:id="rId68" xr:uid="{A0D39A5A-1984-4D0F-8813-5018707BA47B}"/>
    <hyperlink ref="N156" r:id="rId69" xr:uid="{482C2646-13D2-4AFB-9A9B-FAB2CA061B93}"/>
    <hyperlink ref="M156" r:id="rId70" xr:uid="{7D973DA8-39A4-4CB5-9560-1578803E6C93}"/>
    <hyperlink ref="N204" r:id="rId71" xr:uid="{12076C72-EEDF-4097-AFCE-561013FF44CC}"/>
    <hyperlink ref="M262" r:id="rId72" xr:uid="{DF5E11EA-0B8A-4757-BC85-8B8F849E0E98}"/>
    <hyperlink ref="M21" r:id="rId73" location="cite_note-autoref_12-21" xr:uid="{EF886A9C-584C-4621-9D79-836660C84C44}"/>
    <hyperlink ref="L53" r:id="rId74" xr:uid="{7FD55E21-96AB-4C10-9CD9-0551A23601AB}"/>
    <hyperlink ref="M66" r:id="rId75" xr:uid="{1A458C2B-78AD-4BD4-AC87-6FCEE910B358}"/>
    <hyperlink ref="N68" r:id="rId76" xr:uid="{453166F8-CF14-4A0F-8C85-27A190AD9AF3}"/>
    <hyperlink ref="L26" r:id="rId77" xr:uid="{74E2546D-991B-4C2D-889F-D69154146473}"/>
    <hyperlink ref="N162" r:id="rId78" xr:uid="{2CB6D790-1492-464D-9050-4EF89DF5E1DE}"/>
    <hyperlink ref="L162" r:id="rId79" xr:uid="{4BC3FDF5-9093-4305-9AD2-07F028367B12}"/>
    <hyperlink ref="M178" r:id="rId80" xr:uid="{3E501DEB-F629-4900-9038-C1658DD1C456}"/>
    <hyperlink ref="N178" r:id="rId81" xr:uid="{A0DB1BA9-5D50-4900-9CA9-B96DDEEC69F6}"/>
    <hyperlink ref="N181" r:id="rId82" xr:uid="{2DE09CE9-2832-4683-8663-4251DC960B2F}"/>
    <hyperlink ref="M184" r:id="rId83" xr:uid="{1E42C5F9-187F-4CFA-8D40-6F3EB44C0019}"/>
    <hyperlink ref="N184" r:id="rId84" xr:uid="{7C4F44C0-A17E-45EA-84A1-0590BC772039}"/>
    <hyperlink ref="L185" r:id="rId85" xr:uid="{173E69C7-1825-47E6-89D1-A057E3222BEF}"/>
    <hyperlink ref="N188" r:id="rId86" xr:uid="{89859D23-3D5A-4AD6-A318-F7068E30CF82}"/>
    <hyperlink ref="M216" r:id="rId87" display="https://www.orano.group/canada/en/our-uranium-expertise/mining-and-milling" xr:uid="{2E684BE2-0EC8-4C53-98DF-70FB16769CFC}"/>
    <hyperlink ref="N216" r:id="rId88" xr:uid="{6D2425E1-BCE7-4C3B-B0F5-007689ECE3C5}"/>
    <hyperlink ref="L223" r:id="rId89" xr:uid="{760439BE-2FFA-401C-9DE1-18910CE31991}"/>
    <hyperlink ref="M223" r:id="rId90" xr:uid="{25A557F5-47FA-4AA1-ACEA-F616911FD101}"/>
    <hyperlink ref="L224" r:id="rId91" xr:uid="{4763AC85-FD39-439B-A6D9-4BABFFC396CA}"/>
    <hyperlink ref="L225" r:id="rId92" xr:uid="{F9E239BB-D137-4284-8661-A62CFA8CE99F}"/>
    <hyperlink ref="M238" r:id="rId93" xr:uid="{BD7A8E95-70AE-46C9-8D8E-D87C82ADF675}"/>
    <hyperlink ref="L247" r:id="rId94" xr:uid="{7B08D5C6-0242-494A-8C4B-CB4DDC54B90D}"/>
    <hyperlink ref="M247" r:id="rId95" xr:uid="{DD175947-AF70-4837-9814-73F30C96A2C6}"/>
    <hyperlink ref="M251" r:id="rId96" xr:uid="{4271AFA7-8D6A-4B2E-8ED3-8F1679B228E4}"/>
    <hyperlink ref="M253" r:id="rId97" xr:uid="{7DD3AD56-FAA3-4BF9-BD16-2DFD95CB9C95}"/>
    <hyperlink ref="N272" r:id="rId98" xr:uid="{19685D93-9DD5-46A2-B25F-642FB938223B}"/>
    <hyperlink ref="L272" r:id="rId99" xr:uid="{4DF9A02C-26AB-47E9-8FFD-EA68A7A97875}"/>
    <hyperlink ref="M272" r:id="rId100" xr:uid="{AF177EC9-E188-4EA6-A798-B8976A3AA843}"/>
    <hyperlink ref="N276" r:id="rId101" display="https://miningdataonline.com/property/1663/Yellowhead-Project.aspx" xr:uid="{546E8605-23A1-4411-856C-157ACF361F98}"/>
    <hyperlink ref="M276" r:id="rId102" display="https://www.tasekomines.com/properties/yellowhead-project/" xr:uid="{490C112C-83C0-468B-972F-A90D38644836}"/>
    <hyperlink ref="N278" r:id="rId103" xr:uid="{97175AAF-8E00-4C85-A1A1-6D78ED6107E6}"/>
    <hyperlink ref="L287" r:id="rId104" xr:uid="{5BE56F49-AAD6-42F6-9512-203C58490C45}"/>
    <hyperlink ref="L291" r:id="rId105" xr:uid="{34EA8EF0-27D1-4D0A-888F-F9707E43820F}"/>
    <hyperlink ref="L311" r:id="rId106" xr:uid="{7219E808-EE71-4B90-8C46-6C58FD217D40}"/>
    <hyperlink ref="M92" r:id="rId107" xr:uid="{ADE4D528-7A7C-49F1-8314-62317844B5EB}"/>
    <hyperlink ref="N33" r:id="rId108" xr:uid="{8A2DF42F-BF03-4199-9C76-7DDF2125264D}"/>
    <hyperlink ref="M129" r:id="rId109" xr:uid="{7925235F-D467-4AB9-9616-A05D1FBEF201}"/>
    <hyperlink ref="M128" r:id="rId110" xr:uid="{3719BD0A-9CA7-4AD3-AABE-2E29C43270D4}"/>
    <hyperlink ref="N303" r:id="rId111" xr:uid="{37491F65-C264-4C08-8FBF-006655F1D7C5}"/>
    <hyperlink ref="N72" r:id="rId112" xr:uid="{9AAB40A2-214A-44D7-8528-076D175F554A}"/>
    <hyperlink ref="N45" r:id="rId113" xr:uid="{1C687D8C-F303-40FF-95C7-9DB264AD8948}"/>
    <hyperlink ref="N197" r:id="rId114" xr:uid="{29E50A97-49DC-4EF9-BB31-A40BF5CE4024}"/>
    <hyperlink ref="N144" r:id="rId115" xr:uid="{6CEDA1FD-2B4D-45B9-8D3B-DF3B8FC11868}"/>
    <hyperlink ref="N130" r:id="rId116" xr:uid="{31D4B58C-F469-4F15-9EAC-9443A3CBB018}"/>
    <hyperlink ref="N149" r:id="rId117" xr:uid="{325EFE45-F02E-42E5-B45F-09F83DBBE712}"/>
    <hyperlink ref="N133" r:id="rId118" xr:uid="{6D9407C2-9A82-4BBE-A277-0250FD7A4A2A}"/>
    <hyperlink ref="N135" r:id="rId119" xr:uid="{957CDAE9-69C0-4CE7-8EE2-30D55BF0321B}"/>
    <hyperlink ref="N309" r:id="rId120" xr:uid="{547E6C36-5E55-470B-9795-817256F0B631}"/>
    <hyperlink ref="N300" r:id="rId121" xr:uid="{801A952F-C720-4D27-9B40-E070E82ABC1E}"/>
    <hyperlink ref="N283" r:id="rId122" xr:uid="{52017330-A1F8-47E3-BA21-6F379450EE07}"/>
    <hyperlink ref="N71" r:id="rId123" xr:uid="{F580FD6A-D6FC-4423-8F36-4DFB582992FC}"/>
    <hyperlink ref="N3" r:id="rId124" xr:uid="{9AFCF8FF-0A8F-40D4-8387-B66EC2BD52D0}"/>
    <hyperlink ref="N46" r:id="rId125" xr:uid="{DD74B58C-0559-401F-8ADF-E2976B9A8A46}"/>
    <hyperlink ref="N52" r:id="rId126" xr:uid="{A897E254-407B-4586-A8E5-3254F6784151}"/>
    <hyperlink ref="N84" r:id="rId127" xr:uid="{C7050D13-F5F7-4EC3-BFD2-19B3A3F5006C}"/>
    <hyperlink ref="N90" r:id="rId128" xr:uid="{F2C74938-2562-4F77-8ADA-D3062D8252CA}"/>
    <hyperlink ref="N95" r:id="rId129" xr:uid="{0EB22B9B-85A8-4411-A9D0-9D8478E7B47C}"/>
    <hyperlink ref="N143" r:id="rId130" xr:uid="{8976660D-EE1A-47BC-BC2A-D0AD50A5FE84}"/>
    <hyperlink ref="N179" r:id="rId131" xr:uid="{562B2607-5A74-49E5-B5B1-1B83EB30DF78}"/>
    <hyperlink ref="N198" r:id="rId132" xr:uid="{038E92B7-C3DD-4259-A447-863194CBE34E}"/>
    <hyperlink ref="N200" r:id="rId133" xr:uid="{E880B9D8-228C-4561-B481-02E89932D8BF}"/>
    <hyperlink ref="N201" r:id="rId134" xr:uid="{E778C10D-EE61-4C52-B180-D4B839B9D989}"/>
    <hyperlink ref="N202" r:id="rId135" xr:uid="{35EC3BF7-764D-4942-9793-A7F6AF8696DC}"/>
    <hyperlink ref="N203" r:id="rId136" xr:uid="{92532C52-6ED6-4151-87E1-E800AD4FA3BF}"/>
    <hyperlink ref="N196" r:id="rId137" xr:uid="{2222808B-1E29-4C15-AC34-A8F38C33B263}"/>
    <hyperlink ref="N233" r:id="rId138" xr:uid="{BB4D35A0-B936-43F0-85D7-87AEA6653310}"/>
    <hyperlink ref="N234" r:id="rId139" xr:uid="{0E981D8C-5B82-41AB-B149-F6524094F4DC}"/>
    <hyperlink ref="N247" r:id="rId140" xr:uid="{2C7F7BA7-5DDD-43F1-A86B-99890B307535}"/>
    <hyperlink ref="N252" r:id="rId141" xr:uid="{45F87E03-D1DF-4C80-8EBB-9975C25C6D9A}"/>
    <hyperlink ref="N253" r:id="rId142" xr:uid="{86583BDC-394B-4C51-A21E-E967746BD3A2}"/>
    <hyperlink ref="N257" r:id="rId143" xr:uid="{BBD07BBD-33D7-4004-A7F4-4A9093283763}"/>
    <hyperlink ref="N259" r:id="rId144" xr:uid="{8BAF2D0C-8F05-417C-9B3C-1FB1B0C86314}"/>
    <hyperlink ref="N258" r:id="rId145" xr:uid="{B6A4FB78-2C98-43F6-BC12-75D173A3FA3D}"/>
    <hyperlink ref="N262" r:id="rId146" xr:uid="{B158650F-BC1F-4C67-87F2-2DC1CEB6021F}"/>
    <hyperlink ref="N290" r:id="rId147" xr:uid="{B183ED9E-F1F6-47C8-9C9C-9DE41A2760D6}"/>
    <hyperlink ref="N306" r:id="rId148" xr:uid="{C50B93C5-CFD4-461D-BB41-44B4B01E5C94}"/>
    <hyperlink ref="N307" r:id="rId149" xr:uid="{7F8F909A-2299-4D74-AF71-669B444B34BA}"/>
    <hyperlink ref="N311" r:id="rId150" xr:uid="{4CE4F427-DEF8-48E3-AE50-73006FA9C46C}"/>
    <hyperlink ref="N317" r:id="rId151" xr:uid="{185F42EF-5239-4405-B69D-208BBEDBE3BB}"/>
    <hyperlink ref="N318" r:id="rId152" xr:uid="{2FD3C8C1-F39F-4D25-BB72-978DC6FCC99A}"/>
    <hyperlink ref="N319" r:id="rId153" xr:uid="{657C61DA-BF2D-4CA1-BF36-A9259D85F8AA}"/>
  </hyperlinks>
  <pageMargins left="0.7" right="0.7" top="0.75" bottom="0.75" header="0.3" footer="0.3"/>
  <pageSetup orientation="portrait" r:id="rId15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C8D16-7BD3-496E-9247-CD37329760C3}">
  <dimension ref="A1:P329"/>
  <sheetViews>
    <sheetView workbookViewId="0">
      <selection activeCell="A6" sqref="A6"/>
    </sheetView>
  </sheetViews>
  <sheetFormatPr defaultRowHeight="14.4" x14ac:dyDescent="0.3"/>
  <cols>
    <col min="1" max="1" width="49.77734375" bestFit="1" customWidth="1"/>
    <col min="2" max="2" width="45.6640625" customWidth="1"/>
    <col min="3" max="3" width="35.77734375" bestFit="1" customWidth="1"/>
    <col min="4" max="4" width="18" bestFit="1" customWidth="1"/>
    <col min="5" max="5" width="15.77734375" bestFit="1" customWidth="1"/>
    <col min="6" max="6" width="13.33203125" bestFit="1" customWidth="1"/>
    <col min="7" max="7" width="50.5546875" bestFit="1" customWidth="1"/>
    <col min="8" max="8" width="87.5546875" customWidth="1"/>
    <col min="9" max="9" width="89.44140625" bestFit="1" customWidth="1"/>
    <col min="10" max="10" width="23.5546875" customWidth="1"/>
    <col min="11" max="11" width="31.44140625" bestFit="1" customWidth="1"/>
    <col min="12" max="12" width="30.88671875" bestFit="1" customWidth="1"/>
    <col min="13" max="13" width="49.77734375" bestFit="1" customWidth="1"/>
    <col min="14" max="14" width="50.5546875" bestFit="1" customWidth="1"/>
    <col min="15" max="15" width="87.5546875" customWidth="1"/>
    <col min="16" max="16" width="89.44140625" bestFit="1" customWidth="1"/>
  </cols>
  <sheetData>
    <row r="1" spans="1:16" x14ac:dyDescent="0.3">
      <c r="A1" s="33" t="s">
        <v>1740</v>
      </c>
      <c r="B1" s="33" t="s">
        <v>1741</v>
      </c>
      <c r="C1" s="33" t="s">
        <v>1742</v>
      </c>
      <c r="D1" s="33" t="s">
        <v>2</v>
      </c>
      <c r="E1" s="1" t="s">
        <v>4</v>
      </c>
      <c r="F1" s="33" t="s">
        <v>3</v>
      </c>
      <c r="G1" s="15" t="s">
        <v>813</v>
      </c>
      <c r="H1" s="16" t="s">
        <v>837</v>
      </c>
      <c r="I1" s="16" t="s">
        <v>814</v>
      </c>
      <c r="J1" s="33" t="s">
        <v>2562</v>
      </c>
      <c r="K1" s="33" t="s">
        <v>2563</v>
      </c>
      <c r="L1" s="33" t="s">
        <v>2564</v>
      </c>
      <c r="M1" s="33" t="s">
        <v>1543</v>
      </c>
      <c r="N1" s="33" t="s">
        <v>2565</v>
      </c>
      <c r="O1" s="33" t="s">
        <v>2566</v>
      </c>
      <c r="P1" s="33" t="s">
        <v>7</v>
      </c>
    </row>
    <row r="2" spans="1:16" x14ac:dyDescent="0.3">
      <c r="A2" s="18" t="s">
        <v>774</v>
      </c>
      <c r="B2" s="18" t="s">
        <v>62</v>
      </c>
      <c r="C2" s="18" t="s">
        <v>702</v>
      </c>
      <c r="D2" s="18" t="s">
        <v>1123</v>
      </c>
      <c r="E2" s="18" t="s">
        <v>375</v>
      </c>
      <c r="F2" s="18" t="s">
        <v>374</v>
      </c>
      <c r="G2" s="18"/>
      <c r="H2" s="18"/>
      <c r="I2" s="18"/>
    </row>
    <row r="3" spans="1:16" x14ac:dyDescent="0.3">
      <c r="A3" t="s">
        <v>774</v>
      </c>
      <c r="B3" t="s">
        <v>62</v>
      </c>
      <c r="C3" t="s">
        <v>63</v>
      </c>
      <c r="D3" t="s">
        <v>1122</v>
      </c>
      <c r="E3" t="s">
        <v>11</v>
      </c>
      <c r="F3" t="s">
        <v>10</v>
      </c>
      <c r="G3" s="22" t="s">
        <v>775</v>
      </c>
      <c r="H3" t="s">
        <v>2328</v>
      </c>
      <c r="I3" t="s">
        <v>2329</v>
      </c>
      <c r="K3" t="s">
        <v>2567</v>
      </c>
      <c r="L3" t="s">
        <v>774</v>
      </c>
    </row>
    <row r="4" spans="1:16" x14ac:dyDescent="0.3">
      <c r="A4" s="18" t="s">
        <v>14</v>
      </c>
      <c r="B4" s="18" t="s">
        <v>14</v>
      </c>
      <c r="C4" s="18" t="s">
        <v>429</v>
      </c>
      <c r="D4" s="18" t="s">
        <v>1132</v>
      </c>
      <c r="E4" s="18" t="s">
        <v>375</v>
      </c>
      <c r="F4" s="18" t="s">
        <v>374</v>
      </c>
      <c r="G4" s="18" t="s">
        <v>768</v>
      </c>
      <c r="H4" s="19" t="s">
        <v>1501</v>
      </c>
      <c r="I4" s="19" t="s">
        <v>1500</v>
      </c>
    </row>
    <row r="5" spans="1:16" x14ac:dyDescent="0.3">
      <c r="A5" t="s">
        <v>14</v>
      </c>
      <c r="B5" t="s">
        <v>14</v>
      </c>
      <c r="C5" t="s">
        <v>15</v>
      </c>
      <c r="D5" t="s">
        <v>1124</v>
      </c>
      <c r="E5" t="s">
        <v>11</v>
      </c>
      <c r="F5" t="s">
        <v>10</v>
      </c>
      <c r="G5" s="2" t="s">
        <v>768</v>
      </c>
      <c r="H5" s="2" t="s">
        <v>1501</v>
      </c>
      <c r="I5" s="2" t="s">
        <v>1500</v>
      </c>
      <c r="K5" t="s">
        <v>2568</v>
      </c>
      <c r="L5" t="s">
        <v>14</v>
      </c>
      <c r="O5" t="s">
        <v>2569</v>
      </c>
    </row>
    <row r="6" spans="1:16" x14ac:dyDescent="0.3">
      <c r="A6" t="s">
        <v>14</v>
      </c>
      <c r="B6" t="s">
        <v>14</v>
      </c>
      <c r="C6" t="s">
        <v>65</v>
      </c>
      <c r="D6" t="s">
        <v>1128</v>
      </c>
      <c r="E6" t="s">
        <v>11</v>
      </c>
      <c r="F6" t="s">
        <v>10</v>
      </c>
      <c r="G6" s="2" t="s">
        <v>768</v>
      </c>
      <c r="H6" s="2" t="s">
        <v>1506</v>
      </c>
      <c r="I6" s="2" t="s">
        <v>1507</v>
      </c>
      <c r="K6" t="s">
        <v>2568</v>
      </c>
      <c r="L6" t="s">
        <v>2570</v>
      </c>
    </row>
    <row r="7" spans="1:16" x14ac:dyDescent="0.3">
      <c r="A7" t="s">
        <v>14</v>
      </c>
      <c r="B7" t="s">
        <v>14</v>
      </c>
      <c r="C7" t="s">
        <v>18</v>
      </c>
      <c r="D7" t="s">
        <v>1125</v>
      </c>
      <c r="E7" t="s">
        <v>11</v>
      </c>
      <c r="F7" t="s">
        <v>10</v>
      </c>
      <c r="G7" s="2" t="s">
        <v>768</v>
      </c>
      <c r="H7" s="2" t="s">
        <v>1502</v>
      </c>
      <c r="I7" s="2" t="s">
        <v>1503</v>
      </c>
      <c r="K7" t="s">
        <v>2568</v>
      </c>
      <c r="L7" t="s">
        <v>14</v>
      </c>
      <c r="O7" t="s">
        <v>2571</v>
      </c>
      <c r="P7" t="s">
        <v>2572</v>
      </c>
    </row>
    <row r="8" spans="1:16" x14ac:dyDescent="0.3">
      <c r="A8" t="s">
        <v>14</v>
      </c>
      <c r="B8" t="s">
        <v>14</v>
      </c>
      <c r="C8" t="s">
        <v>66</v>
      </c>
      <c r="D8" t="s">
        <v>1129</v>
      </c>
      <c r="E8" t="s">
        <v>11</v>
      </c>
      <c r="F8" t="s">
        <v>10</v>
      </c>
      <c r="G8" s="2" t="s">
        <v>768</v>
      </c>
      <c r="H8" s="2" t="s">
        <v>1508</v>
      </c>
      <c r="I8" s="2" t="s">
        <v>1509</v>
      </c>
      <c r="K8" t="s">
        <v>2568</v>
      </c>
      <c r="L8" t="s">
        <v>14</v>
      </c>
      <c r="O8" t="s">
        <v>2573</v>
      </c>
    </row>
    <row r="9" spans="1:16" x14ac:dyDescent="0.3">
      <c r="A9" t="s">
        <v>14</v>
      </c>
      <c r="B9" t="s">
        <v>14</v>
      </c>
      <c r="C9" t="s">
        <v>91</v>
      </c>
      <c r="D9" t="s">
        <v>1131</v>
      </c>
      <c r="E9" t="s">
        <v>11</v>
      </c>
      <c r="F9" t="s">
        <v>10</v>
      </c>
      <c r="G9" s="2" t="s">
        <v>768</v>
      </c>
      <c r="H9" s="2" t="s">
        <v>1512</v>
      </c>
      <c r="I9" s="2" t="s">
        <v>1513</v>
      </c>
      <c r="K9" t="s">
        <v>2568</v>
      </c>
      <c r="L9" t="s">
        <v>14</v>
      </c>
      <c r="O9" t="s">
        <v>2574</v>
      </c>
    </row>
    <row r="10" spans="1:16" x14ac:dyDescent="0.3">
      <c r="A10" t="s">
        <v>14</v>
      </c>
      <c r="B10" t="s">
        <v>14</v>
      </c>
      <c r="C10" t="s">
        <v>67</v>
      </c>
      <c r="D10" t="s">
        <v>1130</v>
      </c>
      <c r="E10" t="s">
        <v>11</v>
      </c>
      <c r="F10" t="s">
        <v>10</v>
      </c>
      <c r="G10" s="2" t="s">
        <v>768</v>
      </c>
      <c r="H10" s="2" t="s">
        <v>1510</v>
      </c>
      <c r="I10" s="2" t="s">
        <v>1511</v>
      </c>
      <c r="K10" t="s">
        <v>2568</v>
      </c>
      <c r="L10" t="s">
        <v>14</v>
      </c>
    </row>
    <row r="11" spans="1:16" x14ac:dyDescent="0.3">
      <c r="A11" t="s">
        <v>14</v>
      </c>
      <c r="B11" t="s">
        <v>14</v>
      </c>
      <c r="C11" t="s">
        <v>20</v>
      </c>
      <c r="D11" t="s">
        <v>1126</v>
      </c>
      <c r="E11" t="s">
        <v>11</v>
      </c>
      <c r="F11" t="s">
        <v>10</v>
      </c>
      <c r="G11" s="2" t="s">
        <v>768</v>
      </c>
      <c r="H11" s="2" t="s">
        <v>1501</v>
      </c>
      <c r="I11" s="2" t="s">
        <v>1500</v>
      </c>
      <c r="K11" t="s">
        <v>2568</v>
      </c>
      <c r="L11" t="s">
        <v>14</v>
      </c>
      <c r="O11" t="s">
        <v>2569</v>
      </c>
    </row>
    <row r="12" spans="1:16" x14ac:dyDescent="0.3">
      <c r="A12" t="s">
        <v>14</v>
      </c>
      <c r="B12" t="s">
        <v>14</v>
      </c>
      <c r="C12" t="s">
        <v>22</v>
      </c>
      <c r="D12" t="s">
        <v>1127</v>
      </c>
      <c r="E12" t="s">
        <v>11</v>
      </c>
      <c r="F12" t="s">
        <v>10</v>
      </c>
      <c r="G12" s="2" t="s">
        <v>768</v>
      </c>
      <c r="H12" s="2" t="s">
        <v>1505</v>
      </c>
      <c r="I12" s="2" t="s">
        <v>1504</v>
      </c>
      <c r="K12" t="s">
        <v>2568</v>
      </c>
      <c r="L12" t="s">
        <v>14</v>
      </c>
      <c r="O12" t="s">
        <v>2575</v>
      </c>
    </row>
    <row r="13" spans="1:16" x14ac:dyDescent="0.3">
      <c r="A13" s="18" t="s">
        <v>14</v>
      </c>
      <c r="B13" s="18" t="s">
        <v>14</v>
      </c>
      <c r="C13" s="18" t="s">
        <v>461</v>
      </c>
      <c r="D13" s="18" t="s">
        <v>1134</v>
      </c>
      <c r="E13" s="18" t="s">
        <v>375</v>
      </c>
      <c r="F13" s="18" t="s">
        <v>374</v>
      </c>
      <c r="G13" s="18" t="s">
        <v>768</v>
      </c>
      <c r="H13" s="18" t="s">
        <v>1512</v>
      </c>
      <c r="I13" s="18" t="s">
        <v>1516</v>
      </c>
      <c r="J13" t="s">
        <v>2576</v>
      </c>
    </row>
    <row r="14" spans="1:16" x14ac:dyDescent="0.3">
      <c r="A14" s="18" t="s">
        <v>14</v>
      </c>
      <c r="B14" s="18" t="s">
        <v>14</v>
      </c>
      <c r="C14" s="18" t="s">
        <v>432</v>
      </c>
      <c r="D14" s="18" t="s">
        <v>1133</v>
      </c>
      <c r="E14" s="18" t="s">
        <v>375</v>
      </c>
      <c r="F14" s="18" t="s">
        <v>374</v>
      </c>
      <c r="G14" s="18" t="s">
        <v>768</v>
      </c>
      <c r="H14" s="18" t="s">
        <v>1512</v>
      </c>
      <c r="I14" s="18"/>
    </row>
    <row r="15" spans="1:16" x14ac:dyDescent="0.3">
      <c r="A15" t="s">
        <v>736</v>
      </c>
      <c r="B15" t="s">
        <v>24</v>
      </c>
      <c r="C15" t="s">
        <v>25</v>
      </c>
      <c r="D15" t="s">
        <v>1135</v>
      </c>
      <c r="E15" t="s">
        <v>11</v>
      </c>
      <c r="F15" t="s">
        <v>10</v>
      </c>
      <c r="G15" t="s">
        <v>737</v>
      </c>
      <c r="H15" s="2" t="s">
        <v>1518</v>
      </c>
      <c r="I15" s="2" t="s">
        <v>1520</v>
      </c>
      <c r="K15" t="s">
        <v>2577</v>
      </c>
      <c r="L15" t="s">
        <v>736</v>
      </c>
      <c r="O15" t="s">
        <v>2578</v>
      </c>
    </row>
    <row r="16" spans="1:16" x14ac:dyDescent="0.3">
      <c r="A16" t="s">
        <v>736</v>
      </c>
      <c r="B16" t="s">
        <v>24</v>
      </c>
      <c r="C16" t="s">
        <v>26</v>
      </c>
      <c r="D16" t="s">
        <v>1136</v>
      </c>
      <c r="E16" t="s">
        <v>11</v>
      </c>
      <c r="F16" t="s">
        <v>10</v>
      </c>
      <c r="G16" s="2" t="s">
        <v>737</v>
      </c>
      <c r="H16" s="2" t="s">
        <v>1519</v>
      </c>
      <c r="I16" s="2" t="s">
        <v>1521</v>
      </c>
      <c r="K16" t="s">
        <v>2577</v>
      </c>
      <c r="L16" t="s">
        <v>736</v>
      </c>
      <c r="M16" t="s">
        <v>2580</v>
      </c>
      <c r="O16" t="s">
        <v>2579</v>
      </c>
    </row>
    <row r="17" spans="1:12" x14ac:dyDescent="0.3">
      <c r="A17" t="s">
        <v>261</v>
      </c>
      <c r="B17" t="s">
        <v>261</v>
      </c>
      <c r="C17" t="s">
        <v>262</v>
      </c>
      <c r="D17" t="s">
        <v>1137</v>
      </c>
      <c r="E17" t="s">
        <v>233</v>
      </c>
      <c r="F17" t="s">
        <v>10</v>
      </c>
      <c r="G17" t="s">
        <v>738</v>
      </c>
      <c r="H17" t="s">
        <v>2335</v>
      </c>
      <c r="I17" t="s">
        <v>707</v>
      </c>
      <c r="K17" t="s">
        <v>2581</v>
      </c>
      <c r="L17" t="s">
        <v>261</v>
      </c>
    </row>
    <row r="18" spans="1:12" x14ac:dyDescent="0.3">
      <c r="A18" t="s">
        <v>261</v>
      </c>
      <c r="B18" t="s">
        <v>261</v>
      </c>
      <c r="C18" t="s">
        <v>293</v>
      </c>
      <c r="D18" t="s">
        <v>1138</v>
      </c>
      <c r="E18" t="s">
        <v>233</v>
      </c>
      <c r="F18" t="s">
        <v>10</v>
      </c>
      <c r="G18" t="s">
        <v>738</v>
      </c>
      <c r="H18" t="s">
        <v>2335</v>
      </c>
      <c r="I18" t="s">
        <v>707</v>
      </c>
      <c r="K18" t="s">
        <v>2581</v>
      </c>
      <c r="L18" t="s">
        <v>261</v>
      </c>
    </row>
    <row r="19" spans="1:12" x14ac:dyDescent="0.3">
      <c r="A19" s="18" t="s">
        <v>740</v>
      </c>
      <c r="B19" s="18" t="s">
        <v>372</v>
      </c>
      <c r="C19" s="18" t="s">
        <v>373</v>
      </c>
      <c r="D19" s="18" t="s">
        <v>1139</v>
      </c>
      <c r="E19" s="18" t="s">
        <v>375</v>
      </c>
      <c r="F19" s="18" t="s">
        <v>374</v>
      </c>
      <c r="G19" s="18"/>
      <c r="H19" s="18"/>
      <c r="I19" s="18"/>
    </row>
    <row r="20" spans="1:12" ht="28.8" x14ac:dyDescent="0.3">
      <c r="A20" t="s">
        <v>740</v>
      </c>
      <c r="B20" t="s">
        <v>267</v>
      </c>
      <c r="C20" t="s">
        <v>268</v>
      </c>
      <c r="D20" t="s">
        <v>1140</v>
      </c>
      <c r="E20" t="s">
        <v>233</v>
      </c>
      <c r="F20" t="s">
        <v>10</v>
      </c>
      <c r="G20" t="s">
        <v>738</v>
      </c>
      <c r="H20" s="30" t="s">
        <v>2338</v>
      </c>
      <c r="I20" t="s">
        <v>707</v>
      </c>
      <c r="K20" t="s">
        <v>2582</v>
      </c>
      <c r="L20" t="s">
        <v>261</v>
      </c>
    </row>
    <row r="21" spans="1:12" x14ac:dyDescent="0.3">
      <c r="A21" t="s">
        <v>779</v>
      </c>
      <c r="B21" t="s">
        <v>242</v>
      </c>
      <c r="C21" t="s">
        <v>243</v>
      </c>
      <c r="D21" t="s">
        <v>1141</v>
      </c>
      <c r="E21" t="s">
        <v>233</v>
      </c>
      <c r="F21" t="s">
        <v>10</v>
      </c>
      <c r="G21" t="s">
        <v>778</v>
      </c>
      <c r="H21" s="22" t="s">
        <v>2340</v>
      </c>
      <c r="I21" t="s">
        <v>707</v>
      </c>
      <c r="K21" t="s">
        <v>2583</v>
      </c>
      <c r="L21" t="s">
        <v>2584</v>
      </c>
    </row>
    <row r="22" spans="1:12" x14ac:dyDescent="0.3">
      <c r="A22" s="18"/>
      <c r="B22" s="18" t="s">
        <v>512</v>
      </c>
      <c r="C22" s="18" t="s">
        <v>513</v>
      </c>
      <c r="D22" s="18" t="s">
        <v>1142</v>
      </c>
      <c r="E22" s="18" t="s">
        <v>375</v>
      </c>
      <c r="F22" s="18" t="s">
        <v>374</v>
      </c>
      <c r="G22" s="18"/>
      <c r="H22" s="18"/>
      <c r="I22" s="18"/>
    </row>
    <row r="23" spans="1:12" x14ac:dyDescent="0.3">
      <c r="A23" s="18"/>
      <c r="B23" s="18" t="s">
        <v>551</v>
      </c>
      <c r="C23" s="18" t="s">
        <v>552</v>
      </c>
      <c r="D23" s="18" t="s">
        <v>1143</v>
      </c>
      <c r="E23" s="18" t="s">
        <v>375</v>
      </c>
      <c r="F23" s="18" t="s">
        <v>374</v>
      </c>
      <c r="G23" s="18"/>
      <c r="H23" s="18"/>
      <c r="I23" s="18"/>
    </row>
    <row r="24" spans="1:12" x14ac:dyDescent="0.3">
      <c r="A24" t="s">
        <v>780</v>
      </c>
      <c r="B24" t="s">
        <v>253</v>
      </c>
      <c r="C24" t="s">
        <v>254</v>
      </c>
      <c r="D24" t="s">
        <v>1144</v>
      </c>
      <c r="E24" t="s">
        <v>233</v>
      </c>
      <c r="F24" t="s">
        <v>10</v>
      </c>
      <c r="G24" s="2" t="s">
        <v>782</v>
      </c>
      <c r="H24" s="2"/>
      <c r="I24" t="s">
        <v>707</v>
      </c>
      <c r="K24" t="s">
        <v>783</v>
      </c>
    </row>
    <row r="25" spans="1:12" x14ac:dyDescent="0.3">
      <c r="A25" t="s">
        <v>720</v>
      </c>
      <c r="B25" t="s">
        <v>234</v>
      </c>
      <c r="C25" t="s">
        <v>235</v>
      </c>
      <c r="D25" t="s">
        <v>1145</v>
      </c>
      <c r="E25" t="s">
        <v>233</v>
      </c>
      <c r="F25" t="s">
        <v>10</v>
      </c>
      <c r="G25" t="s">
        <v>810</v>
      </c>
      <c r="I25" t="s">
        <v>707</v>
      </c>
    </row>
    <row r="26" spans="1:12" x14ac:dyDescent="0.3">
      <c r="A26" t="s">
        <v>720</v>
      </c>
      <c r="B26" t="s">
        <v>234</v>
      </c>
      <c r="C26" t="s">
        <v>236</v>
      </c>
      <c r="D26" t="s">
        <v>1146</v>
      </c>
      <c r="E26" t="s">
        <v>233</v>
      </c>
      <c r="F26" t="s">
        <v>10</v>
      </c>
      <c r="G26" s="22" t="s">
        <v>810</v>
      </c>
      <c r="I26" t="s">
        <v>707</v>
      </c>
    </row>
    <row r="27" spans="1:12" x14ac:dyDescent="0.3">
      <c r="A27" t="s">
        <v>720</v>
      </c>
      <c r="B27" t="s">
        <v>234</v>
      </c>
      <c r="C27" t="s">
        <v>237</v>
      </c>
      <c r="D27" t="s">
        <v>1147</v>
      </c>
      <c r="E27" t="s">
        <v>233</v>
      </c>
      <c r="F27" t="s">
        <v>10</v>
      </c>
      <c r="G27" t="s">
        <v>810</v>
      </c>
      <c r="I27" t="s">
        <v>707</v>
      </c>
    </row>
    <row r="28" spans="1:12" x14ac:dyDescent="0.3">
      <c r="A28" t="s">
        <v>720</v>
      </c>
      <c r="B28" t="s">
        <v>234</v>
      </c>
      <c r="C28" t="s">
        <v>238</v>
      </c>
      <c r="D28" t="s">
        <v>1148</v>
      </c>
      <c r="E28" t="s">
        <v>233</v>
      </c>
      <c r="F28" t="s">
        <v>10</v>
      </c>
      <c r="G28" t="s">
        <v>810</v>
      </c>
      <c r="I28" t="s">
        <v>707</v>
      </c>
    </row>
    <row r="29" spans="1:12" x14ac:dyDescent="0.3">
      <c r="A29" t="s">
        <v>720</v>
      </c>
      <c r="B29" t="s">
        <v>234</v>
      </c>
      <c r="C29" t="s">
        <v>239</v>
      </c>
      <c r="D29" t="s">
        <v>1149</v>
      </c>
      <c r="E29" t="s">
        <v>233</v>
      </c>
      <c r="F29" t="s">
        <v>10</v>
      </c>
      <c r="G29" t="s">
        <v>810</v>
      </c>
      <c r="I29" t="s">
        <v>707</v>
      </c>
    </row>
    <row r="30" spans="1:12" x14ac:dyDescent="0.3">
      <c r="A30" t="s">
        <v>720</v>
      </c>
      <c r="B30" t="s">
        <v>234</v>
      </c>
      <c r="C30" t="s">
        <v>240</v>
      </c>
      <c r="D30" t="s">
        <v>1150</v>
      </c>
      <c r="E30" t="s">
        <v>233</v>
      </c>
      <c r="F30" t="s">
        <v>10</v>
      </c>
      <c r="G30" t="s">
        <v>810</v>
      </c>
      <c r="I30" t="s">
        <v>707</v>
      </c>
    </row>
    <row r="31" spans="1:12" x14ac:dyDescent="0.3">
      <c r="A31" t="s">
        <v>720</v>
      </c>
      <c r="B31" t="s">
        <v>234</v>
      </c>
      <c r="C31" t="s">
        <v>241</v>
      </c>
      <c r="D31" t="s">
        <v>1151</v>
      </c>
      <c r="E31" t="s">
        <v>233</v>
      </c>
      <c r="F31" t="s">
        <v>10</v>
      </c>
      <c r="G31" t="s">
        <v>810</v>
      </c>
      <c r="I31" t="s">
        <v>707</v>
      </c>
    </row>
    <row r="32" spans="1:12" x14ac:dyDescent="0.3">
      <c r="A32" t="s">
        <v>155</v>
      </c>
      <c r="B32" t="s">
        <v>155</v>
      </c>
      <c r="C32" t="s">
        <v>290</v>
      </c>
      <c r="D32" t="s">
        <v>1154</v>
      </c>
      <c r="E32" t="s">
        <v>233</v>
      </c>
      <c r="F32" t="s">
        <v>10</v>
      </c>
      <c r="G32" t="s">
        <v>812</v>
      </c>
      <c r="I32" s="22" t="s">
        <v>707</v>
      </c>
    </row>
    <row r="33" spans="1:15" x14ac:dyDescent="0.3">
      <c r="A33" t="s">
        <v>155</v>
      </c>
      <c r="B33" t="s">
        <v>155</v>
      </c>
      <c r="C33" t="s">
        <v>156</v>
      </c>
      <c r="D33" t="s">
        <v>1152</v>
      </c>
      <c r="E33" t="s">
        <v>11</v>
      </c>
      <c r="F33" t="s">
        <v>10</v>
      </c>
      <c r="G33" t="s">
        <v>811</v>
      </c>
      <c r="H33" t="s">
        <v>2837</v>
      </c>
      <c r="I33" s="22" t="s">
        <v>816</v>
      </c>
      <c r="K33" t="s">
        <v>2810</v>
      </c>
      <c r="L33" t="s">
        <v>2811</v>
      </c>
    </row>
    <row r="34" spans="1:15" x14ac:dyDescent="0.3">
      <c r="A34" t="s">
        <v>155</v>
      </c>
      <c r="B34" t="s">
        <v>155</v>
      </c>
      <c r="C34" t="s">
        <v>158</v>
      </c>
      <c r="D34" t="s">
        <v>1153</v>
      </c>
      <c r="E34" t="s">
        <v>11</v>
      </c>
      <c r="F34" t="s">
        <v>10</v>
      </c>
      <c r="G34" t="s">
        <v>811</v>
      </c>
      <c r="H34" t="s">
        <v>2837</v>
      </c>
      <c r="I34" s="2" t="s">
        <v>815</v>
      </c>
      <c r="K34" t="s">
        <v>2810</v>
      </c>
      <c r="L34" t="s">
        <v>2811</v>
      </c>
    </row>
    <row r="35" spans="1:15" x14ac:dyDescent="0.3">
      <c r="A35" t="s">
        <v>155</v>
      </c>
      <c r="B35" t="s">
        <v>287</v>
      </c>
      <c r="C35" t="s">
        <v>288</v>
      </c>
      <c r="D35" t="s">
        <v>1155</v>
      </c>
      <c r="E35" t="s">
        <v>233</v>
      </c>
      <c r="F35" t="s">
        <v>10</v>
      </c>
      <c r="G35" t="s">
        <v>812</v>
      </c>
      <c r="I35" t="s">
        <v>707</v>
      </c>
    </row>
    <row r="36" spans="1:15" x14ac:dyDescent="0.3">
      <c r="A36" t="s">
        <v>155</v>
      </c>
      <c r="B36" t="s">
        <v>287</v>
      </c>
      <c r="C36" t="s">
        <v>289</v>
      </c>
      <c r="D36" t="s">
        <v>1156</v>
      </c>
      <c r="E36" t="s">
        <v>233</v>
      </c>
      <c r="F36" t="s">
        <v>10</v>
      </c>
      <c r="G36" t="s">
        <v>812</v>
      </c>
      <c r="I36" t="s">
        <v>707</v>
      </c>
    </row>
    <row r="37" spans="1:15" x14ac:dyDescent="0.3">
      <c r="A37" t="s">
        <v>155</v>
      </c>
      <c r="B37" t="s">
        <v>338</v>
      </c>
      <c r="C37" t="s">
        <v>339</v>
      </c>
      <c r="D37" t="s">
        <v>1157</v>
      </c>
      <c r="E37" t="s">
        <v>233</v>
      </c>
      <c r="F37" t="s">
        <v>10</v>
      </c>
      <c r="G37" t="s">
        <v>769</v>
      </c>
      <c r="H37" t="s">
        <v>2837</v>
      </c>
      <c r="I37" t="s">
        <v>707</v>
      </c>
    </row>
    <row r="38" spans="1:15" x14ac:dyDescent="0.3">
      <c r="A38" t="s">
        <v>155</v>
      </c>
      <c r="B38" t="s">
        <v>256</v>
      </c>
      <c r="C38" t="s">
        <v>257</v>
      </c>
      <c r="D38" t="s">
        <v>1158</v>
      </c>
      <c r="E38" t="s">
        <v>233</v>
      </c>
      <c r="F38" t="s">
        <v>10</v>
      </c>
      <c r="G38" t="s">
        <v>769</v>
      </c>
      <c r="I38" t="s">
        <v>707</v>
      </c>
    </row>
    <row r="39" spans="1:15" x14ac:dyDescent="0.3">
      <c r="A39" t="s">
        <v>784</v>
      </c>
      <c r="B39" t="s">
        <v>68</v>
      </c>
      <c r="C39" t="s">
        <v>69</v>
      </c>
      <c r="D39" t="s">
        <v>1159</v>
      </c>
      <c r="E39" t="s">
        <v>11</v>
      </c>
      <c r="F39" t="s">
        <v>10</v>
      </c>
      <c r="G39" t="s">
        <v>788</v>
      </c>
      <c r="I39" s="22" t="s">
        <v>819</v>
      </c>
      <c r="J39" t="s">
        <v>2585</v>
      </c>
      <c r="K39" t="s">
        <v>2577</v>
      </c>
      <c r="L39" t="s">
        <v>2586</v>
      </c>
    </row>
    <row r="40" spans="1:15" x14ac:dyDescent="0.3">
      <c r="A40" s="18"/>
      <c r="B40" s="18" t="s">
        <v>503</v>
      </c>
      <c r="C40" s="18" t="s">
        <v>504</v>
      </c>
      <c r="D40" s="18" t="s">
        <v>1160</v>
      </c>
      <c r="E40" s="18" t="s">
        <v>375</v>
      </c>
      <c r="F40" s="18" t="s">
        <v>374</v>
      </c>
      <c r="G40" s="18"/>
      <c r="H40" s="18"/>
      <c r="I40" s="18"/>
    </row>
    <row r="41" spans="1:15" x14ac:dyDescent="0.3">
      <c r="A41" t="s">
        <v>785</v>
      </c>
      <c r="B41" t="s">
        <v>275</v>
      </c>
      <c r="C41" t="s">
        <v>276</v>
      </c>
      <c r="D41" t="s">
        <v>1161</v>
      </c>
      <c r="E41" t="s">
        <v>233</v>
      </c>
      <c r="F41" t="s">
        <v>10</v>
      </c>
      <c r="G41" t="s">
        <v>786</v>
      </c>
      <c r="I41" t="s">
        <v>707</v>
      </c>
      <c r="K41" t="s">
        <v>2587</v>
      </c>
      <c r="L41" t="s">
        <v>2588</v>
      </c>
    </row>
    <row r="42" spans="1:15" x14ac:dyDescent="0.3">
      <c r="A42" s="18"/>
      <c r="B42" s="18" t="s">
        <v>614</v>
      </c>
      <c r="C42" s="18" t="s">
        <v>615</v>
      </c>
      <c r="D42" s="18" t="s">
        <v>1162</v>
      </c>
      <c r="E42" s="18" t="s">
        <v>375</v>
      </c>
      <c r="F42" s="18" t="s">
        <v>374</v>
      </c>
      <c r="G42" s="18"/>
      <c r="H42" s="18"/>
      <c r="I42" s="18"/>
    </row>
    <row r="43" spans="1:15" x14ac:dyDescent="0.3">
      <c r="A43" s="18" t="s">
        <v>741</v>
      </c>
      <c r="B43" s="18" t="s">
        <v>516</v>
      </c>
      <c r="C43" s="18" t="s">
        <v>643</v>
      </c>
      <c r="D43" s="18" t="s">
        <v>1164</v>
      </c>
      <c r="E43" s="18" t="s">
        <v>375</v>
      </c>
      <c r="F43" s="18" t="s">
        <v>374</v>
      </c>
      <c r="G43" s="18" t="s">
        <v>742</v>
      </c>
      <c r="H43" s="18"/>
      <c r="I43" s="18"/>
    </row>
    <row r="44" spans="1:15" x14ac:dyDescent="0.3">
      <c r="A44" s="18" t="s">
        <v>741</v>
      </c>
      <c r="B44" s="18" t="s">
        <v>516</v>
      </c>
      <c r="C44" s="18" t="s">
        <v>517</v>
      </c>
      <c r="D44" s="18" t="s">
        <v>1163</v>
      </c>
      <c r="E44" s="18" t="s">
        <v>375</v>
      </c>
      <c r="F44" s="18" t="s">
        <v>374</v>
      </c>
      <c r="G44" s="18" t="s">
        <v>742</v>
      </c>
      <c r="H44" s="18"/>
      <c r="I44" s="18"/>
    </row>
    <row r="45" spans="1:15" x14ac:dyDescent="0.3">
      <c r="A45" t="s">
        <v>159</v>
      </c>
      <c r="B45" t="s">
        <v>159</v>
      </c>
      <c r="C45" t="s">
        <v>160</v>
      </c>
      <c r="D45" t="s">
        <v>1165</v>
      </c>
      <c r="E45" t="s">
        <v>11</v>
      </c>
      <c r="F45" t="s">
        <v>10</v>
      </c>
      <c r="G45" s="3" t="s">
        <v>1526</v>
      </c>
      <c r="H45" s="3" t="s">
        <v>821</v>
      </c>
      <c r="I45" s="30" t="s">
        <v>823</v>
      </c>
      <c r="K45" t="s">
        <v>2589</v>
      </c>
      <c r="L45" t="s">
        <v>159</v>
      </c>
      <c r="O45" t="s">
        <v>2590</v>
      </c>
    </row>
    <row r="46" spans="1:15" x14ac:dyDescent="0.3">
      <c r="A46" t="s">
        <v>27</v>
      </c>
      <c r="B46" t="s">
        <v>27</v>
      </c>
      <c r="C46" t="s">
        <v>28</v>
      </c>
      <c r="D46" t="s">
        <v>1166</v>
      </c>
      <c r="E46" t="s">
        <v>11</v>
      </c>
      <c r="F46" t="s">
        <v>10</v>
      </c>
      <c r="G46" s="2" t="s">
        <v>751</v>
      </c>
      <c r="H46" t="s">
        <v>1525</v>
      </c>
      <c r="I46" t="s">
        <v>1524</v>
      </c>
      <c r="K46" t="s">
        <v>2812</v>
      </c>
      <c r="L46" t="s">
        <v>27</v>
      </c>
    </row>
    <row r="47" spans="1:15" x14ac:dyDescent="0.3">
      <c r="A47" t="s">
        <v>720</v>
      </c>
      <c r="B47" t="s">
        <v>263</v>
      </c>
      <c r="C47" t="s">
        <v>264</v>
      </c>
      <c r="D47" t="s">
        <v>1167</v>
      </c>
      <c r="E47" t="s">
        <v>233</v>
      </c>
      <c r="F47" t="s">
        <v>10</v>
      </c>
      <c r="G47" t="s">
        <v>789</v>
      </c>
      <c r="H47" t="s">
        <v>2354</v>
      </c>
      <c r="I47" t="s">
        <v>707</v>
      </c>
      <c r="K47" t="s">
        <v>2591</v>
      </c>
      <c r="L47" t="s">
        <v>2592</v>
      </c>
    </row>
    <row r="48" spans="1:15" x14ac:dyDescent="0.3">
      <c r="A48" s="18"/>
      <c r="B48" s="18" t="s">
        <v>609</v>
      </c>
      <c r="C48" s="18" t="s">
        <v>610</v>
      </c>
      <c r="D48" s="18" t="s">
        <v>1168</v>
      </c>
      <c r="E48" s="18" t="s">
        <v>375</v>
      </c>
      <c r="F48" s="18" t="s">
        <v>374</v>
      </c>
      <c r="G48" s="18"/>
      <c r="H48" s="18"/>
      <c r="I48" s="18"/>
    </row>
    <row r="49" spans="1:15" s="34" customFormat="1" x14ac:dyDescent="0.3">
      <c r="A49" s="34" t="s">
        <v>720</v>
      </c>
      <c r="B49" s="34" t="s">
        <v>109</v>
      </c>
      <c r="C49" s="34" t="s">
        <v>110</v>
      </c>
      <c r="D49" s="34" t="s">
        <v>1169</v>
      </c>
      <c r="E49" s="34" t="s">
        <v>11</v>
      </c>
      <c r="F49" s="34" t="s">
        <v>10</v>
      </c>
      <c r="G49" s="34" t="s">
        <v>790</v>
      </c>
      <c r="H49" s="34" t="s">
        <v>2356</v>
      </c>
      <c r="K49" s="34" t="s">
        <v>2593</v>
      </c>
    </row>
    <row r="50" spans="1:15" x14ac:dyDescent="0.3">
      <c r="A50" s="18"/>
      <c r="B50" s="18" t="s">
        <v>689</v>
      </c>
      <c r="C50" s="18" t="s">
        <v>690</v>
      </c>
      <c r="D50" s="18" t="s">
        <v>1170</v>
      </c>
      <c r="E50" s="18" t="s">
        <v>375</v>
      </c>
      <c r="F50" s="18" t="s">
        <v>374</v>
      </c>
      <c r="G50" s="18"/>
      <c r="H50" s="18"/>
      <c r="I50" s="18"/>
    </row>
    <row r="51" spans="1:15" x14ac:dyDescent="0.3">
      <c r="A51" s="18"/>
      <c r="B51" s="18" t="s">
        <v>686</v>
      </c>
      <c r="C51" s="18" t="s">
        <v>687</v>
      </c>
      <c r="D51" s="18" t="s">
        <v>1171</v>
      </c>
      <c r="E51" s="18" t="s">
        <v>375</v>
      </c>
      <c r="F51" s="18" t="s">
        <v>374</v>
      </c>
      <c r="G51" s="18"/>
      <c r="H51" s="18"/>
      <c r="I51" s="18"/>
    </row>
    <row r="52" spans="1:15" ht="28.8" x14ac:dyDescent="0.3">
      <c r="A52" t="s">
        <v>145</v>
      </c>
      <c r="B52" t="s">
        <v>145</v>
      </c>
      <c r="C52" t="s">
        <v>146</v>
      </c>
      <c r="D52" t="s">
        <v>1172</v>
      </c>
      <c r="E52" t="s">
        <v>11</v>
      </c>
      <c r="F52" t="s">
        <v>10</v>
      </c>
      <c r="G52" s="17" t="s">
        <v>1527</v>
      </c>
      <c r="H52" s="17" t="s">
        <v>2359</v>
      </c>
      <c r="I52" s="17" t="s">
        <v>828</v>
      </c>
      <c r="K52" t="s">
        <v>2594</v>
      </c>
      <c r="L52" t="s">
        <v>2594</v>
      </c>
      <c r="N52" t="s">
        <v>2595</v>
      </c>
    </row>
    <row r="53" spans="1:15" x14ac:dyDescent="0.3">
      <c r="A53" t="s">
        <v>720</v>
      </c>
      <c r="B53" t="s">
        <v>279</v>
      </c>
      <c r="C53" t="s">
        <v>280</v>
      </c>
      <c r="D53" t="s">
        <v>1173</v>
      </c>
      <c r="E53" t="s">
        <v>233</v>
      </c>
      <c r="F53" t="s">
        <v>10</v>
      </c>
      <c r="G53" s="22" t="s">
        <v>792</v>
      </c>
      <c r="I53" t="s">
        <v>707</v>
      </c>
      <c r="K53" t="s">
        <v>2596</v>
      </c>
      <c r="L53" t="s">
        <v>2596</v>
      </c>
    </row>
    <row r="54" spans="1:15" x14ac:dyDescent="0.3">
      <c r="A54" s="18"/>
      <c r="B54" s="18" t="s">
        <v>695</v>
      </c>
      <c r="C54" s="18" t="s">
        <v>696</v>
      </c>
      <c r="D54" s="18" t="s">
        <v>1174</v>
      </c>
      <c r="E54" s="18" t="s">
        <v>375</v>
      </c>
      <c r="F54" s="18" t="s">
        <v>374</v>
      </c>
      <c r="G54" s="18"/>
      <c r="H54" s="18"/>
      <c r="I54" s="18"/>
    </row>
    <row r="55" spans="1:15" x14ac:dyDescent="0.3">
      <c r="A55" t="s">
        <v>208</v>
      </c>
      <c r="B55" t="s">
        <v>208</v>
      </c>
      <c r="C55" t="s">
        <v>272</v>
      </c>
      <c r="D55" t="s">
        <v>1178</v>
      </c>
      <c r="E55" t="s">
        <v>233</v>
      </c>
      <c r="F55" t="s">
        <v>10</v>
      </c>
      <c r="G55" t="s">
        <v>770</v>
      </c>
      <c r="H55" t="s">
        <v>1531</v>
      </c>
      <c r="I55" t="s">
        <v>707</v>
      </c>
    </row>
    <row r="56" spans="1:15" x14ac:dyDescent="0.3">
      <c r="A56" t="s">
        <v>208</v>
      </c>
      <c r="B56" t="s">
        <v>208</v>
      </c>
      <c r="C56" t="s">
        <v>209</v>
      </c>
      <c r="D56" t="s">
        <v>1175</v>
      </c>
      <c r="E56" t="s">
        <v>11</v>
      </c>
      <c r="F56" t="s">
        <v>10</v>
      </c>
      <c r="G56" t="s">
        <v>770</v>
      </c>
      <c r="H56" t="s">
        <v>1528</v>
      </c>
      <c r="I56" t="s">
        <v>829</v>
      </c>
      <c r="K56" t="s">
        <v>2813</v>
      </c>
      <c r="L56" t="s">
        <v>2598</v>
      </c>
    </row>
    <row r="57" spans="1:15" x14ac:dyDescent="0.3">
      <c r="A57" t="s">
        <v>208</v>
      </c>
      <c r="B57" t="s">
        <v>208</v>
      </c>
      <c r="C57" t="s">
        <v>211</v>
      </c>
      <c r="D57" t="s">
        <v>1176</v>
      </c>
      <c r="E57" t="s">
        <v>11</v>
      </c>
      <c r="F57" t="s">
        <v>10</v>
      </c>
      <c r="G57" s="2" t="s">
        <v>770</v>
      </c>
      <c r="H57" t="s">
        <v>1530</v>
      </c>
      <c r="I57" t="s">
        <v>830</v>
      </c>
      <c r="J57" t="s">
        <v>707</v>
      </c>
      <c r="K57" t="s">
        <v>2815</v>
      </c>
      <c r="L57" t="s">
        <v>2598</v>
      </c>
      <c r="N57" t="s">
        <v>2599</v>
      </c>
    </row>
    <row r="58" spans="1:15" x14ac:dyDescent="0.3">
      <c r="A58" t="s">
        <v>208</v>
      </c>
      <c r="B58" t="s">
        <v>208</v>
      </c>
      <c r="C58" t="s">
        <v>212</v>
      </c>
      <c r="D58" t="s">
        <v>1177</v>
      </c>
      <c r="E58" t="s">
        <v>11</v>
      </c>
      <c r="F58" t="s">
        <v>10</v>
      </c>
      <c r="G58" t="s">
        <v>770</v>
      </c>
      <c r="H58" t="s">
        <v>1530</v>
      </c>
      <c r="I58" t="s">
        <v>830</v>
      </c>
      <c r="J58" t="s">
        <v>707</v>
      </c>
      <c r="K58" t="s">
        <v>2814</v>
      </c>
      <c r="L58" t="s">
        <v>2598</v>
      </c>
      <c r="N58" t="s">
        <v>2600</v>
      </c>
      <c r="O58" t="s">
        <v>2601</v>
      </c>
    </row>
    <row r="59" spans="1:15" x14ac:dyDescent="0.3">
      <c r="A59" t="s">
        <v>208</v>
      </c>
      <c r="B59" t="s">
        <v>208</v>
      </c>
      <c r="C59" t="s">
        <v>335</v>
      </c>
      <c r="D59" t="s">
        <v>1179</v>
      </c>
      <c r="E59" t="s">
        <v>233</v>
      </c>
      <c r="F59" t="s">
        <v>10</v>
      </c>
      <c r="G59" t="s">
        <v>770</v>
      </c>
      <c r="H59" t="s">
        <v>1532</v>
      </c>
      <c r="I59" t="s">
        <v>707</v>
      </c>
      <c r="J59" t="s">
        <v>707</v>
      </c>
      <c r="K59" t="s">
        <v>2602</v>
      </c>
      <c r="L59" t="s">
        <v>2598</v>
      </c>
      <c r="N59" t="s">
        <v>2603</v>
      </c>
      <c r="O59" t="s">
        <v>2604</v>
      </c>
    </row>
    <row r="60" spans="1:15" x14ac:dyDescent="0.3">
      <c r="A60" s="18"/>
      <c r="B60" s="18" t="s">
        <v>592</v>
      </c>
      <c r="C60" s="18" t="s">
        <v>593</v>
      </c>
      <c r="D60" s="18" t="s">
        <v>1180</v>
      </c>
      <c r="E60" s="18" t="s">
        <v>375</v>
      </c>
      <c r="F60" s="18" t="s">
        <v>374</v>
      </c>
      <c r="G60" s="18"/>
      <c r="H60" s="18"/>
      <c r="I60" s="18"/>
      <c r="J60" t="s">
        <v>707</v>
      </c>
      <c r="K60" t="s">
        <v>2605</v>
      </c>
      <c r="L60" t="s">
        <v>2598</v>
      </c>
      <c r="O60" t="s">
        <v>2604</v>
      </c>
    </row>
    <row r="61" spans="1:15" x14ac:dyDescent="0.3">
      <c r="A61" s="18"/>
      <c r="B61" s="18" t="s">
        <v>700</v>
      </c>
      <c r="C61" s="18" t="s">
        <v>701</v>
      </c>
      <c r="D61" s="18" t="s">
        <v>1181</v>
      </c>
      <c r="E61" s="18" t="s">
        <v>375</v>
      </c>
      <c r="F61" s="18" t="s">
        <v>374</v>
      </c>
      <c r="G61" s="18"/>
      <c r="H61" s="18"/>
      <c r="I61" s="18"/>
      <c r="J61" t="s">
        <v>707</v>
      </c>
      <c r="K61" t="s">
        <v>2597</v>
      </c>
      <c r="L61" t="s">
        <v>2598</v>
      </c>
    </row>
    <row r="62" spans="1:15" x14ac:dyDescent="0.3">
      <c r="A62" s="18"/>
      <c r="B62" s="18" t="s">
        <v>418</v>
      </c>
      <c r="C62" s="18" t="s">
        <v>419</v>
      </c>
      <c r="D62" s="18" t="s">
        <v>1182</v>
      </c>
      <c r="E62" s="18" t="s">
        <v>375</v>
      </c>
      <c r="F62" s="18" t="s">
        <v>374</v>
      </c>
      <c r="G62" s="18"/>
      <c r="H62" s="18"/>
      <c r="I62" s="18"/>
    </row>
    <row r="63" spans="1:15" x14ac:dyDescent="0.3">
      <c r="A63" s="18"/>
      <c r="B63" s="18" t="s">
        <v>549</v>
      </c>
      <c r="C63" s="18" t="s">
        <v>550</v>
      </c>
      <c r="D63" s="18" t="s">
        <v>1183</v>
      </c>
      <c r="E63" s="18" t="s">
        <v>375</v>
      </c>
      <c r="F63" s="18" t="s">
        <v>374</v>
      </c>
      <c r="G63" s="18"/>
      <c r="H63" s="18"/>
      <c r="I63" s="18"/>
    </row>
    <row r="64" spans="1:15" s="34" customFormat="1" x14ac:dyDescent="0.3">
      <c r="A64" s="34" t="s">
        <v>215</v>
      </c>
      <c r="B64" s="34" t="s">
        <v>215</v>
      </c>
      <c r="C64" s="34" t="s">
        <v>216</v>
      </c>
      <c r="D64" s="34" t="s">
        <v>1184</v>
      </c>
      <c r="E64" s="34" t="s">
        <v>11</v>
      </c>
      <c r="F64" s="34" t="s">
        <v>10</v>
      </c>
      <c r="G64" s="35" t="s">
        <v>771</v>
      </c>
      <c r="H64" s="34" t="s">
        <v>1533</v>
      </c>
      <c r="I64" s="34" t="s">
        <v>707</v>
      </c>
      <c r="K64" s="34" t="s">
        <v>2606</v>
      </c>
      <c r="L64" s="34" t="s">
        <v>215</v>
      </c>
    </row>
    <row r="65" spans="1:12" s="34" customFormat="1" x14ac:dyDescent="0.3">
      <c r="A65" s="34" t="s">
        <v>215</v>
      </c>
      <c r="B65" s="34" t="s">
        <v>215</v>
      </c>
      <c r="C65" s="34" t="s">
        <v>218</v>
      </c>
      <c r="D65" s="34" t="s">
        <v>1185</v>
      </c>
      <c r="E65" s="34" t="s">
        <v>11</v>
      </c>
      <c r="F65" s="34" t="s">
        <v>10</v>
      </c>
      <c r="G65" s="35" t="s">
        <v>771</v>
      </c>
      <c r="H65" s="35" t="s">
        <v>1534</v>
      </c>
      <c r="I65" s="34" t="s">
        <v>707</v>
      </c>
      <c r="K65" s="34" t="s">
        <v>2607</v>
      </c>
      <c r="L65" s="34" t="s">
        <v>215</v>
      </c>
    </row>
    <row r="66" spans="1:12" s="34" customFormat="1" x14ac:dyDescent="0.3">
      <c r="A66" s="34" t="s">
        <v>215</v>
      </c>
      <c r="B66" s="34" t="s">
        <v>215</v>
      </c>
      <c r="C66" s="34" t="s">
        <v>219</v>
      </c>
      <c r="D66" s="34" t="s">
        <v>1186</v>
      </c>
      <c r="E66" s="34" t="s">
        <v>11</v>
      </c>
      <c r="F66" s="34" t="s">
        <v>10</v>
      </c>
      <c r="G66" s="34" t="s">
        <v>771</v>
      </c>
      <c r="H66" s="35" t="s">
        <v>1535</v>
      </c>
      <c r="I66" s="34" t="s">
        <v>707</v>
      </c>
      <c r="K66" s="34" t="s">
        <v>2607</v>
      </c>
      <c r="L66" s="34" t="s">
        <v>215</v>
      </c>
    </row>
    <row r="67" spans="1:12" x14ac:dyDescent="0.3">
      <c r="A67" s="18"/>
      <c r="B67" s="18" t="s">
        <v>584</v>
      </c>
      <c r="C67" s="18" t="s">
        <v>585</v>
      </c>
      <c r="D67" s="18" t="s">
        <v>1187</v>
      </c>
      <c r="E67" s="18" t="s">
        <v>375</v>
      </c>
      <c r="F67" s="18" t="s">
        <v>374</v>
      </c>
      <c r="G67" s="18"/>
      <c r="H67" s="18"/>
      <c r="I67" s="18"/>
    </row>
    <row r="68" spans="1:12" x14ac:dyDescent="0.3">
      <c r="A68" t="s">
        <v>753</v>
      </c>
      <c r="B68" t="s">
        <v>197</v>
      </c>
      <c r="C68" t="s">
        <v>198</v>
      </c>
      <c r="D68" t="s">
        <v>1188</v>
      </c>
      <c r="E68" t="s">
        <v>11</v>
      </c>
      <c r="F68" t="s">
        <v>10</v>
      </c>
      <c r="G68" s="2" t="s">
        <v>752</v>
      </c>
      <c r="H68" t="s">
        <v>707</v>
      </c>
      <c r="I68" s="22" t="s">
        <v>835</v>
      </c>
      <c r="K68" t="s">
        <v>2608</v>
      </c>
      <c r="L68" t="s">
        <v>753</v>
      </c>
    </row>
    <row r="69" spans="1:12" x14ac:dyDescent="0.3">
      <c r="A69" s="18"/>
      <c r="B69" s="18" t="s">
        <v>430</v>
      </c>
      <c r="C69" s="18" t="s">
        <v>431</v>
      </c>
      <c r="D69" s="18" t="s">
        <v>1189</v>
      </c>
      <c r="E69" s="18" t="s">
        <v>375</v>
      </c>
      <c r="F69" s="18" t="s">
        <v>374</v>
      </c>
      <c r="G69" s="18"/>
      <c r="H69" s="18"/>
      <c r="I69" s="18"/>
    </row>
    <row r="70" spans="1:12" x14ac:dyDescent="0.3">
      <c r="A70" s="18" t="s">
        <v>793</v>
      </c>
      <c r="B70" s="18" t="s">
        <v>128</v>
      </c>
      <c r="C70" s="18" t="s">
        <v>403</v>
      </c>
      <c r="D70" s="18" t="s">
        <v>1191</v>
      </c>
      <c r="E70" s="18" t="s">
        <v>375</v>
      </c>
      <c r="F70" s="18" t="s">
        <v>374</v>
      </c>
      <c r="G70" s="18" t="s">
        <v>743</v>
      </c>
      <c r="H70" s="20"/>
      <c r="I70" s="20"/>
    </row>
    <row r="71" spans="1:12" x14ac:dyDescent="0.3">
      <c r="A71" t="s">
        <v>793</v>
      </c>
      <c r="B71" t="s">
        <v>128</v>
      </c>
      <c r="C71" t="s">
        <v>129</v>
      </c>
      <c r="D71" t="s">
        <v>1190</v>
      </c>
      <c r="E71" t="s">
        <v>11</v>
      </c>
      <c r="F71" t="s">
        <v>10</v>
      </c>
      <c r="G71" s="3" t="s">
        <v>743</v>
      </c>
      <c r="H71" t="s">
        <v>744</v>
      </c>
      <c r="I71" s="22" t="s">
        <v>2368</v>
      </c>
      <c r="K71" t="s">
        <v>2609</v>
      </c>
      <c r="L71" t="s">
        <v>2610</v>
      </c>
    </row>
    <row r="72" spans="1:12" x14ac:dyDescent="0.3">
      <c r="A72" t="s">
        <v>795</v>
      </c>
      <c r="B72" t="s">
        <v>161</v>
      </c>
      <c r="C72" t="s">
        <v>162</v>
      </c>
      <c r="D72" t="s">
        <v>1192</v>
      </c>
      <c r="E72" t="s">
        <v>11</v>
      </c>
      <c r="F72" t="s">
        <v>10</v>
      </c>
      <c r="G72" t="s">
        <v>794</v>
      </c>
      <c r="H72" t="s">
        <v>2370</v>
      </c>
      <c r="I72" s="22" t="s">
        <v>2371</v>
      </c>
      <c r="K72" t="s">
        <v>2611</v>
      </c>
      <c r="L72" t="s">
        <v>2612</v>
      </c>
    </row>
    <row r="73" spans="1:12" x14ac:dyDescent="0.3">
      <c r="A73" t="s">
        <v>720</v>
      </c>
      <c r="B73" t="s">
        <v>205</v>
      </c>
      <c r="C73" t="s">
        <v>206</v>
      </c>
      <c r="D73" t="s">
        <v>1193</v>
      </c>
      <c r="E73" t="s">
        <v>11</v>
      </c>
      <c r="F73" t="s">
        <v>10</v>
      </c>
      <c r="G73" t="s">
        <v>720</v>
      </c>
      <c r="H73" t="s">
        <v>720</v>
      </c>
      <c r="I73" t="s">
        <v>720</v>
      </c>
      <c r="K73" t="s">
        <v>2373</v>
      </c>
      <c r="L73" t="s">
        <v>2373</v>
      </c>
    </row>
    <row r="74" spans="1:12" x14ac:dyDescent="0.3">
      <c r="A74" s="18" t="s">
        <v>838</v>
      </c>
      <c r="B74" s="18" t="s">
        <v>606</v>
      </c>
      <c r="C74" s="18" t="s">
        <v>607</v>
      </c>
      <c r="D74" s="18" t="s">
        <v>1194</v>
      </c>
      <c r="E74" s="18" t="s">
        <v>375</v>
      </c>
      <c r="F74" s="18" t="s">
        <v>374</v>
      </c>
      <c r="G74" s="18"/>
      <c r="H74" s="18"/>
      <c r="I74" s="18"/>
    </row>
    <row r="75" spans="1:12" x14ac:dyDescent="0.3">
      <c r="A75" s="18" t="s">
        <v>839</v>
      </c>
      <c r="B75" s="18" t="s">
        <v>628</v>
      </c>
      <c r="C75" s="18" t="s">
        <v>629</v>
      </c>
      <c r="D75" s="18" t="s">
        <v>1195</v>
      </c>
      <c r="E75" s="18" t="s">
        <v>375</v>
      </c>
      <c r="F75" s="18" t="s">
        <v>374</v>
      </c>
      <c r="G75" s="18"/>
      <c r="H75" s="18"/>
      <c r="I75" s="18"/>
    </row>
    <row r="76" spans="1:12" s="34" customFormat="1" x14ac:dyDescent="0.3">
      <c r="A76" s="34" t="s">
        <v>721</v>
      </c>
      <c r="B76" s="34" t="s">
        <v>93</v>
      </c>
      <c r="C76" s="34" t="s">
        <v>94</v>
      </c>
      <c r="D76" s="34" t="s">
        <v>1196</v>
      </c>
      <c r="E76" s="34" t="s">
        <v>11</v>
      </c>
      <c r="F76" s="34" t="s">
        <v>10</v>
      </c>
      <c r="G76" s="35" t="s">
        <v>922</v>
      </c>
      <c r="H76" s="34" t="s">
        <v>923</v>
      </c>
      <c r="I76" s="34" t="s">
        <v>927</v>
      </c>
      <c r="K76" s="34" t="s">
        <v>2613</v>
      </c>
      <c r="L76" s="34" t="s">
        <v>721</v>
      </c>
    </row>
    <row r="77" spans="1:12" s="34" customFormat="1" x14ac:dyDescent="0.3">
      <c r="A77" s="34" t="s">
        <v>721</v>
      </c>
      <c r="B77" s="34" t="s">
        <v>93</v>
      </c>
      <c r="C77" s="34" t="s">
        <v>96</v>
      </c>
      <c r="D77" s="34" t="s">
        <v>1197</v>
      </c>
      <c r="E77" s="34" t="s">
        <v>11</v>
      </c>
      <c r="F77" s="34" t="s">
        <v>10</v>
      </c>
      <c r="G77" s="34" t="s">
        <v>922</v>
      </c>
      <c r="H77" s="34" t="s">
        <v>924</v>
      </c>
      <c r="I77" s="34" t="s">
        <v>926</v>
      </c>
      <c r="K77" s="34" t="s">
        <v>2613</v>
      </c>
      <c r="L77" s="34" t="s">
        <v>721</v>
      </c>
    </row>
    <row r="78" spans="1:12" s="34" customFormat="1" x14ac:dyDescent="0.3">
      <c r="A78" s="34" t="s">
        <v>721</v>
      </c>
      <c r="B78" s="34" t="s">
        <v>93</v>
      </c>
      <c r="C78" s="34" t="s">
        <v>97</v>
      </c>
      <c r="D78" s="34" t="s">
        <v>1198</v>
      </c>
      <c r="E78" s="34" t="s">
        <v>11</v>
      </c>
      <c r="F78" s="34" t="s">
        <v>10</v>
      </c>
      <c r="G78" s="34" t="s">
        <v>922</v>
      </c>
      <c r="H78" s="34" t="s">
        <v>925</v>
      </c>
      <c r="I78" s="34" t="s">
        <v>928</v>
      </c>
      <c r="J78" s="34" t="s">
        <v>2614</v>
      </c>
      <c r="K78" s="34" t="s">
        <v>2613</v>
      </c>
      <c r="L78" s="34" t="s">
        <v>721</v>
      </c>
    </row>
    <row r="79" spans="1:12" x14ac:dyDescent="0.3">
      <c r="A79" s="18" t="s">
        <v>736</v>
      </c>
      <c r="B79" s="18" t="s">
        <v>569</v>
      </c>
      <c r="C79" s="18" t="s">
        <v>570</v>
      </c>
      <c r="D79" s="18" t="s">
        <v>1199</v>
      </c>
      <c r="E79" s="18" t="s">
        <v>375</v>
      </c>
      <c r="F79" s="18" t="s">
        <v>374</v>
      </c>
      <c r="G79" s="18" t="s">
        <v>1523</v>
      </c>
      <c r="H79" s="19" t="s">
        <v>1522</v>
      </c>
      <c r="I79" s="18" t="s">
        <v>1640</v>
      </c>
    </row>
    <row r="80" spans="1:12" x14ac:dyDescent="0.3">
      <c r="A80" s="18" t="s">
        <v>522</v>
      </c>
      <c r="B80" s="18" t="s">
        <v>522</v>
      </c>
      <c r="C80" s="18" t="s">
        <v>523</v>
      </c>
      <c r="D80" s="18" t="s">
        <v>1200</v>
      </c>
      <c r="E80" s="18" t="s">
        <v>375</v>
      </c>
      <c r="F80" s="18" t="s">
        <v>374</v>
      </c>
      <c r="G80" s="18"/>
      <c r="H80" s="18"/>
      <c r="I80" s="18"/>
    </row>
    <row r="81" spans="1:15" x14ac:dyDescent="0.3">
      <c r="A81" s="18" t="s">
        <v>670</v>
      </c>
      <c r="B81" s="18" t="s">
        <v>670</v>
      </c>
      <c r="C81" s="18" t="s">
        <v>671</v>
      </c>
      <c r="D81" s="18" t="s">
        <v>1201</v>
      </c>
      <c r="E81" s="18" t="s">
        <v>375</v>
      </c>
      <c r="F81" s="18" t="s">
        <v>374</v>
      </c>
      <c r="G81" s="18"/>
      <c r="H81" s="18"/>
      <c r="I81" s="18"/>
      <c r="K81" t="s">
        <v>2577</v>
      </c>
    </row>
    <row r="82" spans="1:15" s="34" customFormat="1" x14ac:dyDescent="0.3">
      <c r="A82" s="34" t="s">
        <v>720</v>
      </c>
      <c r="B82" s="34" t="s">
        <v>99</v>
      </c>
      <c r="C82" s="34" t="s">
        <v>100</v>
      </c>
      <c r="D82" s="34" t="s">
        <v>1202</v>
      </c>
      <c r="E82" s="34" t="s">
        <v>11</v>
      </c>
      <c r="F82" s="34" t="s">
        <v>10</v>
      </c>
      <c r="G82" s="34" t="s">
        <v>796</v>
      </c>
      <c r="H82" s="34" t="s">
        <v>2380</v>
      </c>
      <c r="I82" s="34" t="s">
        <v>2380</v>
      </c>
      <c r="K82" s="34" t="s">
        <v>2615</v>
      </c>
      <c r="L82" s="34" t="s">
        <v>99</v>
      </c>
    </row>
    <row r="83" spans="1:15" x14ac:dyDescent="0.3">
      <c r="A83" s="18" t="s">
        <v>840</v>
      </c>
      <c r="B83" s="18" t="s">
        <v>704</v>
      </c>
      <c r="C83" s="18" t="s">
        <v>216</v>
      </c>
      <c r="D83" s="18" t="s">
        <v>1203</v>
      </c>
      <c r="E83" s="18" t="s">
        <v>375</v>
      </c>
      <c r="F83" s="18" t="s">
        <v>374</v>
      </c>
      <c r="G83" s="18"/>
      <c r="H83" s="18"/>
      <c r="I83" s="18"/>
    </row>
    <row r="84" spans="1:15" x14ac:dyDescent="0.3">
      <c r="A84" t="s">
        <v>754</v>
      </c>
      <c r="B84" t="s">
        <v>149</v>
      </c>
      <c r="C84" t="s">
        <v>150</v>
      </c>
      <c r="D84" t="s">
        <v>1204</v>
      </c>
      <c r="E84" t="s">
        <v>11</v>
      </c>
      <c r="F84" t="s">
        <v>10</v>
      </c>
      <c r="G84" t="s">
        <v>930</v>
      </c>
      <c r="H84" t="s">
        <v>757</v>
      </c>
      <c r="I84" t="s">
        <v>929</v>
      </c>
      <c r="K84" t="s">
        <v>2616</v>
      </c>
      <c r="L84" t="s">
        <v>2617</v>
      </c>
    </row>
    <row r="85" spans="1:15" x14ac:dyDescent="0.3">
      <c r="A85" s="18" t="s">
        <v>841</v>
      </c>
      <c r="B85" s="18" t="s">
        <v>638</v>
      </c>
      <c r="C85" s="18" t="s">
        <v>639</v>
      </c>
      <c r="D85" s="18" t="s">
        <v>1205</v>
      </c>
      <c r="E85" s="18" t="s">
        <v>375</v>
      </c>
      <c r="F85" s="18" t="s">
        <v>374</v>
      </c>
      <c r="G85" s="18"/>
      <c r="H85" s="18"/>
      <c r="I85" s="18"/>
    </row>
    <row r="86" spans="1:15" x14ac:dyDescent="0.3">
      <c r="A86" s="18" t="s">
        <v>842</v>
      </c>
      <c r="B86" s="18" t="s">
        <v>667</v>
      </c>
      <c r="C86" s="18" t="s">
        <v>668</v>
      </c>
      <c r="D86" s="18" t="s">
        <v>1206</v>
      </c>
      <c r="E86" s="18" t="s">
        <v>375</v>
      </c>
      <c r="F86" s="18" t="s">
        <v>374</v>
      </c>
      <c r="G86" s="18"/>
      <c r="H86" s="18"/>
      <c r="I86" s="18"/>
    </row>
    <row r="87" spans="1:15" x14ac:dyDescent="0.3">
      <c r="A87" s="18" t="s">
        <v>842</v>
      </c>
      <c r="B87" s="18" t="s">
        <v>667</v>
      </c>
      <c r="C87" s="18" t="s">
        <v>669</v>
      </c>
      <c r="D87" s="18" t="s">
        <v>1207</v>
      </c>
      <c r="E87" s="18" t="s">
        <v>375</v>
      </c>
      <c r="F87" s="18" t="s">
        <v>374</v>
      </c>
      <c r="G87" s="18"/>
      <c r="H87" s="18"/>
      <c r="I87" s="18"/>
    </row>
    <row r="88" spans="1:15" x14ac:dyDescent="0.3">
      <c r="A88" s="18" t="s">
        <v>443</v>
      </c>
      <c r="B88" s="18" t="s">
        <v>443</v>
      </c>
      <c r="C88" s="18" t="s">
        <v>444</v>
      </c>
      <c r="D88" s="18" t="s">
        <v>1208</v>
      </c>
      <c r="E88" s="18" t="s">
        <v>375</v>
      </c>
      <c r="F88" s="18" t="s">
        <v>374</v>
      </c>
      <c r="G88" s="18"/>
      <c r="H88" s="18"/>
      <c r="I88" s="18"/>
    </row>
    <row r="89" spans="1:15" x14ac:dyDescent="0.3">
      <c r="A89" s="18" t="s">
        <v>496</v>
      </c>
      <c r="B89" s="18" t="s">
        <v>496</v>
      </c>
      <c r="C89" s="18" t="s">
        <v>497</v>
      </c>
      <c r="D89" s="18" t="s">
        <v>1209</v>
      </c>
      <c r="E89" s="18" t="s">
        <v>375</v>
      </c>
      <c r="F89" s="18" t="s">
        <v>374</v>
      </c>
      <c r="G89" s="18"/>
      <c r="H89" s="18"/>
      <c r="I89" s="18"/>
    </row>
    <row r="90" spans="1:15" x14ac:dyDescent="0.3">
      <c r="A90" t="s">
        <v>30</v>
      </c>
      <c r="B90" t="s">
        <v>30</v>
      </c>
      <c r="C90" t="s">
        <v>31</v>
      </c>
      <c r="D90" t="s">
        <v>1210</v>
      </c>
      <c r="E90" t="s">
        <v>11</v>
      </c>
      <c r="F90" t="s">
        <v>10</v>
      </c>
      <c r="G90" t="s">
        <v>758</v>
      </c>
      <c r="H90" t="s">
        <v>934</v>
      </c>
      <c r="I90" t="s">
        <v>933</v>
      </c>
      <c r="K90" t="s">
        <v>2618</v>
      </c>
      <c r="L90" t="s">
        <v>30</v>
      </c>
      <c r="O90" t="s">
        <v>2575</v>
      </c>
    </row>
    <row r="91" spans="1:15" x14ac:dyDescent="0.3">
      <c r="A91" s="18" t="s">
        <v>386</v>
      </c>
      <c r="B91" s="18" t="s">
        <v>386</v>
      </c>
      <c r="C91" s="18" t="s">
        <v>387</v>
      </c>
      <c r="D91" s="18" t="s">
        <v>1211</v>
      </c>
      <c r="E91" s="18" t="s">
        <v>375</v>
      </c>
      <c r="F91" s="18" t="s">
        <v>374</v>
      </c>
      <c r="G91" s="18"/>
      <c r="H91" s="18"/>
      <c r="I91" s="18"/>
    </row>
    <row r="92" spans="1:15" x14ac:dyDescent="0.3">
      <c r="A92" t="s">
        <v>797</v>
      </c>
      <c r="B92" t="s">
        <v>294</v>
      </c>
      <c r="C92" t="s">
        <v>295</v>
      </c>
      <c r="D92" t="s">
        <v>1212</v>
      </c>
      <c r="E92" t="s">
        <v>233</v>
      </c>
      <c r="F92" t="s">
        <v>10</v>
      </c>
      <c r="G92" s="3" t="s">
        <v>937</v>
      </c>
      <c r="H92" s="30" t="s">
        <v>936</v>
      </c>
      <c r="I92" t="s">
        <v>707</v>
      </c>
    </row>
    <row r="93" spans="1:15" x14ac:dyDescent="0.3">
      <c r="A93" s="18" t="s">
        <v>616</v>
      </c>
      <c r="B93" s="18" t="s">
        <v>616</v>
      </c>
      <c r="C93" s="18" t="s">
        <v>617</v>
      </c>
      <c r="D93" s="18" t="s">
        <v>1213</v>
      </c>
      <c r="E93" s="18" t="s">
        <v>375</v>
      </c>
      <c r="F93" s="18" t="s">
        <v>374</v>
      </c>
      <c r="G93" s="18"/>
      <c r="H93" s="18"/>
      <c r="I93" s="18"/>
    </row>
    <row r="94" spans="1:15" x14ac:dyDescent="0.3">
      <c r="A94" s="18" t="s">
        <v>543</v>
      </c>
      <c r="B94" s="18" t="s">
        <v>543</v>
      </c>
      <c r="C94" s="18" t="s">
        <v>544</v>
      </c>
      <c r="D94" s="18" t="s">
        <v>1214</v>
      </c>
      <c r="E94" s="18" t="s">
        <v>375</v>
      </c>
      <c r="F94" s="18" t="s">
        <v>374</v>
      </c>
      <c r="G94" s="18"/>
      <c r="H94" s="18"/>
      <c r="I94" s="18"/>
    </row>
    <row r="95" spans="1:15" x14ac:dyDescent="0.3">
      <c r="A95" t="s">
        <v>798</v>
      </c>
      <c r="B95" t="s">
        <v>70</v>
      </c>
      <c r="C95" t="s">
        <v>71</v>
      </c>
      <c r="D95" t="s">
        <v>1215</v>
      </c>
      <c r="E95" t="s">
        <v>11</v>
      </c>
      <c r="F95" t="s">
        <v>10</v>
      </c>
      <c r="G95" t="s">
        <v>800</v>
      </c>
      <c r="H95" t="s">
        <v>940</v>
      </c>
      <c r="I95" t="s">
        <v>941</v>
      </c>
      <c r="K95" t="s">
        <v>2619</v>
      </c>
      <c r="L95" t="s">
        <v>30</v>
      </c>
    </row>
    <row r="96" spans="1:15" x14ac:dyDescent="0.3">
      <c r="A96" t="s">
        <v>716</v>
      </c>
      <c r="B96" t="s">
        <v>297</v>
      </c>
      <c r="C96" t="s">
        <v>298</v>
      </c>
      <c r="D96" t="s">
        <v>1216</v>
      </c>
      <c r="E96" t="s">
        <v>233</v>
      </c>
      <c r="F96" t="s">
        <v>10</v>
      </c>
      <c r="G96" t="s">
        <v>943</v>
      </c>
      <c r="H96" t="s">
        <v>2685</v>
      </c>
      <c r="I96" t="s">
        <v>707</v>
      </c>
      <c r="K96" t="s">
        <v>2688</v>
      </c>
      <c r="L96" t="s">
        <v>716</v>
      </c>
      <c r="M96" t="s">
        <v>2685</v>
      </c>
    </row>
    <row r="97" spans="1:12" x14ac:dyDescent="0.3">
      <c r="A97" t="s">
        <v>716</v>
      </c>
      <c r="B97" t="s">
        <v>297</v>
      </c>
      <c r="C97" t="s">
        <v>299</v>
      </c>
      <c r="D97" t="s">
        <v>1217</v>
      </c>
      <c r="E97" t="s">
        <v>233</v>
      </c>
      <c r="F97" t="s">
        <v>10</v>
      </c>
      <c r="G97" t="s">
        <v>2686</v>
      </c>
      <c r="H97" t="s">
        <v>707</v>
      </c>
      <c r="I97" t="s">
        <v>707</v>
      </c>
    </row>
    <row r="98" spans="1:12" x14ac:dyDescent="0.3">
      <c r="A98" t="s">
        <v>716</v>
      </c>
      <c r="B98" t="s">
        <v>297</v>
      </c>
      <c r="C98" t="s">
        <v>300</v>
      </c>
      <c r="D98" t="s">
        <v>1218</v>
      </c>
      <c r="E98" t="s">
        <v>233</v>
      </c>
      <c r="F98" t="s">
        <v>10</v>
      </c>
      <c r="G98" t="s">
        <v>2686</v>
      </c>
      <c r="H98" t="s">
        <v>707</v>
      </c>
      <c r="I98" t="s">
        <v>707</v>
      </c>
    </row>
    <row r="99" spans="1:12" x14ac:dyDescent="0.3">
      <c r="A99" t="s">
        <v>716</v>
      </c>
      <c r="B99" t="s">
        <v>297</v>
      </c>
      <c r="C99" t="s">
        <v>324</v>
      </c>
      <c r="D99" t="s">
        <v>1219</v>
      </c>
      <c r="E99" t="s">
        <v>233</v>
      </c>
      <c r="F99" t="s">
        <v>10</v>
      </c>
      <c r="G99" t="s">
        <v>2686</v>
      </c>
      <c r="H99" t="s">
        <v>707</v>
      </c>
      <c r="I99" t="s">
        <v>707</v>
      </c>
    </row>
    <row r="100" spans="1:12" x14ac:dyDescent="0.3">
      <c r="A100" t="s">
        <v>716</v>
      </c>
      <c r="B100" t="s">
        <v>297</v>
      </c>
      <c r="C100" t="s">
        <v>369</v>
      </c>
      <c r="D100" t="s">
        <v>1220</v>
      </c>
      <c r="E100" t="s">
        <v>233</v>
      </c>
      <c r="F100" t="s">
        <v>10</v>
      </c>
      <c r="G100" t="s">
        <v>2686</v>
      </c>
      <c r="H100" t="s">
        <v>707</v>
      </c>
      <c r="I100" t="s">
        <v>707</v>
      </c>
    </row>
    <row r="101" spans="1:12" x14ac:dyDescent="0.3">
      <c r="A101" t="s">
        <v>269</v>
      </c>
      <c r="B101" t="s">
        <v>269</v>
      </c>
      <c r="C101" t="s">
        <v>270</v>
      </c>
      <c r="D101" t="s">
        <v>1221</v>
      </c>
      <c r="E101" t="s">
        <v>233</v>
      </c>
      <c r="F101" t="s">
        <v>10</v>
      </c>
      <c r="G101" s="3" t="s">
        <v>945</v>
      </c>
      <c r="H101" s="3" t="s">
        <v>944</v>
      </c>
      <c r="I101" t="s">
        <v>707</v>
      </c>
    </row>
    <row r="102" spans="1:12" x14ac:dyDescent="0.3">
      <c r="A102" t="s">
        <v>406</v>
      </c>
      <c r="B102" t="s">
        <v>123</v>
      </c>
      <c r="C102" t="s">
        <v>131</v>
      </c>
      <c r="D102" t="s">
        <v>1222</v>
      </c>
      <c r="E102" t="s">
        <v>11</v>
      </c>
      <c r="F102" t="s">
        <v>10</v>
      </c>
      <c r="G102" s="22" t="s">
        <v>947</v>
      </c>
      <c r="H102" s="22" t="s">
        <v>948</v>
      </c>
      <c r="I102" s="22" t="s">
        <v>950</v>
      </c>
      <c r="J102" t="s">
        <v>2964</v>
      </c>
      <c r="K102" t="s">
        <v>2620</v>
      </c>
      <c r="L102" t="s">
        <v>406</v>
      </c>
    </row>
    <row r="103" spans="1:12" x14ac:dyDescent="0.3">
      <c r="A103" t="s">
        <v>406</v>
      </c>
      <c r="B103" t="s">
        <v>123</v>
      </c>
      <c r="C103" t="s">
        <v>124</v>
      </c>
      <c r="D103" t="s">
        <v>1223</v>
      </c>
      <c r="E103" t="s">
        <v>11</v>
      </c>
      <c r="F103" t="s">
        <v>10</v>
      </c>
      <c r="G103" s="22" t="s">
        <v>947</v>
      </c>
      <c r="H103" s="22" t="s">
        <v>949</v>
      </c>
      <c r="J103" t="s">
        <v>2964</v>
      </c>
      <c r="K103" t="s">
        <v>2620</v>
      </c>
      <c r="L103" t="s">
        <v>406</v>
      </c>
    </row>
    <row r="104" spans="1:12" x14ac:dyDescent="0.3">
      <c r="A104" s="18" t="s">
        <v>843</v>
      </c>
      <c r="B104" s="18" t="s">
        <v>654</v>
      </c>
      <c r="C104" s="18" t="s">
        <v>694</v>
      </c>
      <c r="D104" s="18" t="s">
        <v>1225</v>
      </c>
      <c r="E104" s="18" t="s">
        <v>375</v>
      </c>
      <c r="F104" s="18" t="s">
        <v>374</v>
      </c>
      <c r="G104" s="18"/>
      <c r="H104" s="18"/>
      <c r="I104" s="18"/>
    </row>
    <row r="105" spans="1:12" x14ac:dyDescent="0.3">
      <c r="A105" s="18" t="s">
        <v>843</v>
      </c>
      <c r="B105" s="18" t="s">
        <v>654</v>
      </c>
      <c r="C105" s="18" t="s">
        <v>655</v>
      </c>
      <c r="D105" s="18" t="s">
        <v>1224</v>
      </c>
      <c r="E105" s="18" t="s">
        <v>375</v>
      </c>
      <c r="F105" s="18" t="s">
        <v>374</v>
      </c>
      <c r="G105" s="18"/>
      <c r="H105" s="18"/>
      <c r="I105" s="18"/>
    </row>
    <row r="106" spans="1:12" x14ac:dyDescent="0.3">
      <c r="A106" s="18" t="s">
        <v>844</v>
      </c>
      <c r="B106" s="18" t="s">
        <v>484</v>
      </c>
      <c r="C106" s="18" t="s">
        <v>485</v>
      </c>
      <c r="D106" s="18" t="s">
        <v>1226</v>
      </c>
      <c r="E106" s="18" t="s">
        <v>375</v>
      </c>
      <c r="F106" s="18" t="s">
        <v>374</v>
      </c>
      <c r="G106" s="18"/>
      <c r="H106" s="18"/>
      <c r="I106" s="18"/>
    </row>
    <row r="107" spans="1:12" x14ac:dyDescent="0.3">
      <c r="A107" s="18" t="s">
        <v>845</v>
      </c>
      <c r="B107" s="18" t="s">
        <v>458</v>
      </c>
      <c r="C107" s="18" t="s">
        <v>459</v>
      </c>
      <c r="D107" s="18" t="s">
        <v>1227</v>
      </c>
      <c r="E107" s="18" t="s">
        <v>375</v>
      </c>
      <c r="F107" s="18" t="s">
        <v>374</v>
      </c>
      <c r="G107" s="18"/>
      <c r="H107" s="18"/>
      <c r="I107" s="18"/>
    </row>
    <row r="108" spans="1:12" x14ac:dyDescent="0.3">
      <c r="A108" s="18" t="s">
        <v>846</v>
      </c>
      <c r="B108" s="18" t="s">
        <v>663</v>
      </c>
      <c r="C108" s="18" t="s">
        <v>664</v>
      </c>
      <c r="D108" s="18" t="s">
        <v>1228</v>
      </c>
      <c r="E108" s="18" t="s">
        <v>375</v>
      </c>
      <c r="F108" s="18" t="s">
        <v>374</v>
      </c>
      <c r="G108" s="18"/>
      <c r="H108" s="18"/>
      <c r="I108" s="18"/>
    </row>
    <row r="109" spans="1:12" x14ac:dyDescent="0.3">
      <c r="A109" s="18" t="s">
        <v>847</v>
      </c>
      <c r="B109" s="18" t="s">
        <v>555</v>
      </c>
      <c r="C109" s="18" t="s">
        <v>556</v>
      </c>
      <c r="D109" s="18" t="s">
        <v>1229</v>
      </c>
      <c r="E109" s="18" t="s">
        <v>375</v>
      </c>
      <c r="F109" s="18" t="s">
        <v>374</v>
      </c>
      <c r="G109" s="18"/>
      <c r="H109" s="18"/>
      <c r="I109" s="18"/>
    </row>
    <row r="110" spans="1:12" x14ac:dyDescent="0.3">
      <c r="A110" s="18" t="s">
        <v>848</v>
      </c>
      <c r="B110" s="18" t="s">
        <v>479</v>
      </c>
      <c r="C110" s="18" t="s">
        <v>480</v>
      </c>
      <c r="D110" s="18" t="s">
        <v>1230</v>
      </c>
      <c r="E110" s="18" t="s">
        <v>375</v>
      </c>
      <c r="F110" s="18" t="s">
        <v>374</v>
      </c>
      <c r="G110" s="18"/>
      <c r="H110" s="18"/>
      <c r="I110" s="18"/>
    </row>
    <row r="111" spans="1:12" x14ac:dyDescent="0.3">
      <c r="A111" s="18" t="s">
        <v>424</v>
      </c>
      <c r="B111" s="18" t="s">
        <v>424</v>
      </c>
      <c r="C111" s="18" t="s">
        <v>425</v>
      </c>
      <c r="D111" s="18" t="s">
        <v>1231</v>
      </c>
      <c r="E111" s="18" t="s">
        <v>375</v>
      </c>
      <c r="F111" s="18" t="s">
        <v>374</v>
      </c>
      <c r="G111" s="18"/>
      <c r="H111" s="18"/>
      <c r="I111" s="18"/>
    </row>
    <row r="112" spans="1:12" x14ac:dyDescent="0.3">
      <c r="A112" s="18" t="s">
        <v>382</v>
      </c>
      <c r="B112" s="18" t="s">
        <v>382</v>
      </c>
      <c r="C112" s="18" t="s">
        <v>383</v>
      </c>
      <c r="D112" s="18" t="s">
        <v>1232</v>
      </c>
      <c r="E112" s="18" t="s">
        <v>375</v>
      </c>
      <c r="F112" s="18" t="s">
        <v>374</v>
      </c>
      <c r="G112" s="18"/>
      <c r="H112" s="18"/>
      <c r="I112" s="18"/>
    </row>
    <row r="113" spans="1:13" x14ac:dyDescent="0.3">
      <c r="A113" s="18" t="s">
        <v>382</v>
      </c>
      <c r="B113" s="18" t="s">
        <v>382</v>
      </c>
      <c r="C113" s="18" t="s">
        <v>385</v>
      </c>
      <c r="D113" s="18" t="s">
        <v>1233</v>
      </c>
      <c r="E113" s="18" t="s">
        <v>375</v>
      </c>
      <c r="F113" s="18" t="s">
        <v>374</v>
      </c>
      <c r="G113" s="18"/>
      <c r="H113" s="18"/>
      <c r="I113" s="18"/>
    </row>
    <row r="114" spans="1:13" x14ac:dyDescent="0.3">
      <c r="A114" s="18" t="s">
        <v>849</v>
      </c>
      <c r="B114" s="18" t="s">
        <v>603</v>
      </c>
      <c r="C114" s="18" t="s">
        <v>604</v>
      </c>
      <c r="D114" s="18" t="s">
        <v>1234</v>
      </c>
      <c r="E114" s="18" t="s">
        <v>375</v>
      </c>
      <c r="F114" s="18" t="s">
        <v>374</v>
      </c>
      <c r="G114" s="18"/>
      <c r="H114" s="18"/>
      <c r="I114" s="18"/>
    </row>
    <row r="115" spans="1:13" x14ac:dyDescent="0.3">
      <c r="A115" s="18" t="s">
        <v>850</v>
      </c>
      <c r="B115" s="18" t="s">
        <v>558</v>
      </c>
      <c r="C115" s="18" t="s">
        <v>559</v>
      </c>
      <c r="D115" s="18" t="s">
        <v>1235</v>
      </c>
      <c r="E115" s="18" t="s">
        <v>375</v>
      </c>
      <c r="F115" s="18" t="s">
        <v>374</v>
      </c>
      <c r="G115" s="18"/>
      <c r="H115" s="18"/>
      <c r="I115" s="18"/>
    </row>
    <row r="116" spans="1:13" x14ac:dyDescent="0.3">
      <c r="A116" s="18" t="s">
        <v>851</v>
      </c>
      <c r="B116" s="18" t="s">
        <v>525</v>
      </c>
      <c r="C116" s="18" t="s">
        <v>526</v>
      </c>
      <c r="D116" s="18" t="s">
        <v>1236</v>
      </c>
      <c r="E116" s="18" t="s">
        <v>375</v>
      </c>
      <c r="F116" s="18" t="s">
        <v>374</v>
      </c>
      <c r="G116" s="18"/>
      <c r="H116" s="18"/>
      <c r="I116" s="18"/>
    </row>
    <row r="117" spans="1:13" x14ac:dyDescent="0.3">
      <c r="A117" s="18" t="s">
        <v>554</v>
      </c>
      <c r="B117" s="18" t="s">
        <v>554</v>
      </c>
      <c r="C117" s="18" t="s">
        <v>29</v>
      </c>
      <c r="D117" s="18" t="s">
        <v>1237</v>
      </c>
      <c r="E117" s="18" t="s">
        <v>375</v>
      </c>
      <c r="F117" s="18" t="s">
        <v>374</v>
      </c>
      <c r="G117" s="18"/>
      <c r="H117" s="18"/>
      <c r="I117" s="18"/>
    </row>
    <row r="118" spans="1:13" x14ac:dyDescent="0.3">
      <c r="A118" s="18" t="s">
        <v>852</v>
      </c>
      <c r="B118" s="18" t="s">
        <v>622</v>
      </c>
      <c r="C118" s="18" t="s">
        <v>623</v>
      </c>
      <c r="D118" s="18" t="s">
        <v>1238</v>
      </c>
      <c r="E118" s="18" t="s">
        <v>375</v>
      </c>
      <c r="F118" s="18" t="s">
        <v>374</v>
      </c>
      <c r="G118" s="18"/>
      <c r="H118" s="18"/>
      <c r="I118" s="18"/>
    </row>
    <row r="119" spans="1:13" x14ac:dyDescent="0.3">
      <c r="A119" s="18" t="s">
        <v>853</v>
      </c>
      <c r="B119" s="18" t="s">
        <v>636</v>
      </c>
      <c r="C119" s="18" t="s">
        <v>637</v>
      </c>
      <c r="D119" s="18" t="s">
        <v>1239</v>
      </c>
      <c r="E119" s="18" t="s">
        <v>375</v>
      </c>
      <c r="F119" s="18" t="s">
        <v>374</v>
      </c>
      <c r="G119" s="18"/>
      <c r="H119" s="18"/>
      <c r="I119" s="18"/>
    </row>
    <row r="120" spans="1:13" x14ac:dyDescent="0.3">
      <c r="A120" t="s">
        <v>714</v>
      </c>
      <c r="B120" t="s">
        <v>350</v>
      </c>
      <c r="C120" t="s">
        <v>351</v>
      </c>
      <c r="D120" t="s">
        <v>1240</v>
      </c>
      <c r="E120" t="s">
        <v>233</v>
      </c>
      <c r="F120" t="s">
        <v>10</v>
      </c>
      <c r="G120" t="s">
        <v>951</v>
      </c>
      <c r="H120" t="s">
        <v>707</v>
      </c>
      <c r="I120" t="s">
        <v>707</v>
      </c>
    </row>
    <row r="121" spans="1:13" x14ac:dyDescent="0.3">
      <c r="A121" t="s">
        <v>714</v>
      </c>
      <c r="B121" t="s">
        <v>350</v>
      </c>
      <c r="C121" t="s">
        <v>370</v>
      </c>
      <c r="D121" t="s">
        <v>1241</v>
      </c>
      <c r="E121" t="s">
        <v>233</v>
      </c>
      <c r="F121" t="s">
        <v>10</v>
      </c>
      <c r="G121" t="s">
        <v>951</v>
      </c>
      <c r="H121" t="s">
        <v>2709</v>
      </c>
      <c r="I121" t="s">
        <v>707</v>
      </c>
    </row>
    <row r="122" spans="1:13" x14ac:dyDescent="0.3">
      <c r="A122" t="s">
        <v>714</v>
      </c>
      <c r="B122" t="s">
        <v>281</v>
      </c>
      <c r="C122" t="s">
        <v>282</v>
      </c>
      <c r="D122" t="s">
        <v>1242</v>
      </c>
      <c r="E122" t="s">
        <v>233</v>
      </c>
      <c r="F122" t="s">
        <v>10</v>
      </c>
      <c r="G122" t="s">
        <v>951</v>
      </c>
      <c r="H122" t="s">
        <v>707</v>
      </c>
      <c r="I122" t="s">
        <v>707</v>
      </c>
    </row>
    <row r="123" spans="1:13" x14ac:dyDescent="0.3">
      <c r="A123" t="s">
        <v>714</v>
      </c>
      <c r="B123" t="s">
        <v>281</v>
      </c>
      <c r="C123" t="s">
        <v>319</v>
      </c>
      <c r="D123" t="s">
        <v>1243</v>
      </c>
      <c r="E123" t="s">
        <v>233</v>
      </c>
      <c r="F123" t="s">
        <v>10</v>
      </c>
      <c r="G123" t="s">
        <v>951</v>
      </c>
      <c r="H123" t="s">
        <v>707</v>
      </c>
      <c r="I123" t="s">
        <v>707</v>
      </c>
    </row>
    <row r="124" spans="1:13" x14ac:dyDescent="0.3">
      <c r="A124" t="s">
        <v>714</v>
      </c>
      <c r="B124" t="s">
        <v>281</v>
      </c>
      <c r="C124" t="s">
        <v>371</v>
      </c>
      <c r="D124" t="s">
        <v>1244</v>
      </c>
      <c r="E124" t="s">
        <v>233</v>
      </c>
      <c r="F124" t="s">
        <v>10</v>
      </c>
      <c r="G124" t="s">
        <v>951</v>
      </c>
      <c r="H124" t="s">
        <v>2705</v>
      </c>
      <c r="I124" t="s">
        <v>2705</v>
      </c>
      <c r="K124" t="s">
        <v>2706</v>
      </c>
      <c r="L124" t="s">
        <v>714</v>
      </c>
      <c r="M124" t="s">
        <v>2705</v>
      </c>
    </row>
    <row r="125" spans="1:13" x14ac:dyDescent="0.3">
      <c r="A125" t="s">
        <v>715</v>
      </c>
      <c r="B125" t="s">
        <v>142</v>
      </c>
      <c r="C125" t="s">
        <v>283</v>
      </c>
      <c r="D125" t="s">
        <v>1250</v>
      </c>
      <c r="E125" t="s">
        <v>233</v>
      </c>
      <c r="F125" t="s">
        <v>10</v>
      </c>
      <c r="G125" t="s">
        <v>962</v>
      </c>
      <c r="H125" t="s">
        <v>967</v>
      </c>
      <c r="I125" t="s">
        <v>707</v>
      </c>
      <c r="K125" t="s">
        <v>2654</v>
      </c>
      <c r="L125" t="s">
        <v>142</v>
      </c>
      <c r="M125" t="s">
        <v>2655</v>
      </c>
    </row>
    <row r="126" spans="1:13" x14ac:dyDescent="0.3">
      <c r="A126" t="s">
        <v>715</v>
      </c>
      <c r="B126" t="s">
        <v>142</v>
      </c>
      <c r="C126" t="s">
        <v>285</v>
      </c>
      <c r="D126" t="s">
        <v>1251</v>
      </c>
      <c r="E126" t="s">
        <v>233</v>
      </c>
      <c r="F126" t="s">
        <v>10</v>
      </c>
      <c r="G126" t="s">
        <v>962</v>
      </c>
      <c r="H126" t="s">
        <v>966</v>
      </c>
      <c r="I126" t="s">
        <v>707</v>
      </c>
      <c r="K126" t="s">
        <v>2654</v>
      </c>
      <c r="L126" t="s">
        <v>142</v>
      </c>
    </row>
    <row r="127" spans="1:13" x14ac:dyDescent="0.3">
      <c r="A127" t="s">
        <v>715</v>
      </c>
      <c r="B127" t="s">
        <v>142</v>
      </c>
      <c r="C127" t="s">
        <v>195</v>
      </c>
      <c r="D127" t="s">
        <v>1248</v>
      </c>
      <c r="E127" t="s">
        <v>11</v>
      </c>
      <c r="F127" t="s">
        <v>10</v>
      </c>
      <c r="G127" t="s">
        <v>962</v>
      </c>
      <c r="H127" t="s">
        <v>963</v>
      </c>
      <c r="I127" s="22" t="s">
        <v>964</v>
      </c>
      <c r="K127" t="s">
        <v>2654</v>
      </c>
      <c r="L127" t="s">
        <v>142</v>
      </c>
    </row>
    <row r="128" spans="1:13" x14ac:dyDescent="0.3">
      <c r="A128" t="s">
        <v>715</v>
      </c>
      <c r="B128" t="s">
        <v>142</v>
      </c>
      <c r="C128" t="s">
        <v>301</v>
      </c>
      <c r="D128" t="s">
        <v>1252</v>
      </c>
      <c r="E128" t="s">
        <v>233</v>
      </c>
      <c r="F128" t="s">
        <v>10</v>
      </c>
      <c r="G128" t="s">
        <v>962</v>
      </c>
      <c r="H128" s="22" t="s">
        <v>2417</v>
      </c>
      <c r="I128" t="s">
        <v>707</v>
      </c>
      <c r="K128" t="s">
        <v>2654</v>
      </c>
      <c r="L128" t="s">
        <v>142</v>
      </c>
    </row>
    <row r="129" spans="1:12" x14ac:dyDescent="0.3">
      <c r="A129" t="s">
        <v>715</v>
      </c>
      <c r="B129" t="s">
        <v>142</v>
      </c>
      <c r="C129" t="s">
        <v>308</v>
      </c>
      <c r="D129" t="s">
        <v>1253</v>
      </c>
      <c r="E129" t="s">
        <v>233</v>
      </c>
      <c r="F129" t="s">
        <v>10</v>
      </c>
      <c r="G129" t="s">
        <v>962</v>
      </c>
      <c r="H129" s="22" t="s">
        <v>2418</v>
      </c>
      <c r="I129" t="s">
        <v>707</v>
      </c>
      <c r="K129" t="s">
        <v>2654</v>
      </c>
      <c r="L129" t="s">
        <v>142</v>
      </c>
    </row>
    <row r="130" spans="1:12" x14ac:dyDescent="0.3">
      <c r="A130" t="s">
        <v>715</v>
      </c>
      <c r="B130" t="s">
        <v>142</v>
      </c>
      <c r="C130" t="s">
        <v>143</v>
      </c>
      <c r="D130" t="s">
        <v>1245</v>
      </c>
      <c r="E130" t="s">
        <v>11</v>
      </c>
      <c r="F130" t="s">
        <v>10</v>
      </c>
      <c r="G130" t="s">
        <v>962</v>
      </c>
      <c r="H130" t="s">
        <v>960</v>
      </c>
      <c r="I130" s="22" t="s">
        <v>961</v>
      </c>
      <c r="K130" t="s">
        <v>2654</v>
      </c>
      <c r="L130" t="s">
        <v>142</v>
      </c>
    </row>
    <row r="131" spans="1:12" x14ac:dyDescent="0.3">
      <c r="A131" t="s">
        <v>715</v>
      </c>
      <c r="B131" t="s">
        <v>142</v>
      </c>
      <c r="C131" t="s">
        <v>184</v>
      </c>
      <c r="D131" t="s">
        <v>1246</v>
      </c>
      <c r="E131" t="s">
        <v>11</v>
      </c>
      <c r="F131" t="s">
        <v>10</v>
      </c>
      <c r="G131" t="s">
        <v>962</v>
      </c>
      <c r="H131" t="s">
        <v>963</v>
      </c>
      <c r="I131" t="s">
        <v>964</v>
      </c>
      <c r="K131" t="s">
        <v>2654</v>
      </c>
      <c r="L131" t="s">
        <v>142</v>
      </c>
    </row>
    <row r="132" spans="1:12" x14ac:dyDescent="0.3">
      <c r="A132" s="18" t="s">
        <v>715</v>
      </c>
      <c r="B132" s="18" t="s">
        <v>142</v>
      </c>
      <c r="C132" s="18" t="s">
        <v>574</v>
      </c>
      <c r="D132" s="18" t="s">
        <v>1255</v>
      </c>
      <c r="E132" s="18" t="s">
        <v>375</v>
      </c>
      <c r="F132" s="18" t="s">
        <v>374</v>
      </c>
      <c r="G132" s="18"/>
      <c r="H132" s="18"/>
      <c r="I132" s="18" t="s">
        <v>707</v>
      </c>
      <c r="K132" t="s">
        <v>2654</v>
      </c>
      <c r="L132" t="s">
        <v>142</v>
      </c>
    </row>
    <row r="133" spans="1:12" x14ac:dyDescent="0.3">
      <c r="A133" t="s">
        <v>715</v>
      </c>
      <c r="B133" t="s">
        <v>142</v>
      </c>
      <c r="C133" t="s">
        <v>200</v>
      </c>
      <c r="D133" t="s">
        <v>1249</v>
      </c>
      <c r="E133" t="s">
        <v>11</v>
      </c>
      <c r="F133" t="s">
        <v>10</v>
      </c>
      <c r="G133" t="s">
        <v>962</v>
      </c>
      <c r="H133" t="s">
        <v>968</v>
      </c>
      <c r="I133" s="22" t="s">
        <v>969</v>
      </c>
      <c r="K133" t="s">
        <v>2654</v>
      </c>
      <c r="L133" t="s">
        <v>142</v>
      </c>
    </row>
    <row r="134" spans="1:12" x14ac:dyDescent="0.3">
      <c r="A134" t="s">
        <v>715</v>
      </c>
      <c r="B134" t="s">
        <v>142</v>
      </c>
      <c r="C134" t="s">
        <v>188</v>
      </c>
      <c r="D134" t="s">
        <v>1247</v>
      </c>
      <c r="E134" t="s">
        <v>11</v>
      </c>
      <c r="F134" t="s">
        <v>10</v>
      </c>
      <c r="G134" t="s">
        <v>962</v>
      </c>
      <c r="H134" t="s">
        <v>963</v>
      </c>
      <c r="I134" t="s">
        <v>964</v>
      </c>
      <c r="K134" t="s">
        <v>2654</v>
      </c>
      <c r="L134" t="s">
        <v>142</v>
      </c>
    </row>
    <row r="135" spans="1:12" x14ac:dyDescent="0.3">
      <c r="A135" t="s">
        <v>715</v>
      </c>
      <c r="B135" t="s">
        <v>142</v>
      </c>
      <c r="C135" t="s">
        <v>140</v>
      </c>
      <c r="D135" t="s">
        <v>1254</v>
      </c>
      <c r="E135" t="s">
        <v>233</v>
      </c>
      <c r="F135" t="s">
        <v>10</v>
      </c>
      <c r="G135" t="s">
        <v>962</v>
      </c>
      <c r="H135" t="s">
        <v>963</v>
      </c>
      <c r="I135" s="22" t="s">
        <v>964</v>
      </c>
      <c r="K135" t="s">
        <v>2654</v>
      </c>
      <c r="L135" t="s">
        <v>142</v>
      </c>
    </row>
    <row r="136" spans="1:12" x14ac:dyDescent="0.3">
      <c r="A136" t="s">
        <v>854</v>
      </c>
      <c r="B136" t="s">
        <v>352</v>
      </c>
      <c r="C136" t="s">
        <v>353</v>
      </c>
      <c r="D136" t="s">
        <v>1256</v>
      </c>
      <c r="E136" t="s">
        <v>233</v>
      </c>
      <c r="F136" t="s">
        <v>10</v>
      </c>
      <c r="G136" t="s">
        <v>953</v>
      </c>
      <c r="H136" t="s">
        <v>707</v>
      </c>
      <c r="I136" t="s">
        <v>707</v>
      </c>
    </row>
    <row r="137" spans="1:12" x14ac:dyDescent="0.3">
      <c r="A137" t="s">
        <v>855</v>
      </c>
      <c r="B137" t="s">
        <v>32</v>
      </c>
      <c r="C137" t="s">
        <v>33</v>
      </c>
      <c r="D137" t="s">
        <v>1257</v>
      </c>
      <c r="E137" t="s">
        <v>11</v>
      </c>
      <c r="F137" t="s">
        <v>10</v>
      </c>
      <c r="G137" t="s">
        <v>955</v>
      </c>
      <c r="H137" t="s">
        <v>956</v>
      </c>
      <c r="I137" t="s">
        <v>957</v>
      </c>
      <c r="K137" t="s">
        <v>2816</v>
      </c>
      <c r="L137" t="s">
        <v>2818</v>
      </c>
    </row>
    <row r="138" spans="1:12" x14ac:dyDescent="0.3">
      <c r="A138" s="18" t="s">
        <v>408</v>
      </c>
      <c r="B138" s="18" t="s">
        <v>408</v>
      </c>
      <c r="C138" s="18" t="s">
        <v>409</v>
      </c>
      <c r="D138" s="18" t="s">
        <v>1258</v>
      </c>
      <c r="E138" s="18" t="s">
        <v>375</v>
      </c>
      <c r="F138" s="18" t="s">
        <v>374</v>
      </c>
      <c r="G138" s="18"/>
      <c r="H138" s="18"/>
      <c r="I138" s="18"/>
    </row>
    <row r="139" spans="1:12" x14ac:dyDescent="0.3">
      <c r="A139" s="18" t="s">
        <v>518</v>
      </c>
      <c r="B139" s="18" t="s">
        <v>518</v>
      </c>
      <c r="C139" s="18" t="s">
        <v>519</v>
      </c>
      <c r="D139" s="18" t="s">
        <v>1259</v>
      </c>
      <c r="E139" s="18" t="s">
        <v>375</v>
      </c>
      <c r="F139" s="18" t="s">
        <v>374</v>
      </c>
      <c r="G139" s="18"/>
      <c r="H139" s="18"/>
      <c r="I139" s="18"/>
    </row>
    <row r="140" spans="1:12" x14ac:dyDescent="0.3">
      <c r="A140" s="18" t="s">
        <v>856</v>
      </c>
      <c r="B140" s="18" t="s">
        <v>581</v>
      </c>
      <c r="C140" s="18" t="s">
        <v>582</v>
      </c>
      <c r="D140" s="18" t="s">
        <v>1260</v>
      </c>
      <c r="E140" s="18" t="s">
        <v>375</v>
      </c>
      <c r="F140" s="18" t="s">
        <v>374</v>
      </c>
      <c r="G140" s="18"/>
      <c r="H140" s="18"/>
      <c r="I140" s="18"/>
    </row>
    <row r="141" spans="1:12" x14ac:dyDescent="0.3">
      <c r="A141" s="18" t="s">
        <v>857</v>
      </c>
      <c r="B141" s="18" t="s">
        <v>501</v>
      </c>
      <c r="C141" s="18" t="s">
        <v>502</v>
      </c>
      <c r="D141" s="18" t="s">
        <v>1261</v>
      </c>
      <c r="E141" s="18" t="s">
        <v>375</v>
      </c>
      <c r="F141" s="18" t="s">
        <v>374</v>
      </c>
      <c r="G141" s="18"/>
      <c r="H141" s="18"/>
      <c r="I141" s="18"/>
    </row>
    <row r="142" spans="1:12" x14ac:dyDescent="0.3">
      <c r="A142" s="18" t="s">
        <v>858</v>
      </c>
      <c r="B142" s="18" t="s">
        <v>561</v>
      </c>
      <c r="C142" s="18" t="s">
        <v>562</v>
      </c>
      <c r="D142" s="18" t="s">
        <v>1262</v>
      </c>
      <c r="E142" s="18" t="s">
        <v>375</v>
      </c>
      <c r="F142" s="18" t="s">
        <v>374</v>
      </c>
      <c r="G142" s="18"/>
      <c r="H142" s="18"/>
      <c r="I142" s="18"/>
    </row>
    <row r="143" spans="1:12" x14ac:dyDescent="0.3">
      <c r="A143" t="s">
        <v>8</v>
      </c>
      <c r="B143" t="s">
        <v>8</v>
      </c>
      <c r="C143" t="s">
        <v>72</v>
      </c>
      <c r="D143" t="s">
        <v>1264</v>
      </c>
      <c r="E143" t="s">
        <v>11</v>
      </c>
      <c r="F143" t="s">
        <v>10</v>
      </c>
      <c r="G143" t="s">
        <v>722</v>
      </c>
      <c r="H143" t="s">
        <v>973</v>
      </c>
      <c r="I143" t="s">
        <v>975</v>
      </c>
      <c r="K143" t="s">
        <v>2621</v>
      </c>
      <c r="L143" t="s">
        <v>8</v>
      </c>
    </row>
    <row r="144" spans="1:12" x14ac:dyDescent="0.3">
      <c r="A144" t="s">
        <v>8</v>
      </c>
      <c r="B144" t="s">
        <v>8</v>
      </c>
      <c r="C144" t="s">
        <v>9</v>
      </c>
      <c r="D144" t="s">
        <v>1263</v>
      </c>
      <c r="E144" t="s">
        <v>11</v>
      </c>
      <c r="F144" t="s">
        <v>10</v>
      </c>
      <c r="G144" s="2" t="s">
        <v>722</v>
      </c>
      <c r="H144" t="s">
        <v>972</v>
      </c>
      <c r="I144" s="22" t="s">
        <v>971</v>
      </c>
      <c r="K144" t="s">
        <v>2621</v>
      </c>
      <c r="L144" t="s">
        <v>8</v>
      </c>
    </row>
    <row r="145" spans="1:13" x14ac:dyDescent="0.3">
      <c r="A145" s="18" t="s">
        <v>8</v>
      </c>
      <c r="B145" s="18" t="s">
        <v>8</v>
      </c>
      <c r="C145" s="18" t="s">
        <v>463</v>
      </c>
      <c r="D145" s="18" t="s">
        <v>1265</v>
      </c>
      <c r="E145" s="18" t="s">
        <v>375</v>
      </c>
      <c r="F145" s="18" t="s">
        <v>374</v>
      </c>
      <c r="G145" s="18" t="s">
        <v>722</v>
      </c>
      <c r="H145" s="18" t="s">
        <v>974</v>
      </c>
      <c r="I145" s="18" t="s">
        <v>976</v>
      </c>
    </row>
    <row r="146" spans="1:13" x14ac:dyDescent="0.3">
      <c r="A146" t="s">
        <v>311</v>
      </c>
      <c r="B146" t="s">
        <v>311</v>
      </c>
      <c r="C146" t="s">
        <v>312</v>
      </c>
      <c r="D146" t="s">
        <v>1266</v>
      </c>
      <c r="E146" t="s">
        <v>233</v>
      </c>
      <c r="F146" t="s">
        <v>10</v>
      </c>
      <c r="G146" t="s">
        <v>978</v>
      </c>
      <c r="H146" t="s">
        <v>977</v>
      </c>
      <c r="I146" t="s">
        <v>2713</v>
      </c>
      <c r="K146" t="s">
        <v>2712</v>
      </c>
      <c r="M146" t="s">
        <v>2713</v>
      </c>
    </row>
    <row r="147" spans="1:13" x14ac:dyDescent="0.3">
      <c r="A147" s="18" t="s">
        <v>717</v>
      </c>
      <c r="B147" s="18" t="s">
        <v>79</v>
      </c>
      <c r="C147" s="18" t="s">
        <v>464</v>
      </c>
      <c r="D147" s="18" t="s">
        <v>1272</v>
      </c>
      <c r="E147" s="18" t="s">
        <v>375</v>
      </c>
      <c r="F147" s="18" t="s">
        <v>374</v>
      </c>
      <c r="G147" s="18" t="s">
        <v>980</v>
      </c>
      <c r="H147" s="18" t="s">
        <v>707</v>
      </c>
      <c r="I147" s="18" t="s">
        <v>983</v>
      </c>
    </row>
    <row r="148" spans="1:13" x14ac:dyDescent="0.3">
      <c r="A148" t="s">
        <v>717</v>
      </c>
      <c r="B148" t="s">
        <v>79</v>
      </c>
      <c r="C148" t="s">
        <v>132</v>
      </c>
      <c r="D148" t="s">
        <v>1270</v>
      </c>
      <c r="E148" t="s">
        <v>11</v>
      </c>
      <c r="F148" t="s">
        <v>10</v>
      </c>
      <c r="G148" t="s">
        <v>980</v>
      </c>
      <c r="H148" t="s">
        <v>707</v>
      </c>
      <c r="I148" t="s">
        <v>984</v>
      </c>
      <c r="K148" t="s">
        <v>2817</v>
      </c>
      <c r="L148" t="s">
        <v>2819</v>
      </c>
    </row>
    <row r="149" spans="1:13" x14ac:dyDescent="0.3">
      <c r="A149" t="s">
        <v>717</v>
      </c>
      <c r="B149" t="s">
        <v>79</v>
      </c>
      <c r="C149" t="s">
        <v>89</v>
      </c>
      <c r="D149" t="s">
        <v>1269</v>
      </c>
      <c r="E149" t="s">
        <v>11</v>
      </c>
      <c r="F149" t="s">
        <v>10</v>
      </c>
      <c r="G149" t="s">
        <v>980</v>
      </c>
      <c r="H149" t="s">
        <v>707</v>
      </c>
      <c r="I149" s="22" t="s">
        <v>983</v>
      </c>
      <c r="K149" t="s">
        <v>2817</v>
      </c>
    </row>
    <row r="150" spans="1:13" x14ac:dyDescent="0.3">
      <c r="A150" t="s">
        <v>717</v>
      </c>
      <c r="B150" t="s">
        <v>79</v>
      </c>
      <c r="C150" t="s">
        <v>80</v>
      </c>
      <c r="D150" t="s">
        <v>1267</v>
      </c>
      <c r="E150" t="s">
        <v>11</v>
      </c>
      <c r="F150" t="s">
        <v>10</v>
      </c>
      <c r="G150" s="2" t="s">
        <v>980</v>
      </c>
      <c r="H150" t="s">
        <v>707</v>
      </c>
      <c r="I150" t="s">
        <v>983</v>
      </c>
      <c r="K150" t="s">
        <v>2817</v>
      </c>
    </row>
    <row r="151" spans="1:13" x14ac:dyDescent="0.3">
      <c r="A151" s="18" t="s">
        <v>717</v>
      </c>
      <c r="B151" s="18" t="s">
        <v>79</v>
      </c>
      <c r="C151" s="18" t="s">
        <v>411</v>
      </c>
      <c r="D151" s="18" t="s">
        <v>1271</v>
      </c>
      <c r="E151" s="18" t="s">
        <v>375</v>
      </c>
      <c r="F151" s="18" t="s">
        <v>374</v>
      </c>
      <c r="G151" s="18" t="s">
        <v>980</v>
      </c>
      <c r="H151" s="18" t="s">
        <v>707</v>
      </c>
      <c r="I151" s="18"/>
    </row>
    <row r="152" spans="1:13" x14ac:dyDescent="0.3">
      <c r="A152" t="s">
        <v>717</v>
      </c>
      <c r="B152" t="s">
        <v>79</v>
      </c>
      <c r="C152" t="s">
        <v>87</v>
      </c>
      <c r="D152" t="s">
        <v>1268</v>
      </c>
      <c r="E152" t="s">
        <v>11</v>
      </c>
      <c r="F152" t="s">
        <v>10</v>
      </c>
      <c r="G152" t="s">
        <v>980</v>
      </c>
      <c r="H152" t="s">
        <v>707</v>
      </c>
      <c r="I152" t="s">
        <v>983</v>
      </c>
      <c r="K152" t="s">
        <v>2817</v>
      </c>
    </row>
    <row r="153" spans="1:13" x14ac:dyDescent="0.3">
      <c r="A153" s="18" t="s">
        <v>717</v>
      </c>
      <c r="B153" s="18" t="s">
        <v>79</v>
      </c>
      <c r="C153" s="18" t="s">
        <v>465</v>
      </c>
      <c r="D153" s="18" t="s">
        <v>1273</v>
      </c>
      <c r="E153" s="18" t="s">
        <v>375</v>
      </c>
      <c r="F153" s="18" t="s">
        <v>374</v>
      </c>
      <c r="G153" s="18" t="s">
        <v>980</v>
      </c>
      <c r="H153" s="18" t="s">
        <v>707</v>
      </c>
      <c r="I153" s="18"/>
    </row>
    <row r="154" spans="1:13" x14ac:dyDescent="0.3">
      <c r="A154" s="18" t="s">
        <v>717</v>
      </c>
      <c r="B154" s="18" t="s">
        <v>79</v>
      </c>
      <c r="C154" s="18" t="s">
        <v>466</v>
      </c>
      <c r="D154" s="18" t="s">
        <v>1274</v>
      </c>
      <c r="E154" s="18" t="s">
        <v>375</v>
      </c>
      <c r="F154" s="18" t="s">
        <v>374</v>
      </c>
      <c r="G154" s="18" t="s">
        <v>980</v>
      </c>
      <c r="H154" s="18" t="s">
        <v>707</v>
      </c>
      <c r="I154" s="18"/>
    </row>
    <row r="155" spans="1:13" x14ac:dyDescent="0.3">
      <c r="A155" s="18" t="s">
        <v>717</v>
      </c>
      <c r="B155" s="18" t="s">
        <v>79</v>
      </c>
      <c r="C155" s="18" t="s">
        <v>467</v>
      </c>
      <c r="D155" s="18" t="s">
        <v>1275</v>
      </c>
      <c r="E155" s="18" t="s">
        <v>375</v>
      </c>
      <c r="F155" s="18" t="s">
        <v>374</v>
      </c>
      <c r="G155" s="18" t="s">
        <v>980</v>
      </c>
      <c r="H155" s="18" t="s">
        <v>707</v>
      </c>
      <c r="I155" s="18"/>
    </row>
    <row r="156" spans="1:13" x14ac:dyDescent="0.3">
      <c r="A156" t="s">
        <v>73</v>
      </c>
      <c r="B156" t="s">
        <v>73</v>
      </c>
      <c r="C156" t="s">
        <v>74</v>
      </c>
      <c r="D156" t="s">
        <v>1276</v>
      </c>
      <c r="E156" t="s">
        <v>11</v>
      </c>
      <c r="F156" t="s">
        <v>10</v>
      </c>
      <c r="G156" s="2" t="s">
        <v>759</v>
      </c>
      <c r="H156" s="22" t="s">
        <v>985</v>
      </c>
      <c r="I156" s="22" t="s">
        <v>986</v>
      </c>
      <c r="K156" t="s">
        <v>2622</v>
      </c>
      <c r="L156" t="s">
        <v>73</v>
      </c>
    </row>
    <row r="157" spans="1:13" x14ac:dyDescent="0.3">
      <c r="A157" t="s">
        <v>859</v>
      </c>
      <c r="B157" t="s">
        <v>202</v>
      </c>
      <c r="C157" t="s">
        <v>203</v>
      </c>
      <c r="D157" t="s">
        <v>1277</v>
      </c>
      <c r="E157" t="s">
        <v>11</v>
      </c>
      <c r="F157" t="s">
        <v>10</v>
      </c>
      <c r="G157" t="s">
        <v>987</v>
      </c>
      <c r="H157" t="s">
        <v>988</v>
      </c>
      <c r="I157" t="s">
        <v>989</v>
      </c>
      <c r="K157" t="s">
        <v>2623</v>
      </c>
      <c r="L157" t="s">
        <v>859</v>
      </c>
    </row>
    <row r="158" spans="1:13" x14ac:dyDescent="0.3">
      <c r="A158" t="s">
        <v>82</v>
      </c>
      <c r="B158" t="s">
        <v>82</v>
      </c>
      <c r="C158" t="s">
        <v>83</v>
      </c>
      <c r="D158" t="s">
        <v>1278</v>
      </c>
      <c r="E158" t="s">
        <v>11</v>
      </c>
      <c r="F158" t="s">
        <v>10</v>
      </c>
      <c r="G158" t="s">
        <v>990</v>
      </c>
      <c r="H158" t="s">
        <v>991</v>
      </c>
      <c r="I158" t="s">
        <v>992</v>
      </c>
      <c r="K158" t="s">
        <v>2624</v>
      </c>
      <c r="L158" t="s">
        <v>2625</v>
      </c>
    </row>
    <row r="159" spans="1:13" x14ac:dyDescent="0.3">
      <c r="A159" s="18" t="s">
        <v>650</v>
      </c>
      <c r="B159" s="18" t="s">
        <v>650</v>
      </c>
      <c r="C159" s="18" t="s">
        <v>651</v>
      </c>
      <c r="D159" s="18" t="s">
        <v>1279</v>
      </c>
      <c r="E159" s="18" t="s">
        <v>375</v>
      </c>
      <c r="F159" s="18" t="s">
        <v>374</v>
      </c>
      <c r="G159" s="18"/>
      <c r="H159" s="18"/>
      <c r="I159" s="18"/>
    </row>
    <row r="160" spans="1:13" s="34" customFormat="1" x14ac:dyDescent="0.3">
      <c r="A160" s="34" t="s">
        <v>860</v>
      </c>
      <c r="B160" s="34" t="s">
        <v>220</v>
      </c>
      <c r="C160" s="34" t="s">
        <v>221</v>
      </c>
      <c r="D160" s="34" t="s">
        <v>1280</v>
      </c>
      <c r="E160" s="34" t="s">
        <v>11</v>
      </c>
      <c r="F160" s="34" t="s">
        <v>10</v>
      </c>
      <c r="G160" s="34" t="s">
        <v>993</v>
      </c>
      <c r="H160" s="34" t="s">
        <v>994</v>
      </c>
      <c r="I160" s="34" t="s">
        <v>707</v>
      </c>
    </row>
    <row r="161" spans="1:11" x14ac:dyDescent="0.3">
      <c r="A161" t="s">
        <v>310</v>
      </c>
      <c r="B161" t="s">
        <v>310</v>
      </c>
      <c r="C161" t="s">
        <v>310</v>
      </c>
      <c r="D161" t="s">
        <v>1281</v>
      </c>
      <c r="E161" t="s">
        <v>233</v>
      </c>
      <c r="F161" t="s">
        <v>10</v>
      </c>
      <c r="G161" t="s">
        <v>2717</v>
      </c>
      <c r="H161" t="s">
        <v>707</v>
      </c>
      <c r="I161" t="s">
        <v>707</v>
      </c>
    </row>
    <row r="162" spans="1:11" x14ac:dyDescent="0.3">
      <c r="A162" t="s">
        <v>861</v>
      </c>
      <c r="B162" t="s">
        <v>163</v>
      </c>
      <c r="C162" t="s">
        <v>164</v>
      </c>
      <c r="D162" t="s">
        <v>1282</v>
      </c>
      <c r="E162" t="s">
        <v>11</v>
      </c>
      <c r="F162" t="s">
        <v>10</v>
      </c>
      <c r="G162" s="22" t="s">
        <v>995</v>
      </c>
      <c r="H162" s="2" t="s">
        <v>1064</v>
      </c>
      <c r="I162" s="22" t="s">
        <v>996</v>
      </c>
      <c r="K162" t="s">
        <v>2672</v>
      </c>
    </row>
    <row r="163" spans="1:11" s="34" customFormat="1" x14ac:dyDescent="0.3">
      <c r="A163" s="34" t="s">
        <v>105</v>
      </c>
      <c r="B163" s="34" t="s">
        <v>105</v>
      </c>
      <c r="C163" s="34" t="s">
        <v>106</v>
      </c>
      <c r="D163" s="34" t="s">
        <v>1283</v>
      </c>
      <c r="E163" s="34" t="s">
        <v>11</v>
      </c>
      <c r="F163" s="34" t="s">
        <v>10</v>
      </c>
      <c r="I163" s="34" t="s">
        <v>997</v>
      </c>
    </row>
    <row r="164" spans="1:11" x14ac:dyDescent="0.3">
      <c r="A164" s="18" t="s">
        <v>862</v>
      </c>
      <c r="B164" s="18" t="s">
        <v>624</v>
      </c>
      <c r="C164" s="18" t="s">
        <v>625</v>
      </c>
      <c r="D164" s="18" t="s">
        <v>1284</v>
      </c>
      <c r="E164" s="18" t="s">
        <v>375</v>
      </c>
      <c r="F164" s="18" t="s">
        <v>374</v>
      </c>
      <c r="G164" s="18"/>
      <c r="H164" s="18"/>
      <c r="I164" s="18"/>
    </row>
    <row r="165" spans="1:11" x14ac:dyDescent="0.3">
      <c r="A165" t="s">
        <v>725</v>
      </c>
      <c r="B165" t="s">
        <v>138</v>
      </c>
      <c r="C165" t="s">
        <v>139</v>
      </c>
      <c r="D165" t="s">
        <v>1285</v>
      </c>
      <c r="E165" t="s">
        <v>11</v>
      </c>
      <c r="F165" t="s">
        <v>10</v>
      </c>
      <c r="G165" s="2" t="s">
        <v>724</v>
      </c>
      <c r="H165" t="s">
        <v>2442</v>
      </c>
      <c r="I165" s="22" t="s">
        <v>1000</v>
      </c>
      <c r="J165" t="s">
        <v>2626</v>
      </c>
      <c r="K165" t="s">
        <v>2627</v>
      </c>
    </row>
    <row r="166" spans="1:11" x14ac:dyDescent="0.3">
      <c r="A166" s="18" t="s">
        <v>725</v>
      </c>
      <c r="B166" s="18" t="s">
        <v>138</v>
      </c>
      <c r="C166" s="18" t="s">
        <v>576</v>
      </c>
      <c r="D166" s="18" t="s">
        <v>1286</v>
      </c>
      <c r="E166" s="18" t="s">
        <v>375</v>
      </c>
      <c r="F166" s="18" t="s">
        <v>374</v>
      </c>
      <c r="G166" s="18" t="s">
        <v>724</v>
      </c>
      <c r="H166" s="18"/>
      <c r="I166" s="18"/>
      <c r="K166" t="s">
        <v>2628</v>
      </c>
    </row>
    <row r="167" spans="1:11" x14ac:dyDescent="0.3">
      <c r="A167" t="s">
        <v>863</v>
      </c>
      <c r="B167" t="s">
        <v>313</v>
      </c>
      <c r="C167" t="s">
        <v>314</v>
      </c>
      <c r="D167" t="s">
        <v>1287</v>
      </c>
      <c r="E167" t="s">
        <v>233</v>
      </c>
      <c r="F167" t="s">
        <v>10</v>
      </c>
      <c r="G167" t="s">
        <v>1001</v>
      </c>
      <c r="H167" t="s">
        <v>707</v>
      </c>
      <c r="I167" t="s">
        <v>707</v>
      </c>
    </row>
    <row r="168" spans="1:11" x14ac:dyDescent="0.3">
      <c r="A168" s="18" t="s">
        <v>452</v>
      </c>
      <c r="B168" s="18" t="s">
        <v>452</v>
      </c>
      <c r="C168" s="18" t="s">
        <v>453</v>
      </c>
      <c r="D168" s="18" t="s">
        <v>1288</v>
      </c>
      <c r="E168" s="18" t="s">
        <v>375</v>
      </c>
      <c r="F168" s="18" t="s">
        <v>374</v>
      </c>
      <c r="G168" s="18"/>
      <c r="H168" s="18"/>
      <c r="I168" s="18"/>
    </row>
    <row r="169" spans="1:11" x14ac:dyDescent="0.3">
      <c r="A169" s="18" t="s">
        <v>864</v>
      </c>
      <c r="B169" s="18" t="s">
        <v>426</v>
      </c>
      <c r="C169" s="18" t="s">
        <v>427</v>
      </c>
      <c r="D169" s="18" t="s">
        <v>1289</v>
      </c>
      <c r="E169" s="18" t="s">
        <v>375</v>
      </c>
      <c r="F169" s="18" t="s">
        <v>374</v>
      </c>
      <c r="G169" s="18"/>
      <c r="H169" s="18"/>
      <c r="I169" s="18"/>
    </row>
    <row r="170" spans="1:11" x14ac:dyDescent="0.3">
      <c r="A170" s="18" t="s">
        <v>380</v>
      </c>
      <c r="B170" s="18" t="s">
        <v>380</v>
      </c>
      <c r="C170" s="18" t="s">
        <v>381</v>
      </c>
      <c r="D170" s="18" t="s">
        <v>1290</v>
      </c>
      <c r="E170" s="18" t="s">
        <v>375</v>
      </c>
      <c r="F170" s="18" t="s">
        <v>374</v>
      </c>
      <c r="G170" s="18"/>
      <c r="H170" s="18"/>
      <c r="I170" s="18"/>
    </row>
    <row r="171" spans="1:11" x14ac:dyDescent="0.3">
      <c r="A171" s="18" t="s">
        <v>865</v>
      </c>
      <c r="B171" s="18" t="s">
        <v>530</v>
      </c>
      <c r="C171" s="18" t="s">
        <v>531</v>
      </c>
      <c r="D171" s="18" t="s">
        <v>1291</v>
      </c>
      <c r="E171" s="18" t="s">
        <v>375</v>
      </c>
      <c r="F171" s="18" t="s">
        <v>374</v>
      </c>
      <c r="G171" s="18"/>
      <c r="H171" s="18"/>
      <c r="I171" s="18"/>
    </row>
    <row r="172" spans="1:11" x14ac:dyDescent="0.3">
      <c r="A172" s="18" t="s">
        <v>377</v>
      </c>
      <c r="B172" s="18" t="s">
        <v>377</v>
      </c>
      <c r="C172" s="18" t="s">
        <v>378</v>
      </c>
      <c r="D172" s="18" t="s">
        <v>1292</v>
      </c>
      <c r="E172" s="18" t="s">
        <v>375</v>
      </c>
      <c r="F172" s="18" t="s">
        <v>374</v>
      </c>
      <c r="G172" s="18"/>
      <c r="H172" s="18"/>
      <c r="I172" s="18"/>
    </row>
    <row r="173" spans="1:11" x14ac:dyDescent="0.3">
      <c r="A173" s="18" t="s">
        <v>499</v>
      </c>
      <c r="B173" s="18" t="s">
        <v>499</v>
      </c>
      <c r="C173" s="18" t="s">
        <v>500</v>
      </c>
      <c r="D173" s="18" t="s">
        <v>1293</v>
      </c>
      <c r="E173" s="18" t="s">
        <v>375</v>
      </c>
      <c r="F173" s="18" t="s">
        <v>374</v>
      </c>
      <c r="G173" s="18"/>
      <c r="H173" s="18"/>
      <c r="I173" s="18"/>
    </row>
    <row r="174" spans="1:11" x14ac:dyDescent="0.3">
      <c r="A174" s="18" t="s">
        <v>866</v>
      </c>
      <c r="B174" s="18" t="s">
        <v>471</v>
      </c>
      <c r="C174" s="18" t="s">
        <v>472</v>
      </c>
      <c r="D174" s="18" t="s">
        <v>1294</v>
      </c>
      <c r="E174" s="18" t="s">
        <v>375</v>
      </c>
      <c r="F174" s="18" t="s">
        <v>374</v>
      </c>
      <c r="G174" s="18"/>
      <c r="H174" s="18"/>
      <c r="I174" s="18"/>
    </row>
    <row r="175" spans="1:11" x14ac:dyDescent="0.3">
      <c r="A175" s="18" t="s">
        <v>867</v>
      </c>
      <c r="B175" s="18" t="s">
        <v>571</v>
      </c>
      <c r="C175" s="18" t="s">
        <v>572</v>
      </c>
      <c r="D175" s="18" t="s">
        <v>1295</v>
      </c>
      <c r="E175" s="18" t="s">
        <v>375</v>
      </c>
      <c r="F175" s="18" t="s">
        <v>374</v>
      </c>
      <c r="G175" s="18"/>
      <c r="H175" s="18"/>
      <c r="I175" s="18"/>
    </row>
    <row r="176" spans="1:11" x14ac:dyDescent="0.3">
      <c r="A176" s="18" t="s">
        <v>867</v>
      </c>
      <c r="B176" s="18" t="s">
        <v>571</v>
      </c>
      <c r="C176" s="18" t="s">
        <v>587</v>
      </c>
      <c r="D176" s="18" t="s">
        <v>1296</v>
      </c>
      <c r="E176" s="18" t="s">
        <v>375</v>
      </c>
      <c r="F176" s="18" t="s">
        <v>374</v>
      </c>
      <c r="G176" s="18"/>
      <c r="H176" s="18"/>
      <c r="I176" s="18"/>
    </row>
    <row r="177" spans="1:13" x14ac:dyDescent="0.3">
      <c r="A177" s="18" t="s">
        <v>564</v>
      </c>
      <c r="B177" s="18" t="s">
        <v>564</v>
      </c>
      <c r="C177" s="18" t="s">
        <v>565</v>
      </c>
      <c r="D177" s="18" t="s">
        <v>1297</v>
      </c>
      <c r="E177" s="18" t="s">
        <v>375</v>
      </c>
      <c r="F177" s="18" t="s">
        <v>374</v>
      </c>
      <c r="G177" s="18"/>
      <c r="H177" s="18"/>
      <c r="I177" s="18"/>
    </row>
    <row r="178" spans="1:13" x14ac:dyDescent="0.3">
      <c r="A178" t="s">
        <v>325</v>
      </c>
      <c r="B178" t="s">
        <v>325</v>
      </c>
      <c r="C178" t="s">
        <v>326</v>
      </c>
      <c r="D178" t="s">
        <v>1298</v>
      </c>
      <c r="E178" t="s">
        <v>233</v>
      </c>
      <c r="F178" t="s">
        <v>10</v>
      </c>
      <c r="G178" t="s">
        <v>1003</v>
      </c>
      <c r="H178" s="22" t="s">
        <v>1005</v>
      </c>
      <c r="I178" s="22" t="s">
        <v>1006</v>
      </c>
      <c r="K178" t="s">
        <v>2729</v>
      </c>
      <c r="L178" t="s">
        <v>2728</v>
      </c>
      <c r="M178" t="s">
        <v>2580</v>
      </c>
    </row>
    <row r="179" spans="1:13" x14ac:dyDescent="0.3">
      <c r="A179" t="s">
        <v>868</v>
      </c>
      <c r="B179" t="s">
        <v>175</v>
      </c>
      <c r="C179" t="s">
        <v>176</v>
      </c>
      <c r="D179" t="s">
        <v>1299</v>
      </c>
      <c r="E179" t="s">
        <v>11</v>
      </c>
      <c r="F179" t="s">
        <v>10</v>
      </c>
      <c r="G179" t="s">
        <v>1003</v>
      </c>
      <c r="H179" t="s">
        <v>1005</v>
      </c>
      <c r="I179" t="s">
        <v>1006</v>
      </c>
      <c r="K179" t="s">
        <v>2820</v>
      </c>
      <c r="L179" t="s">
        <v>2728</v>
      </c>
    </row>
    <row r="180" spans="1:13" x14ac:dyDescent="0.3">
      <c r="A180" s="18" t="s">
        <v>869</v>
      </c>
      <c r="B180" s="18" t="s">
        <v>546</v>
      </c>
      <c r="C180" s="18" t="s">
        <v>547</v>
      </c>
      <c r="D180" s="18" t="s">
        <v>1300</v>
      </c>
      <c r="E180" s="18" t="s">
        <v>375</v>
      </c>
      <c r="F180" s="18" t="s">
        <v>374</v>
      </c>
      <c r="G180" s="18"/>
      <c r="H180" s="18"/>
      <c r="I180" s="18"/>
    </row>
    <row r="181" spans="1:13" x14ac:dyDescent="0.3">
      <c r="A181" t="s">
        <v>870</v>
      </c>
      <c r="B181" t="s">
        <v>35</v>
      </c>
      <c r="C181" t="s">
        <v>36</v>
      </c>
      <c r="D181" t="s">
        <v>1301</v>
      </c>
      <c r="E181" t="s">
        <v>11</v>
      </c>
      <c r="F181" t="s">
        <v>10</v>
      </c>
      <c r="G181" t="s">
        <v>1007</v>
      </c>
      <c r="H181" s="22" t="s">
        <v>1008</v>
      </c>
      <c r="I181" s="22" t="s">
        <v>1009</v>
      </c>
      <c r="J181" t="s">
        <v>2964</v>
      </c>
      <c r="K181" t="s">
        <v>2741</v>
      </c>
      <c r="M181" t="s">
        <v>2580</v>
      </c>
    </row>
    <row r="182" spans="1:13" x14ac:dyDescent="0.3">
      <c r="A182" s="18" t="s">
        <v>871</v>
      </c>
      <c r="B182" s="18" t="s">
        <v>473</v>
      </c>
      <c r="C182" s="18" t="s">
        <v>474</v>
      </c>
      <c r="D182" s="18" t="s">
        <v>1302</v>
      </c>
      <c r="E182" s="18" t="s">
        <v>375</v>
      </c>
      <c r="F182" s="18" t="s">
        <v>374</v>
      </c>
      <c r="G182" s="18"/>
      <c r="H182" s="18"/>
      <c r="I182" s="18"/>
    </row>
    <row r="183" spans="1:13" x14ac:dyDescent="0.3">
      <c r="A183" t="s">
        <v>330</v>
      </c>
      <c r="B183" t="s">
        <v>330</v>
      </c>
      <c r="C183" t="s">
        <v>331</v>
      </c>
      <c r="D183" t="s">
        <v>1303</v>
      </c>
      <c r="E183" t="s">
        <v>233</v>
      </c>
      <c r="F183" t="s">
        <v>10</v>
      </c>
      <c r="G183" t="s">
        <v>2742</v>
      </c>
      <c r="H183" t="s">
        <v>707</v>
      </c>
      <c r="I183" t="s">
        <v>707</v>
      </c>
      <c r="K183" t="s">
        <v>709</v>
      </c>
      <c r="L183" t="s">
        <v>709</v>
      </c>
    </row>
    <row r="184" spans="1:13" x14ac:dyDescent="0.3">
      <c r="A184" t="s">
        <v>872</v>
      </c>
      <c r="B184" t="s">
        <v>37</v>
      </c>
      <c r="C184" t="s">
        <v>38</v>
      </c>
      <c r="D184" t="s">
        <v>1304</v>
      </c>
      <c r="E184" t="s">
        <v>11</v>
      </c>
      <c r="F184" t="s">
        <v>10</v>
      </c>
      <c r="G184" t="s">
        <v>1013</v>
      </c>
      <c r="H184" s="22" t="s">
        <v>1014</v>
      </c>
      <c r="I184" s="22" t="s">
        <v>1015</v>
      </c>
      <c r="K184" t="s">
        <v>2743</v>
      </c>
      <c r="M184" t="s">
        <v>2744</v>
      </c>
    </row>
    <row r="185" spans="1:13" x14ac:dyDescent="0.3">
      <c r="A185" t="s">
        <v>873</v>
      </c>
      <c r="B185" t="s">
        <v>342</v>
      </c>
      <c r="C185" t="s">
        <v>343</v>
      </c>
      <c r="D185" t="s">
        <v>1305</v>
      </c>
      <c r="E185" t="s">
        <v>233</v>
      </c>
      <c r="F185" t="s">
        <v>10</v>
      </c>
      <c r="G185" s="22" t="s">
        <v>1017</v>
      </c>
      <c r="I185" t="s">
        <v>707</v>
      </c>
      <c r="K185" t="s">
        <v>2749</v>
      </c>
    </row>
    <row r="186" spans="1:13" x14ac:dyDescent="0.3">
      <c r="A186" s="18" t="s">
        <v>874</v>
      </c>
      <c r="B186" s="18" t="s">
        <v>475</v>
      </c>
      <c r="C186" s="18" t="s">
        <v>476</v>
      </c>
      <c r="D186" s="18" t="s">
        <v>1306</v>
      </c>
      <c r="E186" s="18" t="s">
        <v>375</v>
      </c>
      <c r="F186" s="18" t="s">
        <v>374</v>
      </c>
      <c r="G186" s="18"/>
      <c r="H186" s="18"/>
      <c r="I186" s="18"/>
    </row>
    <row r="187" spans="1:13" x14ac:dyDescent="0.3">
      <c r="A187" s="18" t="s">
        <v>875</v>
      </c>
      <c r="B187" s="18" t="s">
        <v>537</v>
      </c>
      <c r="C187" s="18" t="s">
        <v>538</v>
      </c>
      <c r="D187" s="18" t="s">
        <v>1307</v>
      </c>
      <c r="E187" s="18" t="s">
        <v>375</v>
      </c>
      <c r="F187" s="18" t="s">
        <v>374</v>
      </c>
      <c r="G187" s="18"/>
      <c r="H187" s="18"/>
      <c r="I187" s="18"/>
    </row>
    <row r="188" spans="1:13" x14ac:dyDescent="0.3">
      <c r="A188" t="s">
        <v>133</v>
      </c>
      <c r="B188" t="s">
        <v>133</v>
      </c>
      <c r="C188" t="s">
        <v>134</v>
      </c>
      <c r="D188" t="s">
        <v>1308</v>
      </c>
      <c r="E188" t="s">
        <v>11</v>
      </c>
      <c r="F188" t="s">
        <v>10</v>
      </c>
      <c r="G188" t="s">
        <v>1019</v>
      </c>
      <c r="I188" s="22" t="s">
        <v>1020</v>
      </c>
      <c r="J188" t="s">
        <v>2964</v>
      </c>
      <c r="K188" t="s">
        <v>2752</v>
      </c>
      <c r="L188" t="s">
        <v>133</v>
      </c>
      <c r="M188" t="s">
        <v>2580</v>
      </c>
    </row>
    <row r="189" spans="1:13" x14ac:dyDescent="0.3">
      <c r="A189" s="18" t="s">
        <v>421</v>
      </c>
      <c r="B189" s="18" t="s">
        <v>421</v>
      </c>
      <c r="C189" s="18" t="s">
        <v>422</v>
      </c>
      <c r="D189" s="18" t="s">
        <v>1309</v>
      </c>
      <c r="E189" s="18" t="s">
        <v>375</v>
      </c>
      <c r="F189" s="18" t="s">
        <v>374</v>
      </c>
      <c r="G189" s="18"/>
      <c r="H189" s="18"/>
      <c r="I189" s="18"/>
    </row>
    <row r="190" spans="1:13" x14ac:dyDescent="0.3">
      <c r="A190" s="18" t="s">
        <v>421</v>
      </c>
      <c r="B190" s="18" t="s">
        <v>421</v>
      </c>
      <c r="C190" s="18" t="s">
        <v>679</v>
      </c>
      <c r="D190" s="18" t="s">
        <v>1310</v>
      </c>
      <c r="E190" s="18" t="s">
        <v>375</v>
      </c>
      <c r="F190" s="18" t="s">
        <v>374</v>
      </c>
      <c r="G190" s="18"/>
      <c r="H190" s="18"/>
      <c r="I190" s="18"/>
      <c r="J190" t="s">
        <v>2629</v>
      </c>
    </row>
    <row r="191" spans="1:13" x14ac:dyDescent="0.3">
      <c r="A191" s="18" t="s">
        <v>876</v>
      </c>
      <c r="B191" s="18" t="s">
        <v>520</v>
      </c>
      <c r="C191" s="18" t="s">
        <v>528</v>
      </c>
      <c r="D191" s="18" t="s">
        <v>1312</v>
      </c>
      <c r="E191" s="18" t="s">
        <v>375</v>
      </c>
      <c r="F191" s="18" t="s">
        <v>374</v>
      </c>
      <c r="G191" s="18"/>
      <c r="H191" s="18"/>
      <c r="I191" s="18"/>
    </row>
    <row r="192" spans="1:13" x14ac:dyDescent="0.3">
      <c r="A192" s="18" t="s">
        <v>876</v>
      </c>
      <c r="B192" s="18" t="s">
        <v>520</v>
      </c>
      <c r="C192" s="18" t="s">
        <v>521</v>
      </c>
      <c r="D192" s="18" t="s">
        <v>1311</v>
      </c>
      <c r="E192" s="18" t="s">
        <v>375</v>
      </c>
      <c r="F192" s="18" t="s">
        <v>374</v>
      </c>
      <c r="G192" s="18"/>
      <c r="H192" s="18"/>
      <c r="I192" s="18"/>
    </row>
    <row r="193" spans="1:15" x14ac:dyDescent="0.3">
      <c r="A193" s="18" t="s">
        <v>877</v>
      </c>
      <c r="B193" s="18" t="s">
        <v>600</v>
      </c>
      <c r="C193" s="18" t="s">
        <v>601</v>
      </c>
      <c r="D193" s="18" t="s">
        <v>1313</v>
      </c>
      <c r="E193" s="18" t="s">
        <v>375</v>
      </c>
      <c r="F193" s="18" t="s">
        <v>374</v>
      </c>
      <c r="G193" s="18"/>
      <c r="H193" s="18"/>
      <c r="I193" s="18"/>
    </row>
    <row r="194" spans="1:15" x14ac:dyDescent="0.3">
      <c r="A194" t="s">
        <v>755</v>
      </c>
      <c r="B194" t="s">
        <v>75</v>
      </c>
      <c r="C194" t="s">
        <v>85</v>
      </c>
      <c r="D194" t="s">
        <v>1315</v>
      </c>
      <c r="E194" t="s">
        <v>11</v>
      </c>
      <c r="F194" t="s">
        <v>10</v>
      </c>
      <c r="G194" s="2" t="s">
        <v>762</v>
      </c>
      <c r="H194" t="s">
        <v>1022</v>
      </c>
      <c r="I194" t="s">
        <v>1024</v>
      </c>
      <c r="K194" t="s">
        <v>2630</v>
      </c>
    </row>
    <row r="195" spans="1:15" x14ac:dyDescent="0.3">
      <c r="A195" t="s">
        <v>755</v>
      </c>
      <c r="B195" t="s">
        <v>75</v>
      </c>
      <c r="C195" t="s">
        <v>76</v>
      </c>
      <c r="D195" t="s">
        <v>1314</v>
      </c>
      <c r="E195" t="s">
        <v>11</v>
      </c>
      <c r="F195" t="s">
        <v>10</v>
      </c>
      <c r="G195" t="s">
        <v>762</v>
      </c>
      <c r="H195" t="s">
        <v>1021</v>
      </c>
      <c r="I195" t="s">
        <v>1023</v>
      </c>
      <c r="K195" t="s">
        <v>2630</v>
      </c>
      <c r="O195" t="s">
        <v>2631</v>
      </c>
    </row>
    <row r="196" spans="1:15" x14ac:dyDescent="0.3">
      <c r="A196" t="s">
        <v>39</v>
      </c>
      <c r="B196" t="s">
        <v>39</v>
      </c>
      <c r="C196" t="s">
        <v>40</v>
      </c>
      <c r="D196" t="s">
        <v>1316</v>
      </c>
      <c r="E196" t="s">
        <v>11</v>
      </c>
      <c r="F196" t="s">
        <v>10</v>
      </c>
      <c r="G196" t="s">
        <v>1030</v>
      </c>
      <c r="H196" t="s">
        <v>1026</v>
      </c>
      <c r="I196" t="s">
        <v>1029</v>
      </c>
      <c r="J196" t="s">
        <v>2821</v>
      </c>
      <c r="K196" t="s">
        <v>2824</v>
      </c>
    </row>
    <row r="197" spans="1:15" x14ac:dyDescent="0.3">
      <c r="A197" t="s">
        <v>39</v>
      </c>
      <c r="B197" t="s">
        <v>39</v>
      </c>
      <c r="C197" t="s">
        <v>77</v>
      </c>
      <c r="D197" t="s">
        <v>1321</v>
      </c>
      <c r="E197" t="s">
        <v>11</v>
      </c>
      <c r="F197" t="s">
        <v>10</v>
      </c>
      <c r="G197" t="s">
        <v>1030</v>
      </c>
      <c r="I197" s="22" t="s">
        <v>1035</v>
      </c>
      <c r="K197" t="s">
        <v>2632</v>
      </c>
    </row>
    <row r="198" spans="1:15" x14ac:dyDescent="0.3">
      <c r="A198" t="s">
        <v>39</v>
      </c>
      <c r="B198" t="s">
        <v>39</v>
      </c>
      <c r="C198" t="s">
        <v>41</v>
      </c>
      <c r="D198" t="s">
        <v>1317</v>
      </c>
      <c r="E198" t="s">
        <v>11</v>
      </c>
      <c r="F198" t="s">
        <v>10</v>
      </c>
      <c r="G198" t="s">
        <v>1030</v>
      </c>
      <c r="H198" s="2"/>
      <c r="I198" t="s">
        <v>1031</v>
      </c>
      <c r="J198" t="s">
        <v>1033</v>
      </c>
      <c r="K198" t="s">
        <v>2822</v>
      </c>
    </row>
    <row r="199" spans="1:15" x14ac:dyDescent="0.3">
      <c r="A199" s="18" t="s">
        <v>39</v>
      </c>
      <c r="B199" s="18" t="s">
        <v>39</v>
      </c>
      <c r="C199" s="18" t="s">
        <v>402</v>
      </c>
      <c r="D199" s="18" t="s">
        <v>1324</v>
      </c>
      <c r="E199" s="18" t="s">
        <v>375</v>
      </c>
      <c r="F199" s="18" t="s">
        <v>374</v>
      </c>
      <c r="G199" s="18"/>
      <c r="H199" s="19"/>
      <c r="I199" s="18"/>
      <c r="K199" t="s">
        <v>2632</v>
      </c>
    </row>
    <row r="200" spans="1:15" x14ac:dyDescent="0.3">
      <c r="A200" t="s">
        <v>39</v>
      </c>
      <c r="B200" t="s">
        <v>39</v>
      </c>
      <c r="C200" t="s">
        <v>42</v>
      </c>
      <c r="D200" t="s">
        <v>1318</v>
      </c>
      <c r="E200" t="s">
        <v>11</v>
      </c>
      <c r="F200" t="s">
        <v>10</v>
      </c>
      <c r="G200" t="s">
        <v>1030</v>
      </c>
      <c r="H200" s="2" t="s">
        <v>1026</v>
      </c>
      <c r="I200" t="s">
        <v>1032</v>
      </c>
      <c r="J200" t="s">
        <v>2821</v>
      </c>
      <c r="K200" t="s">
        <v>2824</v>
      </c>
    </row>
    <row r="201" spans="1:15" x14ac:dyDescent="0.3">
      <c r="A201" t="s">
        <v>39</v>
      </c>
      <c r="B201" t="s">
        <v>39</v>
      </c>
      <c r="C201" t="s">
        <v>43</v>
      </c>
      <c r="D201" t="s">
        <v>1319</v>
      </c>
      <c r="E201" t="s">
        <v>11</v>
      </c>
      <c r="F201" t="s">
        <v>10</v>
      </c>
      <c r="G201" t="s">
        <v>1030</v>
      </c>
      <c r="H201" t="s">
        <v>1026</v>
      </c>
      <c r="I201" t="s">
        <v>2470</v>
      </c>
      <c r="J201" t="s">
        <v>1033</v>
      </c>
      <c r="K201" t="s">
        <v>2632</v>
      </c>
    </row>
    <row r="202" spans="1:15" x14ac:dyDescent="0.3">
      <c r="A202" t="s">
        <v>39</v>
      </c>
      <c r="B202" t="s">
        <v>39</v>
      </c>
      <c r="C202" t="s">
        <v>78</v>
      </c>
      <c r="D202" t="s">
        <v>1322</v>
      </c>
      <c r="E202" t="s">
        <v>11</v>
      </c>
      <c r="F202" t="s">
        <v>10</v>
      </c>
      <c r="G202" t="s">
        <v>720</v>
      </c>
      <c r="H202" t="s">
        <v>720</v>
      </c>
      <c r="I202" t="s">
        <v>1036</v>
      </c>
      <c r="J202" t="s">
        <v>1033</v>
      </c>
      <c r="K202" t="s">
        <v>2823</v>
      </c>
    </row>
    <row r="203" spans="1:15" x14ac:dyDescent="0.3">
      <c r="A203" t="s">
        <v>39</v>
      </c>
      <c r="B203" t="s">
        <v>39</v>
      </c>
      <c r="C203" t="s">
        <v>45</v>
      </c>
      <c r="D203" t="s">
        <v>1320</v>
      </c>
      <c r="E203" t="s">
        <v>11</v>
      </c>
      <c r="F203" t="s">
        <v>10</v>
      </c>
      <c r="G203" t="s">
        <v>1030</v>
      </c>
      <c r="H203" t="s">
        <v>1026</v>
      </c>
      <c r="I203" t="s">
        <v>1034</v>
      </c>
      <c r="J203" t="s">
        <v>2821</v>
      </c>
      <c r="K203" t="s">
        <v>2824</v>
      </c>
    </row>
    <row r="204" spans="1:15" x14ac:dyDescent="0.3">
      <c r="A204" t="s">
        <v>39</v>
      </c>
      <c r="B204" t="s">
        <v>39</v>
      </c>
      <c r="C204" t="s">
        <v>86</v>
      </c>
      <c r="D204" t="s">
        <v>1323</v>
      </c>
      <c r="E204" t="s">
        <v>11</v>
      </c>
      <c r="F204" t="s">
        <v>10</v>
      </c>
      <c r="G204" t="s">
        <v>1030</v>
      </c>
      <c r="H204" t="s">
        <v>1027</v>
      </c>
      <c r="I204" s="22" t="s">
        <v>1037</v>
      </c>
      <c r="K204" t="s">
        <v>2633</v>
      </c>
    </row>
    <row r="205" spans="1:15" x14ac:dyDescent="0.3">
      <c r="A205" s="18" t="s">
        <v>39</v>
      </c>
      <c r="B205" s="18" t="s">
        <v>400</v>
      </c>
      <c r="C205" s="18" t="s">
        <v>401</v>
      </c>
      <c r="D205" s="18" t="s">
        <v>1325</v>
      </c>
      <c r="E205" s="18" t="s">
        <v>375</v>
      </c>
      <c r="F205" s="18" t="s">
        <v>374</v>
      </c>
      <c r="G205" s="18" t="s">
        <v>1038</v>
      </c>
      <c r="H205" s="18" t="s">
        <v>1038</v>
      </c>
      <c r="I205" s="18"/>
      <c r="J205" t="s">
        <v>2634</v>
      </c>
      <c r="K205" t="s">
        <v>2635</v>
      </c>
    </row>
    <row r="206" spans="1:15" x14ac:dyDescent="0.3">
      <c r="A206" s="18" t="s">
        <v>878</v>
      </c>
      <c r="B206" s="18" t="s">
        <v>665</v>
      </c>
      <c r="C206" s="18" t="s">
        <v>666</v>
      </c>
      <c r="D206" s="18" t="s">
        <v>1326</v>
      </c>
      <c r="E206" s="18" t="s">
        <v>375</v>
      </c>
      <c r="F206" s="18" t="s">
        <v>374</v>
      </c>
      <c r="G206" s="18"/>
      <c r="H206" s="18"/>
      <c r="I206" s="18"/>
    </row>
    <row r="207" spans="1:15" x14ac:dyDescent="0.3">
      <c r="A207" s="18" t="s">
        <v>879</v>
      </c>
      <c r="B207" s="18" t="s">
        <v>589</v>
      </c>
      <c r="C207" s="18" t="s">
        <v>590</v>
      </c>
      <c r="D207" s="18" t="s">
        <v>1327</v>
      </c>
      <c r="E207" s="18" t="s">
        <v>375</v>
      </c>
      <c r="F207" s="18" t="s">
        <v>374</v>
      </c>
      <c r="G207" s="18"/>
      <c r="H207" s="18"/>
      <c r="I207" s="18"/>
    </row>
    <row r="208" spans="1:15" x14ac:dyDescent="0.3">
      <c r="A208" s="18" t="s">
        <v>880</v>
      </c>
      <c r="B208" s="18" t="s">
        <v>596</v>
      </c>
      <c r="C208" s="18" t="s">
        <v>597</v>
      </c>
      <c r="D208" s="18" t="s">
        <v>1328</v>
      </c>
      <c r="E208" s="18" t="s">
        <v>375</v>
      </c>
      <c r="F208" s="18" t="s">
        <v>374</v>
      </c>
      <c r="G208" s="18"/>
      <c r="H208" s="18"/>
      <c r="I208" s="18"/>
    </row>
    <row r="209" spans="1:14" x14ac:dyDescent="0.3">
      <c r="A209" s="18" t="s">
        <v>881</v>
      </c>
      <c r="B209" s="18" t="s">
        <v>657</v>
      </c>
      <c r="C209" s="18" t="s">
        <v>658</v>
      </c>
      <c r="D209" s="18" t="s">
        <v>1329</v>
      </c>
      <c r="E209" s="18" t="s">
        <v>375</v>
      </c>
      <c r="F209" s="18" t="s">
        <v>374</v>
      </c>
      <c r="G209" s="18"/>
      <c r="H209" s="18"/>
      <c r="I209" s="18"/>
    </row>
    <row r="210" spans="1:14" x14ac:dyDescent="0.3">
      <c r="A210" s="18" t="s">
        <v>469</v>
      </c>
      <c r="B210" s="18" t="s">
        <v>469</v>
      </c>
      <c r="C210" s="18" t="s">
        <v>470</v>
      </c>
      <c r="D210" s="18" t="s">
        <v>1330</v>
      </c>
      <c r="E210" s="18" t="s">
        <v>375</v>
      </c>
      <c r="F210" s="18" t="s">
        <v>374</v>
      </c>
      <c r="G210" s="18"/>
      <c r="H210" s="18"/>
      <c r="I210" s="18"/>
    </row>
    <row r="211" spans="1:14" x14ac:dyDescent="0.3">
      <c r="A211" s="18" t="s">
        <v>882</v>
      </c>
      <c r="B211" s="18" t="s">
        <v>392</v>
      </c>
      <c r="C211" s="18" t="s">
        <v>393</v>
      </c>
      <c r="D211" s="18" t="s">
        <v>1331</v>
      </c>
      <c r="E211" s="18" t="s">
        <v>375</v>
      </c>
      <c r="F211" s="18" t="s">
        <v>374</v>
      </c>
      <c r="G211" s="18"/>
      <c r="H211" s="18"/>
      <c r="I211" s="18"/>
    </row>
    <row r="212" spans="1:14" x14ac:dyDescent="0.3">
      <c r="A212" s="18" t="s">
        <v>883</v>
      </c>
      <c r="B212" s="18" t="s">
        <v>404</v>
      </c>
      <c r="C212" s="18" t="s">
        <v>405</v>
      </c>
      <c r="D212" s="18" t="s">
        <v>1332</v>
      </c>
      <c r="E212" s="18" t="s">
        <v>375</v>
      </c>
      <c r="F212" s="18" t="s">
        <v>374</v>
      </c>
      <c r="G212" s="18"/>
      <c r="H212" s="18"/>
      <c r="I212" s="18"/>
    </row>
    <row r="213" spans="1:14" x14ac:dyDescent="0.3">
      <c r="A213" s="18" t="s">
        <v>884</v>
      </c>
      <c r="B213" s="18" t="s">
        <v>697</v>
      </c>
      <c r="C213" s="18" t="s">
        <v>698</v>
      </c>
      <c r="D213" s="18" t="s">
        <v>1333</v>
      </c>
      <c r="E213" s="18" t="s">
        <v>375</v>
      </c>
      <c r="F213" s="18" t="s">
        <v>374</v>
      </c>
      <c r="G213" s="18"/>
      <c r="H213" s="18"/>
      <c r="I213" s="18"/>
    </row>
    <row r="214" spans="1:14" x14ac:dyDescent="0.3">
      <c r="A214" s="18" t="s">
        <v>885</v>
      </c>
      <c r="B214" s="18" t="s">
        <v>477</v>
      </c>
      <c r="C214" s="18" t="s">
        <v>478</v>
      </c>
      <c r="D214" s="18" t="s">
        <v>1334</v>
      </c>
      <c r="E214" s="18" t="s">
        <v>375</v>
      </c>
      <c r="F214" s="18" t="s">
        <v>374</v>
      </c>
      <c r="G214" s="18"/>
      <c r="H214" s="18"/>
      <c r="I214" s="18"/>
    </row>
    <row r="215" spans="1:14" x14ac:dyDescent="0.3">
      <c r="A215" s="18" t="s">
        <v>886</v>
      </c>
      <c r="B215" s="18" t="s">
        <v>676</v>
      </c>
      <c r="C215" s="18" t="s">
        <v>677</v>
      </c>
      <c r="D215" s="18" t="s">
        <v>1335</v>
      </c>
      <c r="E215" s="18" t="s">
        <v>375</v>
      </c>
      <c r="F215" s="18" t="s">
        <v>374</v>
      </c>
      <c r="G215" s="18"/>
      <c r="H215" s="18"/>
      <c r="I215" s="18"/>
    </row>
    <row r="216" spans="1:14" ht="28.8" x14ac:dyDescent="0.3">
      <c r="A216" t="s">
        <v>887</v>
      </c>
      <c r="B216" t="s">
        <v>213</v>
      </c>
      <c r="C216" t="s">
        <v>214</v>
      </c>
      <c r="D216" t="s">
        <v>1336</v>
      </c>
      <c r="E216" t="s">
        <v>11</v>
      </c>
      <c r="F216" t="s">
        <v>10</v>
      </c>
      <c r="G216" t="s">
        <v>1040</v>
      </c>
      <c r="H216" s="30" t="s">
        <v>2753</v>
      </c>
      <c r="I216" s="22" t="s">
        <v>1042</v>
      </c>
      <c r="K216" t="s">
        <v>2754</v>
      </c>
      <c r="L216" t="s">
        <v>887</v>
      </c>
      <c r="M216" t="s">
        <v>1039</v>
      </c>
    </row>
    <row r="217" spans="1:14" x14ac:dyDescent="0.3">
      <c r="A217" s="18" t="s">
        <v>888</v>
      </c>
      <c r="B217" s="18" t="s">
        <v>681</v>
      </c>
      <c r="C217" s="18" t="s">
        <v>682</v>
      </c>
      <c r="D217" s="18" t="s">
        <v>1337</v>
      </c>
      <c r="E217" s="18" t="s">
        <v>375</v>
      </c>
      <c r="F217" s="18" t="s">
        <v>374</v>
      </c>
      <c r="G217" s="18"/>
      <c r="H217" s="18"/>
      <c r="I217" s="18"/>
    </row>
    <row r="218" spans="1:14" x14ac:dyDescent="0.3">
      <c r="A218" s="18" t="s">
        <v>661</v>
      </c>
      <c r="B218" s="18" t="s">
        <v>661</v>
      </c>
      <c r="C218" s="18" t="s">
        <v>662</v>
      </c>
      <c r="D218" s="18" t="s">
        <v>1338</v>
      </c>
      <c r="E218" s="18" t="s">
        <v>375</v>
      </c>
      <c r="F218" s="18" t="s">
        <v>374</v>
      </c>
      <c r="G218" s="18"/>
      <c r="H218" s="18"/>
      <c r="I218" s="18"/>
    </row>
    <row r="219" spans="1:14" x14ac:dyDescent="0.3">
      <c r="A219" t="s">
        <v>756</v>
      </c>
      <c r="B219" t="s">
        <v>46</v>
      </c>
      <c r="C219" t="s">
        <v>47</v>
      </c>
      <c r="D219" t="s">
        <v>1339</v>
      </c>
      <c r="E219" t="s">
        <v>11</v>
      </c>
      <c r="F219" t="s">
        <v>10</v>
      </c>
      <c r="G219" s="2" t="s">
        <v>763</v>
      </c>
      <c r="H219" s="2" t="s">
        <v>1044</v>
      </c>
      <c r="I219" s="2" t="s">
        <v>1043</v>
      </c>
      <c r="J219" t="s">
        <v>2636</v>
      </c>
      <c r="K219" t="s">
        <v>2637</v>
      </c>
      <c r="M219" t="s">
        <v>2639</v>
      </c>
      <c r="N219" t="s">
        <v>2638</v>
      </c>
    </row>
    <row r="220" spans="1:14" x14ac:dyDescent="0.3">
      <c r="A220" t="s">
        <v>756</v>
      </c>
      <c r="B220" t="s">
        <v>46</v>
      </c>
      <c r="C220" t="s">
        <v>48</v>
      </c>
      <c r="D220" t="s">
        <v>1340</v>
      </c>
      <c r="E220" t="s">
        <v>11</v>
      </c>
      <c r="F220" t="s">
        <v>10</v>
      </c>
      <c r="G220" t="s">
        <v>763</v>
      </c>
      <c r="H220" s="2" t="s">
        <v>1044</v>
      </c>
      <c r="I220" s="2" t="s">
        <v>1046</v>
      </c>
      <c r="J220" t="s">
        <v>2636</v>
      </c>
      <c r="K220" t="s">
        <v>2637</v>
      </c>
      <c r="M220" t="s">
        <v>2639</v>
      </c>
      <c r="N220" t="s">
        <v>2638</v>
      </c>
    </row>
    <row r="221" spans="1:14" s="34" customFormat="1" x14ac:dyDescent="0.3">
      <c r="A221" s="34" t="s">
        <v>889</v>
      </c>
      <c r="B221" s="34" t="s">
        <v>112</v>
      </c>
      <c r="C221" s="34" t="s">
        <v>113</v>
      </c>
      <c r="D221" s="34" t="s">
        <v>1341</v>
      </c>
      <c r="E221" s="34" t="s">
        <v>11</v>
      </c>
      <c r="F221" s="34" t="s">
        <v>10</v>
      </c>
      <c r="I221" s="34" t="s">
        <v>1047</v>
      </c>
    </row>
    <row r="222" spans="1:14" x14ac:dyDescent="0.3">
      <c r="A222" s="18" t="s">
        <v>890</v>
      </c>
      <c r="B222" s="18" t="s">
        <v>618</v>
      </c>
      <c r="C222" s="18" t="s">
        <v>619</v>
      </c>
      <c r="D222" s="18" t="s">
        <v>1342</v>
      </c>
      <c r="E222" s="18" t="s">
        <v>375</v>
      </c>
      <c r="F222" s="18" t="s">
        <v>374</v>
      </c>
      <c r="G222" s="18"/>
      <c r="H222" s="18"/>
      <c r="I222" s="18"/>
    </row>
    <row r="223" spans="1:14" x14ac:dyDescent="0.3">
      <c r="A223" t="s">
        <v>365</v>
      </c>
      <c r="B223" t="s">
        <v>365</v>
      </c>
      <c r="C223" t="s">
        <v>366</v>
      </c>
      <c r="D223" t="s">
        <v>1343</v>
      </c>
      <c r="E223" t="s">
        <v>233</v>
      </c>
      <c r="F223" t="s">
        <v>10</v>
      </c>
      <c r="G223" s="22" t="s">
        <v>1049</v>
      </c>
      <c r="H223" s="22" t="s">
        <v>2757</v>
      </c>
      <c r="I223" t="s">
        <v>707</v>
      </c>
    </row>
    <row r="224" spans="1:14" x14ac:dyDescent="0.3">
      <c r="A224" t="s">
        <v>891</v>
      </c>
      <c r="B224" t="s">
        <v>320</v>
      </c>
      <c r="C224" t="s">
        <v>321</v>
      </c>
      <c r="D224" t="s">
        <v>1344</v>
      </c>
      <c r="E224" t="s">
        <v>233</v>
      </c>
      <c r="F224" t="s">
        <v>10</v>
      </c>
      <c r="G224" s="22" t="s">
        <v>1051</v>
      </c>
      <c r="H224" t="s">
        <v>707</v>
      </c>
      <c r="I224" t="s">
        <v>707</v>
      </c>
    </row>
    <row r="225" spans="1:13" x14ac:dyDescent="0.3">
      <c r="A225" t="s">
        <v>344</v>
      </c>
      <c r="B225" t="s">
        <v>344</v>
      </c>
      <c r="C225" t="s">
        <v>343</v>
      </c>
      <c r="D225" t="s">
        <v>1345</v>
      </c>
      <c r="E225" t="s">
        <v>233</v>
      </c>
      <c r="F225" t="s">
        <v>10</v>
      </c>
      <c r="G225" s="22" t="s">
        <v>1053</v>
      </c>
      <c r="H225" t="s">
        <v>707</v>
      </c>
      <c r="I225" t="s">
        <v>707</v>
      </c>
    </row>
    <row r="226" spans="1:13" x14ac:dyDescent="0.3">
      <c r="A226" t="s">
        <v>718</v>
      </c>
      <c r="B226" t="s">
        <v>246</v>
      </c>
      <c r="C226" t="s">
        <v>247</v>
      </c>
      <c r="D226" t="s">
        <v>1346</v>
      </c>
      <c r="E226" t="s">
        <v>233</v>
      </c>
      <c r="F226" t="s">
        <v>10</v>
      </c>
      <c r="G226" t="s">
        <v>1055</v>
      </c>
      <c r="H226" t="s">
        <v>1062</v>
      </c>
      <c r="I226" t="s">
        <v>707</v>
      </c>
      <c r="K226" t="s">
        <v>2670</v>
      </c>
    </row>
    <row r="227" spans="1:13" x14ac:dyDescent="0.3">
      <c r="A227" t="s">
        <v>718</v>
      </c>
      <c r="B227" t="s">
        <v>246</v>
      </c>
      <c r="C227" t="s">
        <v>259</v>
      </c>
      <c r="D227" t="s">
        <v>1347</v>
      </c>
      <c r="E227" t="s">
        <v>233</v>
      </c>
      <c r="F227" t="s">
        <v>10</v>
      </c>
      <c r="G227" t="s">
        <v>1055</v>
      </c>
      <c r="H227" t="s">
        <v>1062</v>
      </c>
      <c r="I227" t="s">
        <v>707</v>
      </c>
      <c r="K227" t="s">
        <v>2670</v>
      </c>
    </row>
    <row r="228" spans="1:13" x14ac:dyDescent="0.3">
      <c r="A228" t="s">
        <v>718</v>
      </c>
      <c r="B228" t="s">
        <v>246</v>
      </c>
      <c r="C228" t="s">
        <v>304</v>
      </c>
      <c r="D228" t="s">
        <v>1348</v>
      </c>
      <c r="E228" t="s">
        <v>233</v>
      </c>
      <c r="F228" t="s">
        <v>10</v>
      </c>
      <c r="G228" t="s">
        <v>1055</v>
      </c>
      <c r="H228" t="s">
        <v>1062</v>
      </c>
      <c r="I228" t="s">
        <v>707</v>
      </c>
      <c r="K228" t="s">
        <v>2670</v>
      </c>
    </row>
    <row r="229" spans="1:13" x14ac:dyDescent="0.3">
      <c r="A229" t="s">
        <v>718</v>
      </c>
      <c r="B229" t="s">
        <v>246</v>
      </c>
      <c r="C229" t="s">
        <v>315</v>
      </c>
      <c r="D229" t="s">
        <v>1349</v>
      </c>
      <c r="E229" t="s">
        <v>233</v>
      </c>
      <c r="F229" t="s">
        <v>10</v>
      </c>
      <c r="G229" t="s">
        <v>1055</v>
      </c>
      <c r="H229" t="s">
        <v>1063</v>
      </c>
      <c r="I229" t="s">
        <v>707</v>
      </c>
      <c r="K229" t="s">
        <v>2670</v>
      </c>
    </row>
    <row r="230" spans="1:13" x14ac:dyDescent="0.3">
      <c r="A230" t="s">
        <v>718</v>
      </c>
      <c r="B230" t="s">
        <v>246</v>
      </c>
      <c r="C230" t="s">
        <v>317</v>
      </c>
      <c r="D230" t="s">
        <v>1350</v>
      </c>
      <c r="E230" t="s">
        <v>233</v>
      </c>
      <c r="F230" t="s">
        <v>10</v>
      </c>
      <c r="G230" t="s">
        <v>1055</v>
      </c>
      <c r="H230" t="s">
        <v>1062</v>
      </c>
      <c r="I230" t="s">
        <v>707</v>
      </c>
      <c r="K230" t="s">
        <v>2670</v>
      </c>
    </row>
    <row r="231" spans="1:13" x14ac:dyDescent="0.3">
      <c r="A231" t="s">
        <v>718</v>
      </c>
      <c r="B231" t="s">
        <v>246</v>
      </c>
      <c r="C231" t="s">
        <v>363</v>
      </c>
      <c r="D231" t="s">
        <v>1351</v>
      </c>
      <c r="E231" t="s">
        <v>233</v>
      </c>
      <c r="F231" t="s">
        <v>10</v>
      </c>
      <c r="G231" t="s">
        <v>1055</v>
      </c>
      <c r="H231" t="s">
        <v>1062</v>
      </c>
      <c r="I231" t="s">
        <v>707</v>
      </c>
      <c r="K231" t="s">
        <v>2670</v>
      </c>
    </row>
    <row r="232" spans="1:13" x14ac:dyDescent="0.3">
      <c r="A232" t="s">
        <v>718</v>
      </c>
      <c r="B232" t="s">
        <v>250</v>
      </c>
      <c r="C232" t="s">
        <v>251</v>
      </c>
      <c r="D232" t="s">
        <v>1352</v>
      </c>
      <c r="E232" t="s">
        <v>233</v>
      </c>
      <c r="F232" t="s">
        <v>10</v>
      </c>
      <c r="G232" t="s">
        <v>1058</v>
      </c>
      <c r="H232" t="s">
        <v>1062</v>
      </c>
      <c r="I232" t="s">
        <v>707</v>
      </c>
      <c r="K232" t="s">
        <v>2674</v>
      </c>
      <c r="M232" t="s">
        <v>1058</v>
      </c>
    </row>
    <row r="233" spans="1:13" x14ac:dyDescent="0.3">
      <c r="A233" t="s">
        <v>718</v>
      </c>
      <c r="B233" t="s">
        <v>151</v>
      </c>
      <c r="C233" t="s">
        <v>152</v>
      </c>
      <c r="D233" t="s">
        <v>1353</v>
      </c>
      <c r="E233" t="s">
        <v>11</v>
      </c>
      <c r="F233" t="s">
        <v>10</v>
      </c>
      <c r="G233" t="s">
        <v>1055</v>
      </c>
      <c r="H233" t="s">
        <v>1059</v>
      </c>
      <c r="I233" t="s">
        <v>1060</v>
      </c>
      <c r="K233" t="s">
        <v>2673</v>
      </c>
      <c r="M233" t="s">
        <v>2671</v>
      </c>
    </row>
    <row r="234" spans="1:13" x14ac:dyDescent="0.3">
      <c r="A234" t="s">
        <v>718</v>
      </c>
      <c r="B234" t="s">
        <v>151</v>
      </c>
      <c r="C234" t="s">
        <v>170</v>
      </c>
      <c r="D234" t="s">
        <v>1354</v>
      </c>
      <c r="E234" t="s">
        <v>11</v>
      </c>
      <c r="F234" t="s">
        <v>10</v>
      </c>
      <c r="G234" t="s">
        <v>1055</v>
      </c>
      <c r="H234" t="s">
        <v>1065</v>
      </c>
      <c r="I234" t="s">
        <v>1067</v>
      </c>
      <c r="K234" t="s">
        <v>2670</v>
      </c>
    </row>
    <row r="235" spans="1:13" x14ac:dyDescent="0.3">
      <c r="A235" s="18" t="s">
        <v>718</v>
      </c>
      <c r="B235" s="18" t="s">
        <v>151</v>
      </c>
      <c r="C235" s="18" t="s">
        <v>495</v>
      </c>
      <c r="D235" s="18" t="s">
        <v>1356</v>
      </c>
      <c r="E235" s="18" t="s">
        <v>375</v>
      </c>
      <c r="F235" s="18" t="s">
        <v>374</v>
      </c>
      <c r="G235" s="18" t="s">
        <v>1055</v>
      </c>
      <c r="H235" s="18" t="s">
        <v>1065</v>
      </c>
      <c r="I235" s="18" t="s">
        <v>707</v>
      </c>
    </row>
    <row r="236" spans="1:13" x14ac:dyDescent="0.3">
      <c r="A236" t="s">
        <v>718</v>
      </c>
      <c r="B236" t="s">
        <v>151</v>
      </c>
      <c r="C236" t="s">
        <v>345</v>
      </c>
      <c r="D236" t="s">
        <v>1355</v>
      </c>
      <c r="E236" t="s">
        <v>233</v>
      </c>
      <c r="F236" t="s">
        <v>10</v>
      </c>
      <c r="G236" t="s">
        <v>1055</v>
      </c>
      <c r="H236" t="s">
        <v>1065</v>
      </c>
      <c r="K236" t="s">
        <v>2670</v>
      </c>
      <c r="M236" t="s">
        <v>2671</v>
      </c>
    </row>
    <row r="237" spans="1:13" x14ac:dyDescent="0.3">
      <c r="A237" s="18" t="s">
        <v>718</v>
      </c>
      <c r="B237" s="18" t="s">
        <v>151</v>
      </c>
      <c r="C237" s="18" t="s">
        <v>648</v>
      </c>
      <c r="D237" s="18" t="s">
        <v>1357</v>
      </c>
      <c r="E237" s="18" t="s">
        <v>375</v>
      </c>
      <c r="F237" s="18" t="s">
        <v>374</v>
      </c>
      <c r="G237" s="18" t="s">
        <v>1055</v>
      </c>
      <c r="H237" s="18" t="s">
        <v>1065</v>
      </c>
      <c r="I237" s="18"/>
    </row>
    <row r="238" spans="1:13" x14ac:dyDescent="0.3">
      <c r="A238" t="s">
        <v>231</v>
      </c>
      <c r="B238" t="s">
        <v>231</v>
      </c>
      <c r="C238" t="s">
        <v>232</v>
      </c>
      <c r="D238" t="s">
        <v>1358</v>
      </c>
      <c r="E238" t="s">
        <v>233</v>
      </c>
      <c r="F238" t="s">
        <v>10</v>
      </c>
      <c r="G238" t="s">
        <v>1071</v>
      </c>
      <c r="H238" s="22" t="s">
        <v>1073</v>
      </c>
      <c r="I238" t="s">
        <v>707</v>
      </c>
    </row>
    <row r="239" spans="1:13" x14ac:dyDescent="0.3">
      <c r="A239" s="18" t="s">
        <v>892</v>
      </c>
      <c r="B239" s="18" t="s">
        <v>510</v>
      </c>
      <c r="C239" s="18" t="s">
        <v>511</v>
      </c>
      <c r="D239" s="18" t="s">
        <v>1359</v>
      </c>
      <c r="E239" s="18" t="s">
        <v>375</v>
      </c>
      <c r="F239" s="18" t="s">
        <v>374</v>
      </c>
      <c r="G239" s="18"/>
      <c r="H239" s="18"/>
      <c r="I239" s="18"/>
    </row>
    <row r="240" spans="1:13" x14ac:dyDescent="0.3">
      <c r="A240" s="18" t="s">
        <v>893</v>
      </c>
      <c r="B240" s="18" t="s">
        <v>455</v>
      </c>
      <c r="C240" s="18" t="s">
        <v>456</v>
      </c>
      <c r="D240" s="18" t="s">
        <v>1360</v>
      </c>
      <c r="E240" s="18" t="s">
        <v>375</v>
      </c>
      <c r="F240" s="18" t="s">
        <v>374</v>
      </c>
      <c r="G240" s="18"/>
      <c r="H240" s="18"/>
      <c r="I240" s="18"/>
    </row>
    <row r="241" spans="1:12" x14ac:dyDescent="0.3">
      <c r="A241" s="18" t="s">
        <v>894</v>
      </c>
      <c r="B241" s="18" t="s">
        <v>440</v>
      </c>
      <c r="C241" s="18" t="s">
        <v>441</v>
      </c>
      <c r="D241" s="18" t="s">
        <v>1361</v>
      </c>
      <c r="E241" s="18" t="s">
        <v>375</v>
      </c>
      <c r="F241" s="18" t="s">
        <v>374</v>
      </c>
      <c r="G241" s="18"/>
      <c r="H241" s="18"/>
      <c r="I241" s="18"/>
    </row>
    <row r="242" spans="1:12" x14ac:dyDescent="0.3">
      <c r="A242" t="s">
        <v>328</v>
      </c>
      <c r="B242" t="s">
        <v>328</v>
      </c>
      <c r="C242" t="s">
        <v>329</v>
      </c>
      <c r="D242" t="s">
        <v>1362</v>
      </c>
      <c r="E242" t="s">
        <v>233</v>
      </c>
      <c r="F242" t="s">
        <v>10</v>
      </c>
      <c r="G242" t="s">
        <v>1075</v>
      </c>
      <c r="H242" t="s">
        <v>1076</v>
      </c>
      <c r="I242" t="s">
        <v>707</v>
      </c>
    </row>
    <row r="243" spans="1:12" x14ac:dyDescent="0.3">
      <c r="A243" s="18" t="s">
        <v>895</v>
      </c>
      <c r="B243" s="18" t="s">
        <v>481</v>
      </c>
      <c r="C243" s="18" t="s">
        <v>482</v>
      </c>
      <c r="D243" s="18" t="s">
        <v>1363</v>
      </c>
      <c r="E243" s="18" t="s">
        <v>375</v>
      </c>
      <c r="F243" s="18" t="s">
        <v>374</v>
      </c>
      <c r="G243" s="18"/>
      <c r="H243" s="18"/>
      <c r="I243" s="18"/>
    </row>
    <row r="244" spans="1:12" x14ac:dyDescent="0.3">
      <c r="A244" s="18" t="s">
        <v>632</v>
      </c>
      <c r="B244" s="18" t="s">
        <v>632</v>
      </c>
      <c r="C244" s="18" t="s">
        <v>633</v>
      </c>
      <c r="D244" s="18" t="s">
        <v>1364</v>
      </c>
      <c r="E244" s="18" t="s">
        <v>375</v>
      </c>
      <c r="F244" s="18" t="s">
        <v>374</v>
      </c>
      <c r="G244" s="18"/>
      <c r="H244" s="18"/>
      <c r="I244" s="18"/>
    </row>
    <row r="245" spans="1:12" x14ac:dyDescent="0.3">
      <c r="A245" s="18" t="s">
        <v>514</v>
      </c>
      <c r="B245" s="18" t="s">
        <v>514</v>
      </c>
      <c r="C245" s="18" t="s">
        <v>515</v>
      </c>
      <c r="D245" s="18" t="s">
        <v>1365</v>
      </c>
      <c r="E245" s="18" t="s">
        <v>375</v>
      </c>
      <c r="F245" s="18" t="s">
        <v>374</v>
      </c>
      <c r="G245" s="18"/>
      <c r="H245" s="18"/>
      <c r="I245" s="18"/>
    </row>
    <row r="246" spans="1:12" x14ac:dyDescent="0.3">
      <c r="A246" s="18" t="s">
        <v>897</v>
      </c>
      <c r="B246" s="18" t="s">
        <v>507</v>
      </c>
      <c r="C246" s="18" t="s">
        <v>508</v>
      </c>
      <c r="D246" s="18" t="s">
        <v>1367</v>
      </c>
      <c r="E246" s="18" t="s">
        <v>375</v>
      </c>
      <c r="F246" s="18" t="s">
        <v>374</v>
      </c>
      <c r="G246" s="18"/>
      <c r="H246" s="18"/>
      <c r="I246" s="18"/>
    </row>
    <row r="247" spans="1:12" x14ac:dyDescent="0.3">
      <c r="A247" t="s">
        <v>896</v>
      </c>
      <c r="B247" t="s">
        <v>172</v>
      </c>
      <c r="C247" t="s">
        <v>173</v>
      </c>
      <c r="D247" t="s">
        <v>1366</v>
      </c>
      <c r="E247" t="s">
        <v>11</v>
      </c>
      <c r="F247" t="s">
        <v>10</v>
      </c>
      <c r="G247" s="22" t="s">
        <v>1078</v>
      </c>
      <c r="H247" s="22" t="s">
        <v>2766</v>
      </c>
      <c r="I247" t="s">
        <v>1080</v>
      </c>
      <c r="K247" t="s">
        <v>2767</v>
      </c>
    </row>
    <row r="248" spans="1:12" x14ac:dyDescent="0.3">
      <c r="A248" s="18" t="s">
        <v>898</v>
      </c>
      <c r="B248" s="18" t="s">
        <v>435</v>
      </c>
      <c r="C248" s="18" t="s">
        <v>436</v>
      </c>
      <c r="D248" s="18" t="s">
        <v>1368</v>
      </c>
      <c r="E248" s="18" t="s">
        <v>375</v>
      </c>
      <c r="F248" s="18" t="s">
        <v>374</v>
      </c>
      <c r="G248" s="18"/>
      <c r="H248" s="18"/>
      <c r="I248" s="18"/>
    </row>
    <row r="249" spans="1:12" x14ac:dyDescent="0.3">
      <c r="A249" s="18" t="s">
        <v>898</v>
      </c>
      <c r="B249" s="18" t="s">
        <v>435</v>
      </c>
      <c r="C249" s="18" t="s">
        <v>438</v>
      </c>
      <c r="D249" s="18" t="s">
        <v>1369</v>
      </c>
      <c r="E249" s="18" t="s">
        <v>375</v>
      </c>
      <c r="F249" s="18" t="s">
        <v>374</v>
      </c>
      <c r="G249" s="18"/>
      <c r="H249" s="18"/>
      <c r="I249" s="18"/>
    </row>
    <row r="250" spans="1:12" x14ac:dyDescent="0.3">
      <c r="A250" s="18" t="s">
        <v>899</v>
      </c>
      <c r="B250" s="18" t="s">
        <v>684</v>
      </c>
      <c r="C250" s="18" t="s">
        <v>685</v>
      </c>
      <c r="D250" s="18" t="s">
        <v>1370</v>
      </c>
      <c r="E250" s="18" t="s">
        <v>375</v>
      </c>
      <c r="F250" s="18" t="s">
        <v>374</v>
      </c>
      <c r="G250" s="18"/>
      <c r="H250" s="18"/>
      <c r="I250" s="18"/>
    </row>
    <row r="251" spans="1:12" x14ac:dyDescent="0.3">
      <c r="A251" t="s">
        <v>764</v>
      </c>
      <c r="B251" t="s">
        <v>358</v>
      </c>
      <c r="C251" t="s">
        <v>359</v>
      </c>
      <c r="D251" t="s">
        <v>1371</v>
      </c>
      <c r="E251" t="s">
        <v>233</v>
      </c>
      <c r="F251" t="s">
        <v>10</v>
      </c>
      <c r="G251" s="3" t="s">
        <v>1082</v>
      </c>
      <c r="H251" s="30" t="s">
        <v>2768</v>
      </c>
      <c r="I251" t="s">
        <v>707</v>
      </c>
      <c r="K251" t="s">
        <v>2769</v>
      </c>
    </row>
    <row r="252" spans="1:12" x14ac:dyDescent="0.3">
      <c r="A252" t="s">
        <v>900</v>
      </c>
      <c r="B252" t="s">
        <v>49</v>
      </c>
      <c r="C252" t="s">
        <v>50</v>
      </c>
      <c r="D252" t="s">
        <v>1372</v>
      </c>
      <c r="E252" t="s">
        <v>11</v>
      </c>
      <c r="F252" t="s">
        <v>10</v>
      </c>
      <c r="G252" t="s">
        <v>1084</v>
      </c>
      <c r="H252" t="s">
        <v>1086</v>
      </c>
      <c r="I252" t="s">
        <v>1083</v>
      </c>
      <c r="J252" t="s">
        <v>2964</v>
      </c>
      <c r="K252" t="s">
        <v>2640</v>
      </c>
    </row>
    <row r="253" spans="1:12" x14ac:dyDescent="0.3">
      <c r="A253" t="s">
        <v>901</v>
      </c>
      <c r="B253" t="s">
        <v>119</v>
      </c>
      <c r="C253" t="s">
        <v>120</v>
      </c>
      <c r="D253" t="s">
        <v>1373</v>
      </c>
      <c r="E253" t="s">
        <v>11</v>
      </c>
      <c r="F253" t="s">
        <v>10</v>
      </c>
      <c r="G253" t="s">
        <v>1087</v>
      </c>
      <c r="H253" s="22" t="s">
        <v>1087</v>
      </c>
      <c r="I253" t="s">
        <v>1088</v>
      </c>
      <c r="K253" t="s">
        <v>2778</v>
      </c>
      <c r="L253" t="s">
        <v>2777</v>
      </c>
    </row>
    <row r="254" spans="1:12" x14ac:dyDescent="0.3">
      <c r="A254" s="18" t="s">
        <v>446</v>
      </c>
      <c r="B254" s="18" t="s">
        <v>446</v>
      </c>
      <c r="C254" s="18" t="s">
        <v>447</v>
      </c>
      <c r="D254" s="18" t="s">
        <v>1374</v>
      </c>
      <c r="E254" s="18" t="s">
        <v>375</v>
      </c>
      <c r="F254" s="18" t="s">
        <v>374</v>
      </c>
      <c r="G254" s="18"/>
      <c r="H254" s="18"/>
      <c r="I254" s="18"/>
    </row>
    <row r="255" spans="1:12" x14ac:dyDescent="0.3">
      <c r="A255" s="18" t="s">
        <v>645</v>
      </c>
      <c r="B255" s="18" t="s">
        <v>645</v>
      </c>
      <c r="C255" s="18" t="s">
        <v>646</v>
      </c>
      <c r="D255" s="18" t="s">
        <v>1375</v>
      </c>
      <c r="E255" s="18" t="s">
        <v>375</v>
      </c>
      <c r="F255" s="18" t="s">
        <v>374</v>
      </c>
      <c r="G255" s="18"/>
      <c r="H255" s="18"/>
      <c r="I255" s="18"/>
      <c r="J255" t="s">
        <v>2641</v>
      </c>
    </row>
    <row r="256" spans="1:12" x14ac:dyDescent="0.3">
      <c r="A256" s="18" t="s">
        <v>390</v>
      </c>
      <c r="B256" s="18" t="s">
        <v>390</v>
      </c>
      <c r="C256" s="18" t="s">
        <v>391</v>
      </c>
      <c r="D256" s="18" t="s">
        <v>1376</v>
      </c>
      <c r="E256" s="18" t="s">
        <v>375</v>
      </c>
      <c r="F256" s="18" t="s">
        <v>374</v>
      </c>
      <c r="G256" s="18"/>
      <c r="H256" s="18"/>
      <c r="I256" s="18"/>
    </row>
    <row r="257" spans="1:14" x14ac:dyDescent="0.3">
      <c r="A257" t="s">
        <v>902</v>
      </c>
      <c r="B257" t="s">
        <v>51</v>
      </c>
      <c r="C257" t="s">
        <v>52</v>
      </c>
      <c r="D257" t="s">
        <v>1377</v>
      </c>
      <c r="E257" t="s">
        <v>11</v>
      </c>
      <c r="F257" t="s">
        <v>10</v>
      </c>
      <c r="G257" t="s">
        <v>1089</v>
      </c>
      <c r="H257" t="s">
        <v>1090</v>
      </c>
      <c r="I257" t="s">
        <v>1092</v>
      </c>
      <c r="K257" t="s">
        <v>2825</v>
      </c>
    </row>
    <row r="258" spans="1:14" x14ac:dyDescent="0.3">
      <c r="A258" t="s">
        <v>902</v>
      </c>
      <c r="B258" t="s">
        <v>51</v>
      </c>
      <c r="C258" t="s">
        <v>53</v>
      </c>
      <c r="D258" t="s">
        <v>1378</v>
      </c>
      <c r="E258" t="s">
        <v>11</v>
      </c>
      <c r="F258" t="s">
        <v>10</v>
      </c>
      <c r="G258" t="s">
        <v>1089</v>
      </c>
      <c r="H258" t="s">
        <v>1090</v>
      </c>
      <c r="I258" t="s">
        <v>1092</v>
      </c>
      <c r="K258" t="s">
        <v>2825</v>
      </c>
    </row>
    <row r="259" spans="1:14" x14ac:dyDescent="0.3">
      <c r="A259" t="s">
        <v>54</v>
      </c>
      <c r="B259" t="s">
        <v>54</v>
      </c>
      <c r="C259" t="s">
        <v>55</v>
      </c>
      <c r="D259" t="s">
        <v>1379</v>
      </c>
      <c r="E259" t="s">
        <v>11</v>
      </c>
      <c r="F259" t="s">
        <v>10</v>
      </c>
      <c r="G259" t="s">
        <v>1093</v>
      </c>
      <c r="H259" t="s">
        <v>1096</v>
      </c>
      <c r="I259" t="s">
        <v>1095</v>
      </c>
      <c r="J259" t="s">
        <v>2964</v>
      </c>
      <c r="K259" t="s">
        <v>2642</v>
      </c>
      <c r="N259" t="s">
        <v>1094</v>
      </c>
    </row>
    <row r="260" spans="1:14" x14ac:dyDescent="0.3">
      <c r="A260" t="s">
        <v>903</v>
      </c>
      <c r="B260" t="s">
        <v>306</v>
      </c>
      <c r="C260" t="s">
        <v>307</v>
      </c>
      <c r="D260" t="s">
        <v>1380</v>
      </c>
      <c r="E260" t="s">
        <v>233</v>
      </c>
      <c r="F260" t="s">
        <v>10</v>
      </c>
      <c r="G260" t="s">
        <v>1097</v>
      </c>
      <c r="H260" t="s">
        <v>1098</v>
      </c>
      <c r="I260" t="s">
        <v>707</v>
      </c>
    </row>
    <row r="261" spans="1:14" x14ac:dyDescent="0.3">
      <c r="A261" t="s">
        <v>903</v>
      </c>
      <c r="B261" t="s">
        <v>306</v>
      </c>
      <c r="C261" t="s">
        <v>316</v>
      </c>
      <c r="D261" t="s">
        <v>1381</v>
      </c>
      <c r="E261" t="s">
        <v>233</v>
      </c>
      <c r="F261" t="s">
        <v>10</v>
      </c>
      <c r="G261" t="s">
        <v>1097</v>
      </c>
      <c r="H261" t="s">
        <v>1098</v>
      </c>
      <c r="I261" t="s">
        <v>707</v>
      </c>
    </row>
    <row r="262" spans="1:14" ht="28.8" x14ac:dyDescent="0.3">
      <c r="A262" t="s">
        <v>153</v>
      </c>
      <c r="B262" t="s">
        <v>153</v>
      </c>
      <c r="C262" t="s">
        <v>154</v>
      </c>
      <c r="D262" t="s">
        <v>1382</v>
      </c>
      <c r="E262" t="s">
        <v>11</v>
      </c>
      <c r="F262" t="s">
        <v>10</v>
      </c>
      <c r="G262" s="3" t="s">
        <v>1452</v>
      </c>
      <c r="H262" s="30" t="s">
        <v>1451</v>
      </c>
      <c r="I262" s="17" t="s">
        <v>1450</v>
      </c>
      <c r="J262" t="s">
        <v>2964</v>
      </c>
      <c r="K262" t="s">
        <v>2643</v>
      </c>
    </row>
    <row r="263" spans="1:14" x14ac:dyDescent="0.3">
      <c r="A263" s="18" t="s">
        <v>489</v>
      </c>
      <c r="B263" s="18" t="s">
        <v>489</v>
      </c>
      <c r="C263" s="18" t="s">
        <v>490</v>
      </c>
      <c r="D263" s="18" t="s">
        <v>1383</v>
      </c>
      <c r="E263" s="18" t="s">
        <v>375</v>
      </c>
      <c r="F263" s="18" t="s">
        <v>374</v>
      </c>
      <c r="G263" s="18"/>
      <c r="H263" s="18"/>
      <c r="I263" s="18"/>
    </row>
    <row r="264" spans="1:14" x14ac:dyDescent="0.3">
      <c r="A264" s="18" t="s">
        <v>489</v>
      </c>
      <c r="B264" s="18" t="s">
        <v>489</v>
      </c>
      <c r="C264" s="18" t="s">
        <v>492</v>
      </c>
      <c r="D264" s="18" t="s">
        <v>1384</v>
      </c>
      <c r="E264" s="18" t="s">
        <v>375</v>
      </c>
      <c r="F264" s="18" t="s">
        <v>374</v>
      </c>
      <c r="G264" s="18"/>
      <c r="H264" s="18"/>
      <c r="I264" s="18"/>
    </row>
    <row r="265" spans="1:14" s="34" customFormat="1" x14ac:dyDescent="0.3">
      <c r="A265" s="34" t="s">
        <v>1454</v>
      </c>
      <c r="B265" s="34" t="s">
        <v>222</v>
      </c>
      <c r="C265" s="34" t="s">
        <v>223</v>
      </c>
      <c r="D265" s="34" t="s">
        <v>1385</v>
      </c>
      <c r="E265" s="34" t="s">
        <v>11</v>
      </c>
      <c r="F265" s="34" t="s">
        <v>10</v>
      </c>
      <c r="G265" s="34" t="s">
        <v>765</v>
      </c>
      <c r="H265" s="34" t="s">
        <v>1455</v>
      </c>
      <c r="I265" s="34" t="s">
        <v>1456</v>
      </c>
      <c r="K265" s="34" t="s">
        <v>2644</v>
      </c>
      <c r="L265" s="34" t="s">
        <v>2645</v>
      </c>
    </row>
    <row r="266" spans="1:14" s="34" customFormat="1" x14ac:dyDescent="0.3">
      <c r="A266" s="34" t="s">
        <v>1454</v>
      </c>
      <c r="B266" s="34" t="s">
        <v>222</v>
      </c>
      <c r="C266" s="34" t="s">
        <v>224</v>
      </c>
      <c r="D266" s="34" t="s">
        <v>1386</v>
      </c>
      <c r="E266" s="34" t="s">
        <v>11</v>
      </c>
      <c r="F266" s="34" t="s">
        <v>10</v>
      </c>
      <c r="G266" s="34" t="s">
        <v>765</v>
      </c>
      <c r="H266" s="34" t="s">
        <v>1458</v>
      </c>
      <c r="I266" s="34" t="s">
        <v>707</v>
      </c>
      <c r="K266" s="34" t="s">
        <v>2644</v>
      </c>
      <c r="L266" s="34" t="s">
        <v>2645</v>
      </c>
    </row>
    <row r="267" spans="1:14" x14ac:dyDescent="0.3">
      <c r="A267" s="18" t="s">
        <v>904</v>
      </c>
      <c r="B267" s="18" t="s">
        <v>398</v>
      </c>
      <c r="C267" s="18" t="s">
        <v>399</v>
      </c>
      <c r="D267" s="18" t="s">
        <v>1387</v>
      </c>
      <c r="E267" s="18" t="s">
        <v>375</v>
      </c>
      <c r="F267" s="18" t="s">
        <v>374</v>
      </c>
      <c r="G267" s="18"/>
      <c r="H267" s="18"/>
      <c r="I267" s="18"/>
    </row>
    <row r="268" spans="1:14" x14ac:dyDescent="0.3">
      <c r="A268" s="18" t="s">
        <v>905</v>
      </c>
      <c r="B268" s="18" t="s">
        <v>413</v>
      </c>
      <c r="C268" s="18" t="s">
        <v>414</v>
      </c>
      <c r="D268" s="18" t="s">
        <v>1388</v>
      </c>
      <c r="E268" s="18" t="s">
        <v>375</v>
      </c>
      <c r="F268" s="18" t="s">
        <v>374</v>
      </c>
      <c r="G268" s="18"/>
      <c r="H268" s="18"/>
      <c r="I268" s="18"/>
    </row>
    <row r="269" spans="1:14" x14ac:dyDescent="0.3">
      <c r="A269" t="s">
        <v>354</v>
      </c>
      <c r="B269" t="s">
        <v>354</v>
      </c>
      <c r="C269" t="s">
        <v>355</v>
      </c>
      <c r="D269" t="s">
        <v>1389</v>
      </c>
      <c r="E269" t="s">
        <v>233</v>
      </c>
      <c r="F269" t="s">
        <v>10</v>
      </c>
      <c r="G269" t="s">
        <v>1104</v>
      </c>
      <c r="H269" t="s">
        <v>1103</v>
      </c>
      <c r="I269" t="s">
        <v>707</v>
      </c>
      <c r="K269" t="s">
        <v>2780</v>
      </c>
      <c r="M269" t="s">
        <v>2781</v>
      </c>
    </row>
    <row r="270" spans="1:14" s="34" customFormat="1" x14ac:dyDescent="0.3">
      <c r="A270" s="34" t="s">
        <v>1454</v>
      </c>
      <c r="B270" s="34" t="s">
        <v>225</v>
      </c>
      <c r="C270" s="34" t="s">
        <v>226</v>
      </c>
      <c r="D270" s="34" t="s">
        <v>1390</v>
      </c>
      <c r="E270" s="34" t="s">
        <v>11</v>
      </c>
      <c r="F270" s="34" t="s">
        <v>10</v>
      </c>
      <c r="G270" s="34" t="s">
        <v>765</v>
      </c>
      <c r="H270" s="34" t="s">
        <v>766</v>
      </c>
      <c r="I270" s="34" t="s">
        <v>707</v>
      </c>
      <c r="K270" s="34" t="s">
        <v>2646</v>
      </c>
      <c r="L270" s="34" t="s">
        <v>2645</v>
      </c>
    </row>
    <row r="271" spans="1:14" s="34" customFormat="1" x14ac:dyDescent="0.3">
      <c r="A271" s="34" t="s">
        <v>1454</v>
      </c>
      <c r="B271" s="34" t="s">
        <v>225</v>
      </c>
      <c r="C271" s="34" t="s">
        <v>227</v>
      </c>
      <c r="D271" s="34" t="s">
        <v>1391</v>
      </c>
      <c r="E271" s="34" t="s">
        <v>11</v>
      </c>
      <c r="F271" s="34" t="s">
        <v>10</v>
      </c>
      <c r="G271" s="34" t="s">
        <v>765</v>
      </c>
      <c r="H271" s="34" t="s">
        <v>766</v>
      </c>
      <c r="I271" s="34" t="s">
        <v>707</v>
      </c>
      <c r="K271" s="34" t="s">
        <v>2646</v>
      </c>
      <c r="L271" s="34" t="s">
        <v>2645</v>
      </c>
    </row>
    <row r="272" spans="1:14" x14ac:dyDescent="0.3">
      <c r="A272" t="s">
        <v>761</v>
      </c>
      <c r="B272" t="s">
        <v>165</v>
      </c>
      <c r="C272" t="s">
        <v>166</v>
      </c>
      <c r="D272" t="s">
        <v>1392</v>
      </c>
      <c r="E272" t="s">
        <v>11</v>
      </c>
      <c r="F272" t="s">
        <v>10</v>
      </c>
      <c r="G272" s="22" t="s">
        <v>767</v>
      </c>
      <c r="H272" s="22" t="s">
        <v>2784</v>
      </c>
      <c r="I272" s="22" t="s">
        <v>1459</v>
      </c>
      <c r="K272" t="s">
        <v>2826</v>
      </c>
    </row>
    <row r="273" spans="1:11" x14ac:dyDescent="0.3">
      <c r="A273" s="18" t="s">
        <v>761</v>
      </c>
      <c r="B273" s="18" t="s">
        <v>165</v>
      </c>
      <c r="C273" s="18" t="s">
        <v>541</v>
      </c>
      <c r="D273" s="18" t="s">
        <v>1393</v>
      </c>
      <c r="E273" s="18" t="s">
        <v>375</v>
      </c>
      <c r="F273" s="18" t="s">
        <v>374</v>
      </c>
      <c r="G273" s="18" t="s">
        <v>767</v>
      </c>
      <c r="H273" s="18"/>
      <c r="I273" s="18"/>
    </row>
    <row r="274" spans="1:11" x14ac:dyDescent="0.3">
      <c r="A274" s="18" t="s">
        <v>906</v>
      </c>
      <c r="B274" s="18" t="s">
        <v>567</v>
      </c>
      <c r="C274" s="18" t="s">
        <v>568</v>
      </c>
      <c r="D274" s="18" t="s">
        <v>1394</v>
      </c>
      <c r="E274" s="18" t="s">
        <v>375</v>
      </c>
      <c r="F274" s="18" t="s">
        <v>374</v>
      </c>
      <c r="G274" s="18"/>
      <c r="H274" s="18"/>
      <c r="I274" s="18"/>
    </row>
    <row r="275" spans="1:11" x14ac:dyDescent="0.3">
      <c r="A275" s="18" t="s">
        <v>135</v>
      </c>
      <c r="B275" s="18" t="s">
        <v>135</v>
      </c>
      <c r="C275" s="18" t="s">
        <v>595</v>
      </c>
      <c r="D275" s="18" t="s">
        <v>1397</v>
      </c>
      <c r="E275" s="18" t="s">
        <v>375</v>
      </c>
      <c r="F275" s="18" t="s">
        <v>374</v>
      </c>
      <c r="G275" s="18" t="s">
        <v>727</v>
      </c>
      <c r="H275" s="18"/>
      <c r="I275" s="18"/>
    </row>
    <row r="276" spans="1:11" x14ac:dyDescent="0.3">
      <c r="A276" t="s">
        <v>135</v>
      </c>
      <c r="B276" t="s">
        <v>135</v>
      </c>
      <c r="C276" t="s">
        <v>136</v>
      </c>
      <c r="D276" t="s">
        <v>1395</v>
      </c>
      <c r="E276" t="s">
        <v>11</v>
      </c>
      <c r="F276" t="s">
        <v>10</v>
      </c>
      <c r="G276" s="2" t="s">
        <v>727</v>
      </c>
      <c r="H276" s="22" t="s">
        <v>1461</v>
      </c>
      <c r="I276" s="22" t="s">
        <v>1460</v>
      </c>
      <c r="K276" t="s">
        <v>2790</v>
      </c>
    </row>
    <row r="277" spans="1:11" x14ac:dyDescent="0.3">
      <c r="A277" s="18" t="s">
        <v>135</v>
      </c>
      <c r="B277" s="18" t="s">
        <v>135</v>
      </c>
      <c r="C277" s="18" t="s">
        <v>407</v>
      </c>
      <c r="D277" s="18" t="s">
        <v>1396</v>
      </c>
      <c r="E277" s="18" t="s">
        <v>375</v>
      </c>
      <c r="F277" s="18" t="s">
        <v>374</v>
      </c>
      <c r="G277" s="18" t="s">
        <v>727</v>
      </c>
      <c r="H277" s="18" t="s">
        <v>1463</v>
      </c>
      <c r="I277" s="18" t="s">
        <v>1465</v>
      </c>
    </row>
    <row r="278" spans="1:11" x14ac:dyDescent="0.3">
      <c r="A278" t="s">
        <v>167</v>
      </c>
      <c r="B278" t="s">
        <v>167</v>
      </c>
      <c r="C278" t="s">
        <v>168</v>
      </c>
      <c r="D278" t="s">
        <v>1398</v>
      </c>
      <c r="E278" t="s">
        <v>11</v>
      </c>
      <c r="F278" t="s">
        <v>10</v>
      </c>
      <c r="G278" t="s">
        <v>1100</v>
      </c>
      <c r="H278" t="s">
        <v>707</v>
      </c>
      <c r="I278" s="22" t="s">
        <v>1101</v>
      </c>
      <c r="K278" t="s">
        <v>2783</v>
      </c>
    </row>
    <row r="279" spans="1:11" x14ac:dyDescent="0.3">
      <c r="A279" t="s">
        <v>167</v>
      </c>
      <c r="B279" t="s">
        <v>167</v>
      </c>
      <c r="C279" t="s">
        <v>169</v>
      </c>
      <c r="D279" t="s">
        <v>1399</v>
      </c>
      <c r="E279" t="s">
        <v>11</v>
      </c>
      <c r="F279" t="s">
        <v>10</v>
      </c>
      <c r="G279" t="s">
        <v>1100</v>
      </c>
      <c r="K279" t="s">
        <v>2783</v>
      </c>
    </row>
    <row r="280" spans="1:11" s="34" customFormat="1" x14ac:dyDescent="0.3">
      <c r="A280" s="34" t="s">
        <v>101</v>
      </c>
      <c r="B280" s="34" t="s">
        <v>101</v>
      </c>
      <c r="C280" s="34" t="s">
        <v>102</v>
      </c>
      <c r="D280" s="34" t="s">
        <v>1400</v>
      </c>
      <c r="E280" s="34" t="s">
        <v>11</v>
      </c>
      <c r="F280" s="34" t="s">
        <v>10</v>
      </c>
      <c r="G280" s="34" t="s">
        <v>1466</v>
      </c>
      <c r="H280" s="34" t="s">
        <v>707</v>
      </c>
      <c r="I280" s="34" t="s">
        <v>1467</v>
      </c>
      <c r="J280" s="34" t="s">
        <v>2647</v>
      </c>
      <c r="K280" s="34" t="s">
        <v>2648</v>
      </c>
    </row>
    <row r="281" spans="1:11" s="34" customFormat="1" x14ac:dyDescent="0.3">
      <c r="A281" s="34" t="s">
        <v>101</v>
      </c>
      <c r="B281" s="34" t="s">
        <v>101</v>
      </c>
      <c r="C281" s="34" t="s">
        <v>103</v>
      </c>
      <c r="D281" s="34" t="s">
        <v>1401</v>
      </c>
      <c r="E281" s="34" t="s">
        <v>11</v>
      </c>
      <c r="F281" s="34" t="s">
        <v>10</v>
      </c>
      <c r="G281" s="34" t="s">
        <v>1466</v>
      </c>
      <c r="H281" s="34" t="s">
        <v>707</v>
      </c>
      <c r="I281" s="34" t="s">
        <v>1468</v>
      </c>
      <c r="J281" s="34" t="s">
        <v>2647</v>
      </c>
      <c r="K281" s="34" t="s">
        <v>2648</v>
      </c>
    </row>
    <row r="282" spans="1:11" s="34" customFormat="1" x14ac:dyDescent="0.3">
      <c r="A282" s="34" t="s">
        <v>101</v>
      </c>
      <c r="B282" s="34" t="s">
        <v>101</v>
      </c>
      <c r="C282" s="34" t="s">
        <v>104</v>
      </c>
      <c r="D282" s="34" t="s">
        <v>1402</v>
      </c>
      <c r="E282" s="34" t="s">
        <v>11</v>
      </c>
      <c r="F282" s="34" t="s">
        <v>10</v>
      </c>
      <c r="G282" s="34" t="s">
        <v>1466</v>
      </c>
      <c r="H282" s="34" t="s">
        <v>707</v>
      </c>
      <c r="I282" s="34" t="s">
        <v>1469</v>
      </c>
      <c r="J282" s="34" t="s">
        <v>2647</v>
      </c>
      <c r="K282" s="34" t="s">
        <v>2648</v>
      </c>
    </row>
    <row r="283" spans="1:11" x14ac:dyDescent="0.3">
      <c r="A283" t="s">
        <v>101</v>
      </c>
      <c r="B283" t="s">
        <v>101</v>
      </c>
      <c r="C283" t="s">
        <v>126</v>
      </c>
      <c r="D283" t="s">
        <v>1404</v>
      </c>
      <c r="E283" t="s">
        <v>11</v>
      </c>
      <c r="F283" t="s">
        <v>10</v>
      </c>
      <c r="G283" t="s">
        <v>1466</v>
      </c>
      <c r="H283" t="s">
        <v>712</v>
      </c>
      <c r="I283" s="22" t="s">
        <v>1471</v>
      </c>
      <c r="K283" t="s">
        <v>2649</v>
      </c>
    </row>
    <row r="284" spans="1:11" s="34" customFormat="1" x14ac:dyDescent="0.3">
      <c r="A284" s="34" t="s">
        <v>101</v>
      </c>
      <c r="B284" s="34" t="s">
        <v>101</v>
      </c>
      <c r="C284" s="34" t="s">
        <v>108</v>
      </c>
      <c r="D284" s="34" t="s">
        <v>1403</v>
      </c>
      <c r="E284" s="34" t="s">
        <v>11</v>
      </c>
      <c r="F284" s="34" t="s">
        <v>10</v>
      </c>
      <c r="G284" s="34" t="s">
        <v>1466</v>
      </c>
      <c r="H284" s="35"/>
      <c r="I284" s="35"/>
      <c r="J284" s="34" t="s">
        <v>2647</v>
      </c>
      <c r="K284" s="34" t="s">
        <v>2648</v>
      </c>
    </row>
    <row r="285" spans="1:11" x14ac:dyDescent="0.3">
      <c r="A285" s="18" t="s">
        <v>101</v>
      </c>
      <c r="B285" s="18" t="s">
        <v>101</v>
      </c>
      <c r="C285" s="18" t="s">
        <v>416</v>
      </c>
      <c r="D285" s="18" t="s">
        <v>1406</v>
      </c>
      <c r="E285" s="18" t="s">
        <v>375</v>
      </c>
      <c r="F285" s="18" t="s">
        <v>374</v>
      </c>
      <c r="G285" s="18"/>
      <c r="H285" s="19" t="s">
        <v>711</v>
      </c>
      <c r="I285" s="18" t="s">
        <v>707</v>
      </c>
    </row>
    <row r="286" spans="1:11" x14ac:dyDescent="0.3">
      <c r="A286" t="s">
        <v>101</v>
      </c>
      <c r="B286" t="s">
        <v>101</v>
      </c>
      <c r="C286" t="s">
        <v>361</v>
      </c>
      <c r="D286" t="s">
        <v>1405</v>
      </c>
      <c r="E286" t="s">
        <v>233</v>
      </c>
      <c r="F286" t="s">
        <v>10</v>
      </c>
      <c r="G286" t="s">
        <v>1466</v>
      </c>
    </row>
    <row r="287" spans="1:11" x14ac:dyDescent="0.3">
      <c r="A287" t="s">
        <v>323</v>
      </c>
      <c r="B287" t="s">
        <v>323</v>
      </c>
      <c r="C287" t="s">
        <v>321</v>
      </c>
      <c r="D287" t="s">
        <v>1407</v>
      </c>
      <c r="E287" t="s">
        <v>233</v>
      </c>
      <c r="F287" t="s">
        <v>10</v>
      </c>
      <c r="G287" s="22" t="s">
        <v>1105</v>
      </c>
      <c r="I287" t="s">
        <v>707</v>
      </c>
    </row>
    <row r="288" spans="1:11" x14ac:dyDescent="0.3">
      <c r="A288" t="s">
        <v>323</v>
      </c>
      <c r="B288" t="s">
        <v>323</v>
      </c>
      <c r="C288" t="s">
        <v>347</v>
      </c>
      <c r="D288" t="s">
        <v>1408</v>
      </c>
      <c r="E288" t="s">
        <v>233</v>
      </c>
      <c r="F288" t="s">
        <v>10</v>
      </c>
      <c r="G288" t="s">
        <v>1105</v>
      </c>
      <c r="I288" t="s">
        <v>707</v>
      </c>
    </row>
    <row r="289" spans="1:13" x14ac:dyDescent="0.3">
      <c r="A289" s="18" t="s">
        <v>907</v>
      </c>
      <c r="B289" s="18" t="s">
        <v>640</v>
      </c>
      <c r="C289" s="18" t="s">
        <v>641</v>
      </c>
      <c r="D289" s="18" t="s">
        <v>1409</v>
      </c>
      <c r="E289" s="18" t="s">
        <v>375</v>
      </c>
      <c r="F289" s="18" t="s">
        <v>374</v>
      </c>
      <c r="G289" s="18"/>
      <c r="H289" s="18"/>
      <c r="I289" s="18"/>
    </row>
    <row r="290" spans="1:13" x14ac:dyDescent="0.3">
      <c r="A290" t="s">
        <v>228</v>
      </c>
      <c r="B290" t="s">
        <v>228</v>
      </c>
      <c r="C290" t="s">
        <v>229</v>
      </c>
      <c r="D290" t="s">
        <v>1410</v>
      </c>
      <c r="E290" t="s">
        <v>11</v>
      </c>
      <c r="F290" t="s">
        <v>10</v>
      </c>
      <c r="G290" t="s">
        <v>1106</v>
      </c>
      <c r="I290" t="s">
        <v>1107</v>
      </c>
      <c r="J290" t="s">
        <v>2964</v>
      </c>
      <c r="K290" t="s">
        <v>2803</v>
      </c>
      <c r="L290" t="s">
        <v>2804</v>
      </c>
      <c r="M290" t="s">
        <v>2580</v>
      </c>
    </row>
    <row r="291" spans="1:13" x14ac:dyDescent="0.3">
      <c r="A291" t="s">
        <v>277</v>
      </c>
      <c r="B291" t="s">
        <v>277</v>
      </c>
      <c r="C291" t="s">
        <v>278</v>
      </c>
      <c r="D291" t="s">
        <v>1411</v>
      </c>
      <c r="E291" t="s">
        <v>233</v>
      </c>
      <c r="F291" t="s">
        <v>10</v>
      </c>
      <c r="G291" s="22" t="s">
        <v>1109</v>
      </c>
      <c r="I291" t="s">
        <v>707</v>
      </c>
    </row>
    <row r="292" spans="1:13" x14ac:dyDescent="0.3">
      <c r="A292" t="s">
        <v>277</v>
      </c>
      <c r="B292" t="s">
        <v>277</v>
      </c>
      <c r="C292" t="s">
        <v>305</v>
      </c>
      <c r="D292" t="s">
        <v>1412</v>
      </c>
      <c r="E292" t="s">
        <v>233</v>
      </c>
      <c r="F292" t="s">
        <v>10</v>
      </c>
      <c r="G292" t="s">
        <v>1109</v>
      </c>
      <c r="I292" t="s">
        <v>707</v>
      </c>
    </row>
    <row r="293" spans="1:13" x14ac:dyDescent="0.3">
      <c r="A293" t="s">
        <v>277</v>
      </c>
      <c r="B293" t="s">
        <v>277</v>
      </c>
      <c r="C293" t="s">
        <v>349</v>
      </c>
      <c r="D293" t="s">
        <v>1413</v>
      </c>
      <c r="E293" t="s">
        <v>233</v>
      </c>
      <c r="F293" t="s">
        <v>10</v>
      </c>
      <c r="G293" t="s">
        <v>1109</v>
      </c>
      <c r="I293" t="s">
        <v>707</v>
      </c>
    </row>
    <row r="294" spans="1:13" x14ac:dyDescent="0.3">
      <c r="A294" s="18" t="s">
        <v>908</v>
      </c>
      <c r="B294" s="18" t="s">
        <v>449</v>
      </c>
      <c r="C294" s="18" t="s">
        <v>450</v>
      </c>
      <c r="D294" s="18" t="s">
        <v>1414</v>
      </c>
      <c r="E294" s="18" t="s">
        <v>375</v>
      </c>
      <c r="F294" s="18" t="s">
        <v>374</v>
      </c>
      <c r="G294" s="18"/>
      <c r="H294" s="18"/>
      <c r="I294" s="18"/>
    </row>
    <row r="295" spans="1:13" x14ac:dyDescent="0.3">
      <c r="A295" s="18" t="s">
        <v>433</v>
      </c>
      <c r="B295" s="18" t="s">
        <v>433</v>
      </c>
      <c r="C295" s="18" t="s">
        <v>434</v>
      </c>
      <c r="D295" s="18" t="s">
        <v>1415</v>
      </c>
      <c r="E295" s="18" t="s">
        <v>375</v>
      </c>
      <c r="F295" s="18" t="s">
        <v>374</v>
      </c>
      <c r="G295" s="18"/>
      <c r="H295" s="18"/>
      <c r="I295" s="18"/>
    </row>
    <row r="296" spans="1:13" x14ac:dyDescent="0.3">
      <c r="A296" s="18" t="s">
        <v>634</v>
      </c>
      <c r="B296" s="18" t="s">
        <v>634</v>
      </c>
      <c r="C296" s="18" t="s">
        <v>635</v>
      </c>
      <c r="D296" s="18" t="s">
        <v>1416</v>
      </c>
      <c r="E296" s="18" t="s">
        <v>375</v>
      </c>
      <c r="F296" s="18" t="s">
        <v>374</v>
      </c>
      <c r="G296" s="18"/>
      <c r="H296" s="18"/>
      <c r="I296" s="18"/>
    </row>
    <row r="297" spans="1:13" x14ac:dyDescent="0.3">
      <c r="A297" s="18" t="s">
        <v>659</v>
      </c>
      <c r="B297" s="18" t="s">
        <v>659</v>
      </c>
      <c r="C297" s="18" t="s">
        <v>660</v>
      </c>
      <c r="D297" s="18" t="s">
        <v>1417</v>
      </c>
      <c r="E297" s="18" t="s">
        <v>375</v>
      </c>
      <c r="F297" s="18" t="s">
        <v>374</v>
      </c>
      <c r="G297" s="18"/>
      <c r="H297" s="18"/>
      <c r="I297" s="18"/>
    </row>
    <row r="298" spans="1:13" x14ac:dyDescent="0.3">
      <c r="A298" t="s">
        <v>909</v>
      </c>
      <c r="B298" t="s">
        <v>367</v>
      </c>
      <c r="C298" t="s">
        <v>368</v>
      </c>
      <c r="D298" t="s">
        <v>1418</v>
      </c>
      <c r="E298" t="s">
        <v>233</v>
      </c>
      <c r="F298" t="s">
        <v>10</v>
      </c>
      <c r="G298" t="s">
        <v>1110</v>
      </c>
      <c r="H298" t="s">
        <v>2806</v>
      </c>
      <c r="I298" t="s">
        <v>707</v>
      </c>
    </row>
    <row r="299" spans="1:13" x14ac:dyDescent="0.3">
      <c r="A299" t="s">
        <v>719</v>
      </c>
      <c r="B299" t="s">
        <v>178</v>
      </c>
      <c r="C299" t="s">
        <v>190</v>
      </c>
      <c r="D299" t="s">
        <v>1419</v>
      </c>
      <c r="E299" t="s">
        <v>11</v>
      </c>
      <c r="F299" t="s">
        <v>10</v>
      </c>
      <c r="G299" t="s">
        <v>1472</v>
      </c>
      <c r="H299" t="s">
        <v>1475</v>
      </c>
      <c r="I299" t="s">
        <v>1476</v>
      </c>
      <c r="J299" t="s">
        <v>2650</v>
      </c>
    </row>
    <row r="300" spans="1:13" x14ac:dyDescent="0.3">
      <c r="A300" t="s">
        <v>719</v>
      </c>
      <c r="B300" t="s">
        <v>178</v>
      </c>
      <c r="C300" t="s">
        <v>191</v>
      </c>
      <c r="D300" t="s">
        <v>1420</v>
      </c>
      <c r="E300" t="s">
        <v>11</v>
      </c>
      <c r="F300" t="s">
        <v>10</v>
      </c>
      <c r="G300" t="s">
        <v>1472</v>
      </c>
      <c r="H300" t="s">
        <v>1475</v>
      </c>
      <c r="I300" s="22" t="s">
        <v>1476</v>
      </c>
      <c r="J300" t="s">
        <v>2828</v>
      </c>
      <c r="K300" t="s">
        <v>2827</v>
      </c>
      <c r="L300" t="s">
        <v>719</v>
      </c>
    </row>
    <row r="301" spans="1:13" x14ac:dyDescent="0.3">
      <c r="A301" t="s">
        <v>719</v>
      </c>
      <c r="B301" t="s">
        <v>178</v>
      </c>
      <c r="C301" t="s">
        <v>192</v>
      </c>
      <c r="D301" t="s">
        <v>1421</v>
      </c>
      <c r="E301" t="s">
        <v>11</v>
      </c>
      <c r="F301" t="s">
        <v>10</v>
      </c>
      <c r="G301" t="s">
        <v>1472</v>
      </c>
      <c r="H301" t="s">
        <v>1475</v>
      </c>
      <c r="I301" t="s">
        <v>1476</v>
      </c>
      <c r="J301" t="s">
        <v>2828</v>
      </c>
      <c r="K301" t="s">
        <v>2827</v>
      </c>
    </row>
    <row r="302" spans="1:13" x14ac:dyDescent="0.3">
      <c r="A302" t="s">
        <v>719</v>
      </c>
      <c r="B302" t="s">
        <v>178</v>
      </c>
      <c r="C302" t="s">
        <v>192</v>
      </c>
      <c r="D302" t="s">
        <v>1422</v>
      </c>
      <c r="E302" t="s">
        <v>233</v>
      </c>
      <c r="F302" t="s">
        <v>10</v>
      </c>
      <c r="G302" t="s">
        <v>1472</v>
      </c>
      <c r="H302" t="s">
        <v>1475</v>
      </c>
      <c r="I302" t="s">
        <v>707</v>
      </c>
      <c r="J302" t="s">
        <v>2650</v>
      </c>
    </row>
    <row r="303" spans="1:13" x14ac:dyDescent="0.3">
      <c r="A303" t="s">
        <v>719</v>
      </c>
      <c r="B303" t="s">
        <v>178</v>
      </c>
      <c r="C303" t="s">
        <v>193</v>
      </c>
      <c r="D303" t="s">
        <v>1423</v>
      </c>
      <c r="E303" t="s">
        <v>11</v>
      </c>
      <c r="F303" t="s">
        <v>10</v>
      </c>
      <c r="G303" t="s">
        <v>1472</v>
      </c>
      <c r="H303" t="s">
        <v>1475</v>
      </c>
      <c r="I303" s="22" t="s">
        <v>1476</v>
      </c>
      <c r="J303" t="s">
        <v>2828</v>
      </c>
      <c r="K303" t="s">
        <v>2827</v>
      </c>
    </row>
    <row r="304" spans="1:13" x14ac:dyDescent="0.3">
      <c r="A304" t="s">
        <v>719</v>
      </c>
      <c r="B304" t="s">
        <v>178</v>
      </c>
      <c r="C304" t="s">
        <v>194</v>
      </c>
      <c r="D304" t="s">
        <v>1424</v>
      </c>
      <c r="E304" t="s">
        <v>11</v>
      </c>
      <c r="F304" t="s">
        <v>10</v>
      </c>
      <c r="G304" t="s">
        <v>1472</v>
      </c>
      <c r="H304" t="s">
        <v>1475</v>
      </c>
      <c r="I304" t="s">
        <v>1476</v>
      </c>
      <c r="J304" t="s">
        <v>2828</v>
      </c>
      <c r="K304" t="s">
        <v>2827</v>
      </c>
    </row>
    <row r="305" spans="1:12" x14ac:dyDescent="0.3">
      <c r="A305" t="s">
        <v>719</v>
      </c>
      <c r="B305" t="s">
        <v>178</v>
      </c>
      <c r="C305" t="s">
        <v>333</v>
      </c>
      <c r="D305" t="s">
        <v>1425</v>
      </c>
      <c r="E305" t="s">
        <v>233</v>
      </c>
      <c r="F305" t="s">
        <v>10</v>
      </c>
      <c r="G305" t="s">
        <v>1472</v>
      </c>
      <c r="H305" t="s">
        <v>1474</v>
      </c>
      <c r="I305" t="s">
        <v>707</v>
      </c>
    </row>
    <row r="306" spans="1:12" x14ac:dyDescent="0.3">
      <c r="A306" t="s">
        <v>719</v>
      </c>
      <c r="B306" t="s">
        <v>178</v>
      </c>
      <c r="C306" t="s">
        <v>179</v>
      </c>
      <c r="D306" t="s">
        <v>1426</v>
      </c>
      <c r="E306" t="s">
        <v>11</v>
      </c>
      <c r="F306" t="s">
        <v>10</v>
      </c>
      <c r="G306" t="s">
        <v>1472</v>
      </c>
      <c r="H306" t="s">
        <v>1478</v>
      </c>
      <c r="I306" t="s">
        <v>1477</v>
      </c>
      <c r="J306" t="s">
        <v>2828</v>
      </c>
      <c r="K306" t="s">
        <v>2827</v>
      </c>
    </row>
    <row r="307" spans="1:12" x14ac:dyDescent="0.3">
      <c r="A307" t="s">
        <v>719</v>
      </c>
      <c r="B307" t="s">
        <v>178</v>
      </c>
      <c r="C307" t="s">
        <v>186</v>
      </c>
      <c r="D307" t="s">
        <v>1427</v>
      </c>
      <c r="E307" t="s">
        <v>11</v>
      </c>
      <c r="F307" t="s">
        <v>10</v>
      </c>
      <c r="G307" t="s">
        <v>1472</v>
      </c>
      <c r="I307" t="s">
        <v>1479</v>
      </c>
      <c r="J307" t="s">
        <v>2828</v>
      </c>
      <c r="K307" t="s">
        <v>2827</v>
      </c>
    </row>
    <row r="308" spans="1:12" x14ac:dyDescent="0.3">
      <c r="A308" t="s">
        <v>719</v>
      </c>
      <c r="B308" t="s">
        <v>181</v>
      </c>
      <c r="C308" t="s">
        <v>318</v>
      </c>
      <c r="D308" t="s">
        <v>1428</v>
      </c>
      <c r="E308" t="s">
        <v>233</v>
      </c>
      <c r="F308" t="s">
        <v>10</v>
      </c>
      <c r="G308" t="s">
        <v>1472</v>
      </c>
      <c r="H308" t="s">
        <v>1481</v>
      </c>
      <c r="I308" t="s">
        <v>707</v>
      </c>
    </row>
    <row r="309" spans="1:12" x14ac:dyDescent="0.3">
      <c r="A309" t="s">
        <v>719</v>
      </c>
      <c r="B309" t="s">
        <v>181</v>
      </c>
      <c r="C309" t="s">
        <v>182</v>
      </c>
      <c r="D309" t="s">
        <v>1429</v>
      </c>
      <c r="E309" t="s">
        <v>11</v>
      </c>
      <c r="F309" t="s">
        <v>10</v>
      </c>
      <c r="G309" t="s">
        <v>1472</v>
      </c>
      <c r="H309" t="s">
        <v>1482</v>
      </c>
      <c r="I309" s="22" t="s">
        <v>1483</v>
      </c>
      <c r="J309" t="s">
        <v>2828</v>
      </c>
      <c r="K309" t="s">
        <v>2827</v>
      </c>
    </row>
    <row r="310" spans="1:12" x14ac:dyDescent="0.3">
      <c r="A310" s="18" t="s">
        <v>910</v>
      </c>
      <c r="B310" s="18" t="s">
        <v>493</v>
      </c>
      <c r="C310" s="18" t="s">
        <v>494</v>
      </c>
      <c r="D310" s="18" t="s">
        <v>1430</v>
      </c>
      <c r="E310" s="18" t="s">
        <v>375</v>
      </c>
      <c r="F310" s="18" t="s">
        <v>374</v>
      </c>
      <c r="G310" s="18"/>
      <c r="H310" s="18"/>
      <c r="I310" s="18"/>
    </row>
    <row r="311" spans="1:12" x14ac:dyDescent="0.3">
      <c r="A311" t="s">
        <v>56</v>
      </c>
      <c r="B311" t="s">
        <v>56</v>
      </c>
      <c r="C311" t="s">
        <v>57</v>
      </c>
      <c r="D311" t="s">
        <v>1431</v>
      </c>
      <c r="E311" t="s">
        <v>11</v>
      </c>
      <c r="F311" t="s">
        <v>10</v>
      </c>
      <c r="G311" s="22" t="s">
        <v>1111</v>
      </c>
      <c r="I311" t="s">
        <v>1112</v>
      </c>
      <c r="J311" t="s">
        <v>2651</v>
      </c>
      <c r="K311" t="s">
        <v>720</v>
      </c>
      <c r="L311" t="s">
        <v>720</v>
      </c>
    </row>
    <row r="312" spans="1:12" x14ac:dyDescent="0.3">
      <c r="A312" s="18" t="s">
        <v>533</v>
      </c>
      <c r="B312" s="18" t="s">
        <v>533</v>
      </c>
      <c r="C312" s="18" t="s">
        <v>534</v>
      </c>
      <c r="D312" s="18" t="s">
        <v>1432</v>
      </c>
      <c r="E312" s="18" t="s">
        <v>375</v>
      </c>
      <c r="F312" s="18" t="s">
        <v>374</v>
      </c>
      <c r="G312" s="18"/>
      <c r="H312" s="18"/>
      <c r="I312" s="18"/>
    </row>
    <row r="313" spans="1:12" x14ac:dyDescent="0.3">
      <c r="A313" s="18" t="s">
        <v>911</v>
      </c>
      <c r="B313" s="18" t="s">
        <v>630</v>
      </c>
      <c r="C313" s="18" t="s">
        <v>631</v>
      </c>
      <c r="D313" s="18" t="s">
        <v>1433</v>
      </c>
      <c r="E313" s="18" t="s">
        <v>375</v>
      </c>
      <c r="F313" s="18" t="s">
        <v>374</v>
      </c>
      <c r="G313" s="18"/>
      <c r="H313" s="18"/>
      <c r="I313" s="18"/>
    </row>
    <row r="314" spans="1:12" x14ac:dyDescent="0.3">
      <c r="A314" s="18" t="s">
        <v>505</v>
      </c>
      <c r="B314" s="18" t="s">
        <v>505</v>
      </c>
      <c r="C314" s="18" t="s">
        <v>506</v>
      </c>
      <c r="D314" s="18" t="s">
        <v>1434</v>
      </c>
      <c r="E314" s="18" t="s">
        <v>375</v>
      </c>
      <c r="F314" s="18" t="s">
        <v>374</v>
      </c>
      <c r="G314" s="18"/>
      <c r="H314" s="18"/>
      <c r="I314" s="18"/>
    </row>
    <row r="315" spans="1:12" x14ac:dyDescent="0.3">
      <c r="A315" s="18" t="s">
        <v>912</v>
      </c>
      <c r="B315" s="18" t="s">
        <v>486</v>
      </c>
      <c r="C315" s="18" t="s">
        <v>487</v>
      </c>
      <c r="D315" s="18" t="s">
        <v>1435</v>
      </c>
      <c r="E315" s="18" t="s">
        <v>375</v>
      </c>
      <c r="F315" s="18" t="s">
        <v>374</v>
      </c>
      <c r="G315" s="18"/>
      <c r="H315" s="18"/>
      <c r="I315" s="18"/>
    </row>
    <row r="316" spans="1:12" x14ac:dyDescent="0.3">
      <c r="A316" s="18" t="s">
        <v>674</v>
      </c>
      <c r="B316" s="18" t="s">
        <v>674</v>
      </c>
      <c r="C316" s="18" t="s">
        <v>675</v>
      </c>
      <c r="D316" s="18" t="s">
        <v>1436</v>
      </c>
      <c r="E316" s="18" t="s">
        <v>375</v>
      </c>
      <c r="F316" s="18" t="s">
        <v>374</v>
      </c>
      <c r="G316" s="18"/>
      <c r="H316" s="18"/>
      <c r="I316" s="18"/>
    </row>
    <row r="317" spans="1:12" x14ac:dyDescent="0.3">
      <c r="A317" t="s">
        <v>730</v>
      </c>
      <c r="B317" t="s">
        <v>58</v>
      </c>
      <c r="C317" t="s">
        <v>59</v>
      </c>
      <c r="D317" t="s">
        <v>1437</v>
      </c>
      <c r="E317" t="s">
        <v>11</v>
      </c>
      <c r="F317" t="s">
        <v>10</v>
      </c>
      <c r="G317" t="s">
        <v>729</v>
      </c>
      <c r="H317" t="s">
        <v>1487</v>
      </c>
      <c r="I317" t="s">
        <v>1489</v>
      </c>
      <c r="J317" t="s">
        <v>3010</v>
      </c>
      <c r="K317" t="s">
        <v>2652</v>
      </c>
    </row>
    <row r="318" spans="1:12" x14ac:dyDescent="0.3">
      <c r="A318" t="s">
        <v>730</v>
      </c>
      <c r="B318" t="s">
        <v>58</v>
      </c>
      <c r="C318" t="s">
        <v>60</v>
      </c>
      <c r="D318" t="s">
        <v>1438</v>
      </c>
      <c r="E318" t="s">
        <v>11</v>
      </c>
      <c r="F318" t="s">
        <v>10</v>
      </c>
      <c r="G318" s="2" t="s">
        <v>729</v>
      </c>
      <c r="H318" t="s">
        <v>1488</v>
      </c>
      <c r="I318" t="s">
        <v>1490</v>
      </c>
      <c r="K318" t="s">
        <v>2652</v>
      </c>
    </row>
    <row r="319" spans="1:12" x14ac:dyDescent="0.3">
      <c r="A319" t="s">
        <v>730</v>
      </c>
      <c r="B319" t="s">
        <v>58</v>
      </c>
      <c r="C319" t="s">
        <v>61</v>
      </c>
      <c r="D319" t="s">
        <v>1439</v>
      </c>
      <c r="E319" t="s">
        <v>11</v>
      </c>
      <c r="F319" t="s">
        <v>10</v>
      </c>
      <c r="G319" t="s">
        <v>729</v>
      </c>
      <c r="H319" t="s">
        <v>720</v>
      </c>
      <c r="I319" t="s">
        <v>1486</v>
      </c>
      <c r="J319" t="s">
        <v>1485</v>
      </c>
      <c r="K319" t="s">
        <v>720</v>
      </c>
      <c r="L319" t="s">
        <v>720</v>
      </c>
    </row>
    <row r="320" spans="1:12" x14ac:dyDescent="0.3">
      <c r="A320" s="18" t="s">
        <v>913</v>
      </c>
      <c r="B320" s="18" t="s">
        <v>539</v>
      </c>
      <c r="C320" s="18" t="s">
        <v>540</v>
      </c>
      <c r="D320" s="18" t="s">
        <v>1440</v>
      </c>
      <c r="E320" s="18" t="s">
        <v>375</v>
      </c>
      <c r="F320" s="18" t="s">
        <v>374</v>
      </c>
      <c r="G320" s="18"/>
      <c r="H320" s="18"/>
      <c r="I320" s="18"/>
    </row>
    <row r="321" spans="1:9" x14ac:dyDescent="0.3">
      <c r="A321" s="18" t="s">
        <v>395</v>
      </c>
      <c r="B321" s="18" t="s">
        <v>395</v>
      </c>
      <c r="C321" s="18" t="s">
        <v>396</v>
      </c>
      <c r="D321" s="18" t="s">
        <v>1441</v>
      </c>
      <c r="E321" s="18" t="s">
        <v>375</v>
      </c>
      <c r="F321" s="18" t="s">
        <v>374</v>
      </c>
      <c r="G321" s="18"/>
      <c r="H321" s="18"/>
      <c r="I321" s="18"/>
    </row>
    <row r="322" spans="1:9" x14ac:dyDescent="0.3">
      <c r="A322" s="18" t="s">
        <v>914</v>
      </c>
      <c r="B322" s="18" t="s">
        <v>612</v>
      </c>
      <c r="C322" s="18" t="s">
        <v>613</v>
      </c>
      <c r="D322" s="18" t="s">
        <v>1442</v>
      </c>
      <c r="E322" s="18" t="s">
        <v>375</v>
      </c>
      <c r="F322" s="18" t="s">
        <v>374</v>
      </c>
      <c r="G322" s="18"/>
      <c r="H322" s="18"/>
      <c r="I322" s="18"/>
    </row>
    <row r="323" spans="1:9" s="34" customFormat="1" x14ac:dyDescent="0.3">
      <c r="A323" s="34" t="s">
        <v>114</v>
      </c>
      <c r="B323" s="34" t="s">
        <v>114</v>
      </c>
      <c r="C323" s="34" t="s">
        <v>115</v>
      </c>
      <c r="D323" s="34" t="s">
        <v>1443</v>
      </c>
      <c r="E323" s="34" t="s">
        <v>11</v>
      </c>
      <c r="F323" s="34" t="s">
        <v>10</v>
      </c>
      <c r="G323" s="35" t="s">
        <v>731</v>
      </c>
      <c r="H323" s="34" t="s">
        <v>1491</v>
      </c>
      <c r="I323" s="34" t="s">
        <v>1495</v>
      </c>
    </row>
    <row r="324" spans="1:9" s="34" customFormat="1" x14ac:dyDescent="0.3">
      <c r="A324" s="34" t="s">
        <v>114</v>
      </c>
      <c r="B324" s="34" t="s">
        <v>114</v>
      </c>
      <c r="C324" s="34" t="s">
        <v>116</v>
      </c>
      <c r="D324" s="34" t="s">
        <v>1444</v>
      </c>
      <c r="E324" s="34" t="s">
        <v>11</v>
      </c>
      <c r="F324" s="34" t="s">
        <v>10</v>
      </c>
      <c r="G324" s="34" t="s">
        <v>731</v>
      </c>
      <c r="H324" s="34" t="s">
        <v>1492</v>
      </c>
      <c r="I324" s="34" t="s">
        <v>1496</v>
      </c>
    </row>
    <row r="325" spans="1:9" s="34" customFormat="1" x14ac:dyDescent="0.3">
      <c r="A325" s="34" t="s">
        <v>114</v>
      </c>
      <c r="B325" s="34" t="s">
        <v>114</v>
      </c>
      <c r="C325" s="34" t="s">
        <v>117</v>
      </c>
      <c r="D325" s="34" t="s">
        <v>1445</v>
      </c>
      <c r="E325" s="34" t="s">
        <v>11</v>
      </c>
      <c r="F325" s="34" t="s">
        <v>10</v>
      </c>
      <c r="G325" s="34" t="s">
        <v>731</v>
      </c>
      <c r="H325" s="34" t="s">
        <v>1493</v>
      </c>
      <c r="I325" s="34" t="s">
        <v>1497</v>
      </c>
    </row>
    <row r="326" spans="1:9" s="34" customFormat="1" x14ac:dyDescent="0.3">
      <c r="A326" s="34" t="s">
        <v>114</v>
      </c>
      <c r="B326" s="34" t="s">
        <v>114</v>
      </c>
      <c r="C326" s="34" t="s">
        <v>118</v>
      </c>
      <c r="D326" s="34" t="s">
        <v>1446</v>
      </c>
      <c r="E326" s="34" t="s">
        <v>11</v>
      </c>
      <c r="F326" s="34" t="s">
        <v>10</v>
      </c>
      <c r="G326" s="34" t="s">
        <v>731</v>
      </c>
      <c r="H326" s="34" t="s">
        <v>1494</v>
      </c>
      <c r="I326" s="34" t="s">
        <v>1498</v>
      </c>
    </row>
    <row r="327" spans="1:9" x14ac:dyDescent="0.3">
      <c r="A327" s="18" t="s">
        <v>578</v>
      </c>
      <c r="B327" s="18" t="s">
        <v>578</v>
      </c>
      <c r="C327" s="18" t="s">
        <v>579</v>
      </c>
      <c r="D327" s="18" t="s">
        <v>1447</v>
      </c>
      <c r="E327" s="18" t="s">
        <v>375</v>
      </c>
      <c r="F327" s="18" t="s">
        <v>374</v>
      </c>
      <c r="G327" s="18"/>
      <c r="H327" s="18"/>
      <c r="I327" s="18"/>
    </row>
    <row r="328" spans="1:9" x14ac:dyDescent="0.3">
      <c r="A328" s="18" t="s">
        <v>915</v>
      </c>
      <c r="B328" s="18" t="s">
        <v>620</v>
      </c>
      <c r="C328" s="18" t="s">
        <v>621</v>
      </c>
      <c r="D328" s="18" t="s">
        <v>1448</v>
      </c>
      <c r="E328" s="18" t="s">
        <v>375</v>
      </c>
      <c r="F328" s="18" t="s">
        <v>374</v>
      </c>
      <c r="G328" s="18"/>
      <c r="H328" s="18"/>
      <c r="I328" s="18"/>
    </row>
    <row r="329" spans="1:9" x14ac:dyDescent="0.3">
      <c r="A329" s="18" t="s">
        <v>916</v>
      </c>
      <c r="B329" s="18" t="s">
        <v>691</v>
      </c>
      <c r="C329" s="18" t="s">
        <v>692</v>
      </c>
      <c r="D329" s="18" t="s">
        <v>1449</v>
      </c>
      <c r="E329" s="18" t="s">
        <v>375</v>
      </c>
      <c r="F329" s="18" t="s">
        <v>374</v>
      </c>
      <c r="G329" s="18"/>
      <c r="H329" s="18"/>
      <c r="I329" s="18"/>
    </row>
  </sheetData>
  <autoFilter ref="A1:P329" xr:uid="{7E4C8D16-7BD3-496E-9247-CD37329760C3}"/>
  <hyperlinks>
    <hyperlink ref="G16" r:id="rId1" xr:uid="{0DB1E5DE-FB2B-4484-BEBA-3CF2869853E2}"/>
    <hyperlink ref="G24" r:id="rId2" xr:uid="{E2C3FA79-9405-41FE-B01E-6DBD1E954658}"/>
    <hyperlink ref="G65" r:id="rId3" xr:uid="{32AC26C3-5D90-4319-B7C0-19346DEF9ED6}"/>
    <hyperlink ref="G71" r:id="rId4" xr:uid="{03EB38DF-68F2-4111-BE93-4EED3038BFE5}"/>
    <hyperlink ref="G76" r:id="rId5" xr:uid="{AB1BE113-72B1-4593-B9B1-9F81FABC0F40}"/>
    <hyperlink ref="G92" r:id="rId6" xr:uid="{49D70CE9-22FC-417F-9CE9-4FBF4A3DD87E}"/>
    <hyperlink ref="G101" r:id="rId7" xr:uid="{5B783CB7-C712-4506-B442-9BB8FCE28503}"/>
    <hyperlink ref="H101" r:id="rId8" xr:uid="{52213470-0FD0-4423-AAF5-9C689D166B5C}"/>
    <hyperlink ref="G144" r:id="rId9" xr:uid="{3E9481BF-182F-4DBB-A83D-FAE01E5B77CA}"/>
    <hyperlink ref="G150" r:id="rId10" xr:uid="{BB43FC4F-FAA9-4CCB-BDC7-675ED7A3ADD4}"/>
    <hyperlink ref="G156" r:id="rId11" xr:uid="{73EC05A3-BFD6-49EE-8D2C-5B3BBB2A4753}"/>
    <hyperlink ref="G165" r:id="rId12" xr:uid="{DF04854D-A978-4668-B0BD-08CEBEA12639}"/>
    <hyperlink ref="G194" r:id="rId13" xr:uid="{63256FC5-1751-4057-9246-4C3AE8616C81}"/>
    <hyperlink ref="G219" r:id="rId14" xr:uid="{7F94A592-701F-4568-9365-4EDDC5A13CE2}"/>
    <hyperlink ref="H162" r:id="rId15" xr:uid="{D085C76A-328D-4F48-9769-AA3CD5555A05}"/>
    <hyperlink ref="G251" r:id="rId16" xr:uid="{626796BE-0430-475B-84D2-183F7EE0D520}"/>
    <hyperlink ref="G262" r:id="rId17" xr:uid="{188502D8-3DF8-4A15-B602-9264C8C67605}"/>
    <hyperlink ref="G276" r:id="rId18" xr:uid="{1425B913-1543-40C9-A8BD-8E43C5D00671}"/>
    <hyperlink ref="G318" r:id="rId19" xr:uid="{7EFC576F-C251-43E3-B273-1DF20BC76644}"/>
    <hyperlink ref="G323" r:id="rId20" xr:uid="{AA14E44E-0024-4CD0-9DF4-EF0D4D9B3109}"/>
    <hyperlink ref="G5" r:id="rId21" xr:uid="{9E1684D8-3D92-447F-AD39-0D57B2868CAE}"/>
    <hyperlink ref="G46" r:id="rId22" xr:uid="{49C35E49-4555-4001-90BB-40DF55F2B1CF}"/>
    <hyperlink ref="H45" r:id="rId23" xr:uid="{05A069CE-61CC-40ED-9CC8-3DAC479F8F99}"/>
    <hyperlink ref="G57" r:id="rId24" xr:uid="{3D2903A1-1962-43DF-A48F-EDA6DD775418}"/>
    <hyperlink ref="G64" r:id="rId25" xr:uid="{A4831B52-60AD-4DA1-8908-E03B5DE25828}"/>
    <hyperlink ref="G68" r:id="rId26" xr:uid="{DB515C51-AA0A-4D21-98AB-96BD1C113457}"/>
    <hyperlink ref="H4" r:id="rId27" xr:uid="{12916197-BFBB-4CCF-9C3E-7963BA6E0D50}"/>
    <hyperlink ref="G5:G11" r:id="rId28" display="https://agnicoeagle.com/Home/default.aspx" xr:uid="{C7A41042-F53A-4FF6-AD63-76CCB01F0A70}"/>
    <hyperlink ref="I4" r:id="rId29" xr:uid="{F6851CEA-5426-441F-A559-97E092FDCA3E}"/>
    <hyperlink ref="H200" r:id="rId30" xr:uid="{8B967478-275B-4F0A-8E9A-EAE21FCECD79}"/>
    <hyperlink ref="I15" r:id="rId31" xr:uid="{D511AC2F-7490-4F0A-9926-68BE84E26377}"/>
    <hyperlink ref="I16" r:id="rId32" xr:uid="{77BD67D3-9FD7-4923-86B2-6DFF024455E7}"/>
    <hyperlink ref="H79" r:id="rId33" xr:uid="{473F7EA0-8CC1-4B19-A678-0C95490EF41E}"/>
    <hyperlink ref="H15" r:id="rId34" xr:uid="{321F6F37-2466-4FEB-80E6-55B4285761E6}"/>
    <hyperlink ref="H16" r:id="rId35" xr:uid="{9F3C2968-C018-4706-94E6-EFF3DA3D19CD}"/>
    <hyperlink ref="H219" r:id="rId36" xr:uid="{5B3A8151-180E-48AB-9E2A-9AFAEB82245A}"/>
    <hyperlink ref="H220" r:id="rId37" xr:uid="{BEBC0540-5ADE-4042-B7A9-524584829D75}"/>
    <hyperlink ref="I219" r:id="rId38" xr:uid="{7AD860B2-15C8-4EEF-B5AD-A922DA6C65B6}"/>
    <hyperlink ref="I220" r:id="rId39" xr:uid="{0641DC58-5BA1-4B87-B8BA-F3B3A5EC5E4C}"/>
    <hyperlink ref="H285" r:id="rId40" xr:uid="{B8746C40-FA52-4769-8256-C93FE96CE971}"/>
    <hyperlink ref="I11" r:id="rId41" xr:uid="{4AC02843-396B-42AE-8D21-A71B402BBD17}"/>
    <hyperlink ref="I9" r:id="rId42" xr:uid="{D2DBD438-0BD0-4D5C-9AAC-63A7F18F9937}"/>
    <hyperlink ref="I8" r:id="rId43" xr:uid="{F8FE0134-0FC2-45A8-B9E9-586533015EAB}"/>
    <hyperlink ref="I12" r:id="rId44" xr:uid="{82D02619-F9C4-4AE7-8F44-FB7B5768B457}"/>
    <hyperlink ref="I5" r:id="rId45" xr:uid="{BBEFF217-FC35-4B7F-9D51-48A05ECF46E0}"/>
    <hyperlink ref="I7" r:id="rId46" xr:uid="{9CA3F30E-54C2-446F-8D00-EC8E8602F84C}"/>
    <hyperlink ref="I6" r:id="rId47" xr:uid="{0D6213AD-9818-488A-951B-84381D44E4B4}"/>
    <hyperlink ref="I10" r:id="rId48" xr:uid="{635759F5-2D4C-4809-8995-05AF3D354D28}"/>
    <hyperlink ref="H7" r:id="rId49" xr:uid="{F9DB686C-1482-469E-99D0-D65DC97E7692}"/>
    <hyperlink ref="H11" r:id="rId50" xr:uid="{7C99DF16-3315-4495-A919-3668FFE0C24E}"/>
    <hyperlink ref="H9" r:id="rId51" xr:uid="{8DB280F1-D735-4803-8DB1-3F1944B0F707}"/>
    <hyperlink ref="H10" r:id="rId52" xr:uid="{4AA81A17-21CA-44B8-9912-6838F13BCD66}"/>
    <hyperlink ref="H12" r:id="rId53" xr:uid="{D1105409-65E2-48E9-B295-1F06229C6E0F}"/>
    <hyperlink ref="H6" r:id="rId54" xr:uid="{907181AF-597A-460E-8977-B3B7089C83DD}"/>
    <hyperlink ref="H5" r:id="rId55" xr:uid="{3E92329F-B914-4BBF-871D-EF6C4F3B7912}"/>
    <hyperlink ref="H8" r:id="rId56" xr:uid="{35EB22CA-D25B-4E3E-B388-758782F7116B}"/>
    <hyperlink ref="H20" r:id="rId57" display="https://www.riotinto.com/en/operations/canada/saguenay" xr:uid="{39E8A9A4-4813-4E76-954B-AD7DBD6FE3E8}"/>
    <hyperlink ref="I34" r:id="rId58" xr:uid="{030D6847-E562-4F14-A0B4-E56D7647F34C}"/>
    <hyperlink ref="I165" r:id="rId59" xr:uid="{53D60C50-49BD-4D6E-BC55-C359BF9A83EB}"/>
    <hyperlink ref="H181" r:id="rId60" xr:uid="{F772F8EE-C2BD-45BD-9090-8733B656810E}"/>
    <hyperlink ref="I127" r:id="rId61" xr:uid="{935A6F3C-A195-4BCF-9FDA-2191DA708F1B}"/>
    <hyperlink ref="G3" r:id="rId62" xr:uid="{E65668FC-C7DC-4A60-B3DD-876C53D05C06}"/>
    <hyperlink ref="I39" r:id="rId63" xr:uid="{A41BBAEF-99AE-4C22-8EF2-0E365ED4EFA1}"/>
    <hyperlink ref="G102" r:id="rId64" xr:uid="{26D2071B-5330-469D-96F7-EAA3F1781A7C}"/>
    <hyperlink ref="G103" r:id="rId65" xr:uid="{7002CB97-B5C4-4976-8A48-F744882EC2AA}"/>
    <hyperlink ref="H102" r:id="rId66" xr:uid="{D4BA15D5-2CCF-487B-8011-4E03572F5654}"/>
    <hyperlink ref="H103" r:id="rId67" xr:uid="{E25739DE-E264-4A33-AB2C-D69EC3B8FBC9}"/>
    <hyperlink ref="I102" r:id="rId68" xr:uid="{1EE34AC1-C1D2-44EF-8755-424B50C76750}"/>
    <hyperlink ref="I156" r:id="rId69" xr:uid="{FCE4E657-C709-4CA5-A90C-AB6CFB96C07F}"/>
    <hyperlink ref="H156" r:id="rId70" xr:uid="{4E0EB4C1-EEE2-49F4-9A16-6131974AADA8}"/>
    <hyperlink ref="I204" r:id="rId71" xr:uid="{C765CE8E-1E85-4A59-90C7-E33703ACDEC5}"/>
    <hyperlink ref="H262" r:id="rId72" xr:uid="{4E97303A-FEA7-40D7-8F1D-C0273D44322F}"/>
    <hyperlink ref="H21" r:id="rId73" location="cite_note-autoref_12-21" xr:uid="{BB7BE49F-A544-489A-9FE5-D09CA07DD7F2}"/>
    <hyperlink ref="G53" r:id="rId74" xr:uid="{3E06D06D-B29C-413A-94F1-98835C65D6D7}"/>
    <hyperlink ref="H66" r:id="rId75" xr:uid="{E3282CE4-33CE-4F1F-94E0-85653EB9D86F}"/>
    <hyperlink ref="I68" r:id="rId76" xr:uid="{31D12BE6-B2A7-4B2E-A3A8-B19084B8B6FE}"/>
    <hyperlink ref="G26" r:id="rId77" xr:uid="{B65986D9-B50A-4A2B-BBA9-CC8BF7A29132}"/>
    <hyperlink ref="I162" r:id="rId78" xr:uid="{93E33DCD-1273-44B5-B3D9-B2C239220731}"/>
    <hyperlink ref="G162" r:id="rId79" xr:uid="{0A069CD1-1BDA-4EA9-ACD9-91514F732DE8}"/>
    <hyperlink ref="H178" r:id="rId80" xr:uid="{2CD0CEE2-1551-4CE4-B758-541F254A70FB}"/>
    <hyperlink ref="I178" r:id="rId81" xr:uid="{E4430FE7-20ED-4ADA-91D3-A2C91F70F181}"/>
    <hyperlink ref="I181" r:id="rId82" xr:uid="{7C82C0E7-65E9-41B1-BC3C-7CA9C85366F2}"/>
    <hyperlink ref="H184" r:id="rId83" xr:uid="{F7361410-A07F-423D-A87F-968053DF31B7}"/>
    <hyperlink ref="I184" r:id="rId84" xr:uid="{36DEFDE4-D37A-4C65-A797-602C8DF5F549}"/>
    <hyperlink ref="G185" r:id="rId85" xr:uid="{62DB51B2-CA11-4659-9784-1C88E72BCD39}"/>
    <hyperlink ref="I188" r:id="rId86" xr:uid="{CD7C928E-F41E-4F79-B4CE-DB45FD1ADA0F}"/>
    <hyperlink ref="H216" r:id="rId87" display="https://www.orano.group/canada/en/our-uranium-expertise/mining-and-milling" xr:uid="{7574D300-FF13-4A7A-97DE-6D91F2ED40E8}"/>
    <hyperlink ref="I216" r:id="rId88" xr:uid="{CFCACD42-44CE-40F6-9D86-EE93922AA911}"/>
    <hyperlink ref="G223" r:id="rId89" xr:uid="{89EDB189-3315-49C5-9129-69AE0E8A5402}"/>
    <hyperlink ref="H223" r:id="rId90" xr:uid="{AA5DAAFE-DF83-4BE7-BD56-DAAE5EB9D681}"/>
    <hyperlink ref="G224" r:id="rId91" xr:uid="{F75C443D-7087-418D-9F11-C6AA54E7F4F1}"/>
    <hyperlink ref="G225" r:id="rId92" xr:uid="{1547D4BE-28DA-4317-974C-F75DA975615D}"/>
    <hyperlink ref="H238" r:id="rId93" xr:uid="{0D5CF03A-4CE2-4748-B28D-5568C34E0DC9}"/>
    <hyperlink ref="G247" r:id="rId94" xr:uid="{C4CABC89-56B5-42BF-885D-DF0830C852E4}"/>
    <hyperlink ref="H247" r:id="rId95" xr:uid="{BC1DB61B-E09C-40FE-8B9D-9C885DA38896}"/>
    <hyperlink ref="H251" r:id="rId96" xr:uid="{C899FF19-A2BB-49C2-8BFC-4D0DABEC6273}"/>
    <hyperlink ref="H253" r:id="rId97" xr:uid="{FD03A4FD-FA3D-41E6-AD63-B83FB28263E8}"/>
    <hyperlink ref="I272" r:id="rId98" xr:uid="{0CFFD280-A125-409F-8002-1204C1658950}"/>
    <hyperlink ref="G272" r:id="rId99" xr:uid="{B8EE4C5B-414E-41FD-B995-BDDDDA28C166}"/>
    <hyperlink ref="H272" r:id="rId100" xr:uid="{1A29A588-F771-47DB-B3BE-4E25BACDB97D}"/>
    <hyperlink ref="I276" r:id="rId101" display="https://miningdataonline.com/property/1663/Yellowhead-Project.aspx" xr:uid="{4D9EC110-E633-4AA1-9D23-47B6F6DB2434}"/>
    <hyperlink ref="H276" r:id="rId102" display="https://www.tasekomines.com/properties/yellowhead-project/" xr:uid="{3438D852-0004-45A5-9E0B-D3B2FA28DF56}"/>
    <hyperlink ref="I278" r:id="rId103" xr:uid="{DEF8C97C-B218-48DB-B6E0-42FF1DEB2EFC}"/>
    <hyperlink ref="G287" r:id="rId104" xr:uid="{8497F68D-228A-4669-A696-A0AD0C327CB6}"/>
    <hyperlink ref="G291" r:id="rId105" xr:uid="{09F21B4E-78BB-450F-B8DB-64A5734FAD40}"/>
    <hyperlink ref="G311" r:id="rId106" xr:uid="{CA2B921B-D30A-497D-A378-9A1341777391}"/>
    <hyperlink ref="H92" r:id="rId107" xr:uid="{B9A6468B-4D6C-45DF-A5B4-FEC15D6351ED}"/>
    <hyperlink ref="I33" r:id="rId108" xr:uid="{4ABB506D-E006-49DE-8CC7-45C64C86ECBE}"/>
    <hyperlink ref="H129" r:id="rId109" xr:uid="{917265AF-9D63-44D0-B5EA-B1BE6D81365B}"/>
    <hyperlink ref="H128" r:id="rId110" xr:uid="{D3AC3C0B-6429-46DF-B8F3-DD644DC1EB4A}"/>
    <hyperlink ref="I303" r:id="rId111" xr:uid="{3744EAED-E2CF-43E4-8592-B6FB721A53A6}"/>
    <hyperlink ref="I72" r:id="rId112" xr:uid="{A48143C9-40E7-4922-8AFE-C4CD2DD4642F}"/>
    <hyperlink ref="I45" r:id="rId113" xr:uid="{C8C4D72D-7413-4AF0-A81D-77C165DC6C88}"/>
    <hyperlink ref="I197" r:id="rId114" xr:uid="{24655C52-0072-4EAA-907D-4B16F6BD1663}"/>
    <hyperlink ref="I144" r:id="rId115" xr:uid="{13E8DCA6-C817-464D-A274-859D79809184}"/>
    <hyperlink ref="I130" r:id="rId116" xr:uid="{3CAF5095-CA51-4805-85CB-3614A84E2113}"/>
    <hyperlink ref="I149" r:id="rId117" xr:uid="{A2787B16-8A6D-42E2-904B-F6F274239358}"/>
    <hyperlink ref="I133" r:id="rId118" xr:uid="{8BD981EC-131C-4665-A360-71783538DE0E}"/>
    <hyperlink ref="I135" r:id="rId119" xr:uid="{CB70187F-BDDB-4E99-9409-3387469B595D}"/>
    <hyperlink ref="I309" r:id="rId120" xr:uid="{528940C2-F7BB-420F-9123-79066C7D8AA0}"/>
    <hyperlink ref="I300" r:id="rId121" xr:uid="{C5974635-ACBE-4BD8-A509-E222E76A893F}"/>
    <hyperlink ref="I283" r:id="rId122" xr:uid="{A98AC1C4-1A2B-456E-87BA-F041EF9353B0}"/>
    <hyperlink ref="I71" r:id="rId123" xr:uid="{5489A8E1-E214-4893-9A46-56355FFF095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C49F6-0B9C-4617-A21C-6A093F3467BC}">
  <dimension ref="A1:Q327"/>
  <sheetViews>
    <sheetView topLeftCell="J308" workbookViewId="0">
      <selection activeCell="K322" sqref="K322"/>
    </sheetView>
  </sheetViews>
  <sheetFormatPr defaultRowHeight="14.4" x14ac:dyDescent="0.3"/>
  <cols>
    <col min="1" max="1" width="6.88671875" bestFit="1" customWidth="1"/>
    <col min="2" max="2" width="13.21875" bestFit="1" customWidth="1"/>
    <col min="3" max="3" width="23.33203125" bestFit="1" customWidth="1"/>
    <col min="4" max="4" width="17.77734375" bestFit="1" customWidth="1"/>
    <col min="5" max="6" width="17.77734375" customWidth="1"/>
    <col min="7" max="7" width="17.77734375" bestFit="1" customWidth="1"/>
    <col min="8" max="8" width="11.33203125" bestFit="1" customWidth="1"/>
    <col min="9" max="9" width="31.44140625" bestFit="1" customWidth="1"/>
    <col min="10" max="10" width="86.6640625" bestFit="1" customWidth="1"/>
    <col min="11" max="11" width="24.5546875" bestFit="1" customWidth="1"/>
    <col min="12" max="12" width="24.5546875" customWidth="1"/>
    <col min="13" max="13" width="47.88671875" bestFit="1" customWidth="1"/>
    <col min="14" max="14" width="10.33203125" bestFit="1" customWidth="1"/>
    <col min="15" max="15" width="12.44140625" style="32" bestFit="1" customWidth="1"/>
    <col min="17" max="17" width="32.77734375" bestFit="1" customWidth="1"/>
  </cols>
  <sheetData>
    <row r="1" spans="1:17" x14ac:dyDescent="0.3">
      <c r="A1" s="6" t="s">
        <v>1538</v>
      </c>
      <c r="B1" s="6" t="s">
        <v>1539</v>
      </c>
      <c r="C1" s="7" t="s">
        <v>0</v>
      </c>
      <c r="D1" s="6" t="s">
        <v>1714</v>
      </c>
      <c r="E1" s="6" t="s">
        <v>2</v>
      </c>
      <c r="F1" s="6" t="s">
        <v>2326</v>
      </c>
      <c r="G1" s="6" t="s">
        <v>2324</v>
      </c>
      <c r="H1" s="6" t="s">
        <v>4</v>
      </c>
      <c r="I1" s="6" t="s">
        <v>6</v>
      </c>
      <c r="J1" s="6" t="s">
        <v>1881</v>
      </c>
      <c r="K1" s="6" t="s">
        <v>1540</v>
      </c>
      <c r="L1" s="6" t="s">
        <v>2933</v>
      </c>
      <c r="M1" s="6" t="s">
        <v>1541</v>
      </c>
      <c r="N1" s="6" t="s">
        <v>1542</v>
      </c>
      <c r="O1" s="31" t="s">
        <v>2934</v>
      </c>
      <c r="P1" s="6" t="s">
        <v>7</v>
      </c>
      <c r="Q1" s="6" t="s">
        <v>1543</v>
      </c>
    </row>
    <row r="2" spans="1:17" x14ac:dyDescent="0.3">
      <c r="A2">
        <v>2023</v>
      </c>
      <c r="B2" t="s">
        <v>772</v>
      </c>
      <c r="C2" t="s">
        <v>14</v>
      </c>
      <c r="D2" t="s">
        <v>18</v>
      </c>
      <c r="E2" t="s">
        <v>1125</v>
      </c>
      <c r="F2" t="s">
        <v>707</v>
      </c>
      <c r="H2" t="s">
        <v>11</v>
      </c>
      <c r="I2" t="s">
        <v>19</v>
      </c>
      <c r="J2" t="s">
        <v>16</v>
      </c>
      <c r="K2" t="s">
        <v>707</v>
      </c>
      <c r="M2" t="s">
        <v>1545</v>
      </c>
      <c r="N2" t="s">
        <v>1546</v>
      </c>
      <c r="O2" s="32">
        <v>25434853.502416398</v>
      </c>
      <c r="Q2" t="s">
        <v>1547</v>
      </c>
    </row>
    <row r="3" spans="1:17" x14ac:dyDescent="0.3">
      <c r="A3">
        <v>2023</v>
      </c>
      <c r="B3" t="s">
        <v>772</v>
      </c>
      <c r="C3" t="s">
        <v>14</v>
      </c>
      <c r="D3" t="s">
        <v>18</v>
      </c>
      <c r="E3" t="s">
        <v>1548</v>
      </c>
      <c r="F3" t="s">
        <v>707</v>
      </c>
      <c r="H3" t="s">
        <v>11</v>
      </c>
      <c r="I3" t="s">
        <v>19</v>
      </c>
      <c r="J3" t="s">
        <v>16</v>
      </c>
      <c r="K3" t="s">
        <v>16</v>
      </c>
      <c r="M3" t="s">
        <v>1749</v>
      </c>
      <c r="N3" t="s">
        <v>1549</v>
      </c>
      <c r="O3" s="32">
        <v>677446</v>
      </c>
      <c r="Q3" t="s">
        <v>1547</v>
      </c>
    </row>
    <row r="4" spans="1:17" x14ac:dyDescent="0.3">
      <c r="A4">
        <v>2023</v>
      </c>
      <c r="B4" t="s">
        <v>772</v>
      </c>
      <c r="C4" t="s">
        <v>14</v>
      </c>
      <c r="D4" t="s">
        <v>18</v>
      </c>
      <c r="E4" t="s">
        <v>1550</v>
      </c>
      <c r="F4" t="s">
        <v>707</v>
      </c>
      <c r="H4" t="s">
        <v>11</v>
      </c>
      <c r="I4" t="s">
        <v>19</v>
      </c>
      <c r="J4" t="s">
        <v>16</v>
      </c>
      <c r="K4" t="s">
        <v>1551</v>
      </c>
      <c r="M4" t="s">
        <v>1749</v>
      </c>
      <c r="N4" t="s">
        <v>1552</v>
      </c>
      <c r="O4" s="32">
        <v>79</v>
      </c>
      <c r="Q4" t="s">
        <v>1547</v>
      </c>
    </row>
    <row r="5" spans="1:17" x14ac:dyDescent="0.3">
      <c r="A5">
        <v>2023</v>
      </c>
      <c r="B5" t="s">
        <v>772</v>
      </c>
      <c r="C5" t="s">
        <v>14</v>
      </c>
      <c r="D5" t="s">
        <v>22</v>
      </c>
      <c r="E5" t="s">
        <v>1127</v>
      </c>
      <c r="F5" t="s">
        <v>707</v>
      </c>
      <c r="H5" t="s">
        <v>11</v>
      </c>
      <c r="I5" t="s">
        <v>13</v>
      </c>
      <c r="J5" t="s">
        <v>16</v>
      </c>
      <c r="K5" t="s">
        <v>707</v>
      </c>
      <c r="M5" t="s">
        <v>1545</v>
      </c>
      <c r="N5" t="s">
        <v>1546</v>
      </c>
      <c r="O5" s="32">
        <v>1918143</v>
      </c>
      <c r="Q5" t="s">
        <v>1547</v>
      </c>
    </row>
    <row r="6" spans="1:17" x14ac:dyDescent="0.3">
      <c r="A6">
        <v>2023</v>
      </c>
      <c r="B6" t="s">
        <v>772</v>
      </c>
      <c r="C6" t="s">
        <v>14</v>
      </c>
      <c r="D6" t="s">
        <v>22</v>
      </c>
      <c r="E6" t="s">
        <v>1553</v>
      </c>
      <c r="F6" t="s">
        <v>707</v>
      </c>
      <c r="H6" t="s">
        <v>11</v>
      </c>
      <c r="I6" t="s">
        <v>13</v>
      </c>
      <c r="J6" t="s">
        <v>16</v>
      </c>
      <c r="K6" t="s">
        <v>16</v>
      </c>
      <c r="M6" t="s">
        <v>1749</v>
      </c>
      <c r="N6" t="s">
        <v>1549</v>
      </c>
      <c r="O6" s="32">
        <v>364141</v>
      </c>
      <c r="Q6" t="s">
        <v>1547</v>
      </c>
    </row>
    <row r="7" spans="1:17" x14ac:dyDescent="0.3">
      <c r="A7">
        <v>2023</v>
      </c>
      <c r="B7" t="s">
        <v>772</v>
      </c>
      <c r="C7" t="s">
        <v>14</v>
      </c>
      <c r="D7" t="s">
        <v>22</v>
      </c>
      <c r="E7" t="s">
        <v>1554</v>
      </c>
      <c r="F7" t="s">
        <v>707</v>
      </c>
      <c r="H7" t="s">
        <v>11</v>
      </c>
      <c r="I7" t="s">
        <v>13</v>
      </c>
      <c r="J7" t="s">
        <v>16</v>
      </c>
      <c r="K7" t="s">
        <v>1551</v>
      </c>
      <c r="M7" t="s">
        <v>1749</v>
      </c>
      <c r="N7" t="s">
        <v>1552</v>
      </c>
      <c r="O7" s="32">
        <v>27</v>
      </c>
      <c r="Q7" t="s">
        <v>1547</v>
      </c>
    </row>
    <row r="8" spans="1:17" x14ac:dyDescent="0.3">
      <c r="A8">
        <v>2023</v>
      </c>
      <c r="B8" t="s">
        <v>772</v>
      </c>
      <c r="C8" t="s">
        <v>14</v>
      </c>
      <c r="D8" t="s">
        <v>65</v>
      </c>
      <c r="E8" t="s">
        <v>1128</v>
      </c>
      <c r="F8" t="s">
        <v>707</v>
      </c>
      <c r="H8" t="s">
        <v>11</v>
      </c>
      <c r="I8" t="s">
        <v>13</v>
      </c>
      <c r="J8" t="s">
        <v>64</v>
      </c>
      <c r="K8" t="s">
        <v>707</v>
      </c>
      <c r="M8" t="s">
        <v>1545</v>
      </c>
      <c r="N8" t="s">
        <v>1546</v>
      </c>
      <c r="O8" s="32">
        <v>19594928</v>
      </c>
      <c r="Q8" t="s">
        <v>1547</v>
      </c>
    </row>
    <row r="9" spans="1:17" x14ac:dyDescent="0.3">
      <c r="A9">
        <v>2023</v>
      </c>
      <c r="B9" t="s">
        <v>772</v>
      </c>
      <c r="C9" t="s">
        <v>14</v>
      </c>
      <c r="D9" t="s">
        <v>65</v>
      </c>
      <c r="E9" t="s">
        <v>1555</v>
      </c>
      <c r="F9" t="s">
        <v>707</v>
      </c>
      <c r="H9" t="s">
        <v>11</v>
      </c>
      <c r="I9" t="s">
        <v>13</v>
      </c>
      <c r="J9" t="s">
        <v>64</v>
      </c>
      <c r="K9" t="s">
        <v>16</v>
      </c>
      <c r="M9" t="s">
        <v>1749</v>
      </c>
      <c r="N9" t="s">
        <v>1549</v>
      </c>
      <c r="O9" s="32">
        <v>684640</v>
      </c>
      <c r="P9" s="21" t="s">
        <v>1751</v>
      </c>
      <c r="Q9" t="s">
        <v>1547</v>
      </c>
    </row>
    <row r="10" spans="1:17" x14ac:dyDescent="0.3">
      <c r="A10">
        <v>2023</v>
      </c>
      <c r="B10" t="s">
        <v>772</v>
      </c>
      <c r="C10" t="s">
        <v>14</v>
      </c>
      <c r="D10" t="s">
        <v>65</v>
      </c>
      <c r="E10" t="s">
        <v>1556</v>
      </c>
      <c r="F10" t="s">
        <v>707</v>
      </c>
      <c r="H10" t="s">
        <v>11</v>
      </c>
      <c r="I10" t="s">
        <v>13</v>
      </c>
      <c r="J10" t="s">
        <v>64</v>
      </c>
      <c r="K10" t="s">
        <v>1551</v>
      </c>
      <c r="M10" t="s">
        <v>1749</v>
      </c>
      <c r="N10" t="s">
        <v>1552</v>
      </c>
      <c r="O10" s="32">
        <v>310</v>
      </c>
      <c r="P10" s="21" t="s">
        <v>1751</v>
      </c>
      <c r="Q10" t="s">
        <v>1547</v>
      </c>
    </row>
    <row r="11" spans="1:17" x14ac:dyDescent="0.3">
      <c r="A11">
        <v>2023</v>
      </c>
      <c r="B11" t="s">
        <v>772</v>
      </c>
      <c r="C11" t="s">
        <v>14</v>
      </c>
      <c r="D11" t="s">
        <v>66</v>
      </c>
      <c r="E11" t="s">
        <v>1129</v>
      </c>
      <c r="F11" t="s">
        <v>707</v>
      </c>
      <c r="H11" t="s">
        <v>11</v>
      </c>
      <c r="I11" t="s">
        <v>13</v>
      </c>
      <c r="J11" t="s">
        <v>64</v>
      </c>
      <c r="K11" t="s">
        <v>707</v>
      </c>
      <c r="M11" t="s">
        <v>1545</v>
      </c>
      <c r="N11" t="s">
        <v>1546</v>
      </c>
      <c r="O11" s="32">
        <v>2886927.3287239997</v>
      </c>
      <c r="Q11" t="s">
        <v>1547</v>
      </c>
    </row>
    <row r="12" spans="1:17" x14ac:dyDescent="0.3">
      <c r="A12">
        <v>2023</v>
      </c>
      <c r="B12" t="s">
        <v>772</v>
      </c>
      <c r="C12" t="s">
        <v>14</v>
      </c>
      <c r="D12" t="s">
        <v>66</v>
      </c>
      <c r="E12" t="s">
        <v>1129</v>
      </c>
      <c r="F12" t="s">
        <v>707</v>
      </c>
      <c r="H12" t="s">
        <v>11</v>
      </c>
      <c r="I12" t="s">
        <v>13</v>
      </c>
      <c r="J12" t="s">
        <v>64</v>
      </c>
      <c r="K12" t="s">
        <v>16</v>
      </c>
      <c r="M12" t="s">
        <v>1749</v>
      </c>
      <c r="N12" t="s">
        <v>1549</v>
      </c>
      <c r="O12" s="32">
        <v>140982.56710499999</v>
      </c>
      <c r="Q12" t="s">
        <v>1547</v>
      </c>
    </row>
    <row r="13" spans="1:17" x14ac:dyDescent="0.3">
      <c r="A13">
        <v>2023</v>
      </c>
      <c r="B13" t="s">
        <v>772</v>
      </c>
      <c r="C13" t="s">
        <v>14</v>
      </c>
      <c r="D13" t="s">
        <v>66</v>
      </c>
      <c r="E13" t="s">
        <v>1129</v>
      </c>
      <c r="F13" t="s">
        <v>707</v>
      </c>
      <c r="H13" t="s">
        <v>11</v>
      </c>
      <c r="I13" t="s">
        <v>13</v>
      </c>
      <c r="J13" t="s">
        <v>64</v>
      </c>
      <c r="K13" t="s">
        <v>1551</v>
      </c>
      <c r="M13" t="s">
        <v>1749</v>
      </c>
      <c r="N13" t="s">
        <v>1552</v>
      </c>
      <c r="O13" s="32">
        <v>2</v>
      </c>
      <c r="Q13" t="s">
        <v>1547</v>
      </c>
    </row>
    <row r="14" spans="1:17" x14ac:dyDescent="0.3">
      <c r="A14">
        <v>2023</v>
      </c>
      <c r="B14" t="s">
        <v>772</v>
      </c>
      <c r="C14" t="s">
        <v>14</v>
      </c>
      <c r="D14" t="s">
        <v>66</v>
      </c>
      <c r="E14" t="s">
        <v>1129</v>
      </c>
      <c r="F14" t="s">
        <v>707</v>
      </c>
      <c r="H14" t="s">
        <v>11</v>
      </c>
      <c r="I14" t="s">
        <v>13</v>
      </c>
      <c r="J14" t="s">
        <v>64</v>
      </c>
      <c r="K14" t="s">
        <v>1557</v>
      </c>
      <c r="M14" t="s">
        <v>1558</v>
      </c>
      <c r="N14" t="s">
        <v>1546</v>
      </c>
      <c r="O14" s="32">
        <v>39.036757999999999</v>
      </c>
      <c r="Q14" t="s">
        <v>1547</v>
      </c>
    </row>
    <row r="15" spans="1:17" x14ac:dyDescent="0.3">
      <c r="A15">
        <v>2023</v>
      </c>
      <c r="B15" t="s">
        <v>772</v>
      </c>
      <c r="C15" t="s">
        <v>14</v>
      </c>
      <c r="D15" t="s">
        <v>67</v>
      </c>
      <c r="E15" t="s">
        <v>1130</v>
      </c>
      <c r="F15" t="s">
        <v>707</v>
      </c>
      <c r="H15" t="s">
        <v>11</v>
      </c>
      <c r="I15" t="s">
        <v>21</v>
      </c>
      <c r="J15" t="s">
        <v>64</v>
      </c>
      <c r="K15" t="s">
        <v>707</v>
      </c>
      <c r="M15" t="s">
        <v>1545</v>
      </c>
      <c r="N15" t="s">
        <v>1546</v>
      </c>
      <c r="O15" s="32">
        <v>441588</v>
      </c>
      <c r="Q15" t="s">
        <v>1547</v>
      </c>
    </row>
    <row r="16" spans="1:17" x14ac:dyDescent="0.3">
      <c r="A16">
        <v>2023</v>
      </c>
      <c r="B16" t="s">
        <v>772</v>
      </c>
      <c r="C16" t="s">
        <v>14</v>
      </c>
      <c r="D16" t="s">
        <v>67</v>
      </c>
      <c r="E16" t="s">
        <v>1130</v>
      </c>
      <c r="F16" t="s">
        <v>707</v>
      </c>
      <c r="H16" t="s">
        <v>11</v>
      </c>
      <c r="I16" t="s">
        <v>21</v>
      </c>
      <c r="J16" t="s">
        <v>64</v>
      </c>
      <c r="K16" t="s">
        <v>16</v>
      </c>
      <c r="M16" t="s">
        <v>1749</v>
      </c>
      <c r="N16" t="s">
        <v>1549</v>
      </c>
      <c r="O16" s="32">
        <v>228535</v>
      </c>
      <c r="Q16" t="s">
        <v>1547</v>
      </c>
    </row>
    <row r="17" spans="1:17" x14ac:dyDescent="0.3">
      <c r="A17">
        <v>2023</v>
      </c>
      <c r="B17" t="s">
        <v>772</v>
      </c>
      <c r="C17" t="s">
        <v>14</v>
      </c>
      <c r="D17" t="s">
        <v>91</v>
      </c>
      <c r="E17" t="s">
        <v>1131</v>
      </c>
      <c r="F17" t="s">
        <v>707</v>
      </c>
      <c r="H17" t="s">
        <v>11</v>
      </c>
      <c r="I17" t="s">
        <v>23</v>
      </c>
      <c r="J17" t="s">
        <v>92</v>
      </c>
      <c r="K17" t="s">
        <v>707</v>
      </c>
      <c r="M17" t="s">
        <v>1545</v>
      </c>
      <c r="N17" t="s">
        <v>1546</v>
      </c>
      <c r="O17" s="32">
        <v>2658395.96049</v>
      </c>
      <c r="Q17" t="s">
        <v>1547</v>
      </c>
    </row>
    <row r="18" spans="1:17" x14ac:dyDescent="0.3">
      <c r="A18">
        <v>2023</v>
      </c>
      <c r="B18" t="s">
        <v>772</v>
      </c>
      <c r="C18" t="s">
        <v>14</v>
      </c>
      <c r="D18" t="s">
        <v>91</v>
      </c>
      <c r="E18" t="s">
        <v>1131</v>
      </c>
      <c r="F18" t="s">
        <v>707</v>
      </c>
      <c r="H18" t="s">
        <v>11</v>
      </c>
      <c r="I18" t="s">
        <v>23</v>
      </c>
      <c r="J18" t="s">
        <v>92</v>
      </c>
      <c r="K18" t="s">
        <v>16</v>
      </c>
      <c r="M18" t="s">
        <v>1749</v>
      </c>
      <c r="N18" t="s">
        <v>1549</v>
      </c>
      <c r="O18" s="32">
        <v>306648.48645800003</v>
      </c>
      <c r="Q18" t="s">
        <v>1547</v>
      </c>
    </row>
    <row r="19" spans="1:17" x14ac:dyDescent="0.3">
      <c r="A19">
        <v>2023</v>
      </c>
      <c r="B19" t="s">
        <v>772</v>
      </c>
      <c r="C19" t="s">
        <v>14</v>
      </c>
      <c r="D19" t="s">
        <v>91</v>
      </c>
      <c r="E19" t="s">
        <v>1131</v>
      </c>
      <c r="F19" t="s">
        <v>707</v>
      </c>
      <c r="H19" t="s">
        <v>11</v>
      </c>
      <c r="I19" t="s">
        <v>23</v>
      </c>
      <c r="J19" t="s">
        <v>92</v>
      </c>
      <c r="K19" t="s">
        <v>1551</v>
      </c>
      <c r="M19" t="s">
        <v>1749</v>
      </c>
      <c r="N19" t="s">
        <v>1552</v>
      </c>
      <c r="O19" s="32">
        <v>588</v>
      </c>
      <c r="Q19" t="s">
        <v>1547</v>
      </c>
    </row>
    <row r="20" spans="1:17" x14ac:dyDescent="0.3">
      <c r="A20">
        <v>2023</v>
      </c>
      <c r="B20" t="s">
        <v>772</v>
      </c>
      <c r="C20" t="s">
        <v>14</v>
      </c>
      <c r="D20" t="s">
        <v>91</v>
      </c>
      <c r="E20" t="s">
        <v>1131</v>
      </c>
      <c r="F20" t="s">
        <v>707</v>
      </c>
      <c r="H20" t="s">
        <v>11</v>
      </c>
      <c r="I20" t="s">
        <v>23</v>
      </c>
      <c r="J20" t="s">
        <v>92</v>
      </c>
      <c r="K20" t="s">
        <v>1557</v>
      </c>
      <c r="M20" t="s">
        <v>1558</v>
      </c>
      <c r="N20" t="s">
        <v>1546</v>
      </c>
      <c r="O20" s="32">
        <v>2577.9603749999997</v>
      </c>
      <c r="Q20" t="s">
        <v>1547</v>
      </c>
    </row>
    <row r="21" spans="1:17" x14ac:dyDescent="0.3">
      <c r="A21">
        <v>2023</v>
      </c>
      <c r="B21" t="s">
        <v>772</v>
      </c>
      <c r="C21" t="s">
        <v>14</v>
      </c>
      <c r="D21" t="s">
        <v>91</v>
      </c>
      <c r="E21" t="s">
        <v>1131</v>
      </c>
      <c r="F21" t="s">
        <v>707</v>
      </c>
      <c r="H21" t="s">
        <v>11</v>
      </c>
      <c r="I21" t="s">
        <v>23</v>
      </c>
      <c r="J21" t="s">
        <v>92</v>
      </c>
      <c r="K21" t="s">
        <v>125</v>
      </c>
      <c r="M21" t="s">
        <v>1558</v>
      </c>
      <c r="N21" t="s">
        <v>1546</v>
      </c>
      <c r="O21" s="32">
        <v>7702.4385169999996</v>
      </c>
      <c r="Q21" t="s">
        <v>1547</v>
      </c>
    </row>
    <row r="22" spans="1:17" x14ac:dyDescent="0.3">
      <c r="A22">
        <v>2023</v>
      </c>
      <c r="B22" t="s">
        <v>1537</v>
      </c>
      <c r="C22" t="s">
        <v>14</v>
      </c>
      <c r="D22" t="s">
        <v>20</v>
      </c>
      <c r="E22" t="s">
        <v>707</v>
      </c>
      <c r="F22" t="s">
        <v>1848</v>
      </c>
      <c r="J22" t="s">
        <v>16</v>
      </c>
      <c r="K22" t="s">
        <v>707</v>
      </c>
      <c r="M22" t="s">
        <v>1545</v>
      </c>
      <c r="N22" t="s">
        <v>1546</v>
      </c>
      <c r="O22" s="32">
        <v>3842649.0057279998</v>
      </c>
      <c r="Q22" t="s">
        <v>1547</v>
      </c>
    </row>
    <row r="23" spans="1:17" x14ac:dyDescent="0.3">
      <c r="A23">
        <v>2023</v>
      </c>
      <c r="B23" t="s">
        <v>1537</v>
      </c>
      <c r="C23" t="s">
        <v>14</v>
      </c>
      <c r="D23" t="s">
        <v>20</v>
      </c>
      <c r="E23" t="s">
        <v>707</v>
      </c>
      <c r="F23" t="s">
        <v>1848</v>
      </c>
      <c r="J23" t="s">
        <v>16</v>
      </c>
      <c r="K23" t="s">
        <v>16</v>
      </c>
      <c r="M23" t="s">
        <v>1749</v>
      </c>
      <c r="N23" t="s">
        <v>1549</v>
      </c>
      <c r="O23" s="32">
        <v>431665.62702100008</v>
      </c>
      <c r="Q23" t="s">
        <v>1547</v>
      </c>
    </row>
    <row r="24" spans="1:17" x14ac:dyDescent="0.3">
      <c r="A24">
        <v>2023</v>
      </c>
      <c r="B24" t="s">
        <v>1537</v>
      </c>
      <c r="C24" t="s">
        <v>14</v>
      </c>
      <c r="D24" t="s">
        <v>20</v>
      </c>
      <c r="E24" t="s">
        <v>707</v>
      </c>
      <c r="F24" t="s">
        <v>1848</v>
      </c>
      <c r="J24" t="s">
        <v>16</v>
      </c>
      <c r="K24" t="s">
        <v>1551</v>
      </c>
      <c r="M24" t="s">
        <v>1749</v>
      </c>
      <c r="N24" t="s">
        <v>1552</v>
      </c>
      <c r="O24" s="32">
        <v>125</v>
      </c>
      <c r="Q24" t="s">
        <v>1547</v>
      </c>
    </row>
    <row r="25" spans="1:17" x14ac:dyDescent="0.3">
      <c r="A25">
        <v>2023</v>
      </c>
      <c r="B25" t="s">
        <v>772</v>
      </c>
      <c r="C25" t="s">
        <v>736</v>
      </c>
      <c r="D25" t="s">
        <v>25</v>
      </c>
      <c r="E25" t="s">
        <v>1135</v>
      </c>
      <c r="F25" t="s">
        <v>707</v>
      </c>
      <c r="H25" t="s">
        <v>11</v>
      </c>
      <c r="I25" t="s">
        <v>13</v>
      </c>
      <c r="J25" t="s">
        <v>16</v>
      </c>
      <c r="K25" t="s">
        <v>16</v>
      </c>
      <c r="M25" t="s">
        <v>1611</v>
      </c>
      <c r="N25" t="s">
        <v>1546</v>
      </c>
      <c r="O25" s="32">
        <v>437541</v>
      </c>
      <c r="Q25" t="s">
        <v>1621</v>
      </c>
    </row>
    <row r="26" spans="1:17" x14ac:dyDescent="0.3">
      <c r="A26">
        <v>2023</v>
      </c>
      <c r="B26" t="s">
        <v>772</v>
      </c>
      <c r="C26" t="s">
        <v>736</v>
      </c>
      <c r="D26" t="s">
        <v>25</v>
      </c>
      <c r="E26" t="s">
        <v>1135</v>
      </c>
      <c r="F26" t="s">
        <v>707</v>
      </c>
      <c r="H26" t="s">
        <v>11</v>
      </c>
      <c r="I26" t="s">
        <v>13</v>
      </c>
      <c r="J26" t="s">
        <v>16</v>
      </c>
      <c r="K26" t="s">
        <v>16</v>
      </c>
      <c r="M26" t="s">
        <v>1684</v>
      </c>
      <c r="N26" t="s">
        <v>1544</v>
      </c>
      <c r="O26" s="32">
        <v>9.43</v>
      </c>
      <c r="Q26" t="s">
        <v>1621</v>
      </c>
    </row>
    <row r="27" spans="1:17" x14ac:dyDescent="0.3">
      <c r="A27">
        <v>2023</v>
      </c>
      <c r="B27" t="s">
        <v>772</v>
      </c>
      <c r="C27" t="s">
        <v>736</v>
      </c>
      <c r="D27" t="s">
        <v>25</v>
      </c>
      <c r="E27" t="s">
        <v>1135</v>
      </c>
      <c r="F27" t="s">
        <v>707</v>
      </c>
      <c r="H27" t="s">
        <v>11</v>
      </c>
      <c r="I27" t="s">
        <v>13</v>
      </c>
      <c r="J27" t="s">
        <v>16</v>
      </c>
      <c r="K27" t="s">
        <v>16</v>
      </c>
      <c r="M27" t="s">
        <v>1545</v>
      </c>
      <c r="N27" t="s">
        <v>1546</v>
      </c>
      <c r="O27" s="32">
        <v>439008</v>
      </c>
      <c r="Q27" t="s">
        <v>1621</v>
      </c>
    </row>
    <row r="28" spans="1:17" x14ac:dyDescent="0.3">
      <c r="A28">
        <v>2023</v>
      </c>
      <c r="B28" t="s">
        <v>772</v>
      </c>
      <c r="C28" t="s">
        <v>736</v>
      </c>
      <c r="D28" t="s">
        <v>25</v>
      </c>
      <c r="E28" t="s">
        <v>1135</v>
      </c>
      <c r="F28" t="s">
        <v>707</v>
      </c>
      <c r="H28" t="s">
        <v>11</v>
      </c>
      <c r="I28" t="s">
        <v>13</v>
      </c>
      <c r="J28" t="s">
        <v>16</v>
      </c>
      <c r="K28" t="s">
        <v>16</v>
      </c>
      <c r="M28" t="s">
        <v>1685</v>
      </c>
      <c r="N28" t="s">
        <v>1544</v>
      </c>
      <c r="O28" s="32">
        <v>9.48</v>
      </c>
      <c r="Q28" t="s">
        <v>1621</v>
      </c>
    </row>
    <row r="29" spans="1:17" x14ac:dyDescent="0.3">
      <c r="A29">
        <v>2023</v>
      </c>
      <c r="B29" t="s">
        <v>772</v>
      </c>
      <c r="C29" t="s">
        <v>736</v>
      </c>
      <c r="D29" t="s">
        <v>25</v>
      </c>
      <c r="E29" t="s">
        <v>1135</v>
      </c>
      <c r="F29" t="s">
        <v>707</v>
      </c>
      <c r="H29" t="s">
        <v>11</v>
      </c>
      <c r="I29" t="s">
        <v>13</v>
      </c>
      <c r="J29" t="s">
        <v>16</v>
      </c>
      <c r="K29" t="s">
        <v>16</v>
      </c>
      <c r="M29" t="s">
        <v>1619</v>
      </c>
      <c r="N29" t="s">
        <v>1604</v>
      </c>
      <c r="O29" s="32">
        <v>97</v>
      </c>
      <c r="Q29" t="s">
        <v>1621</v>
      </c>
    </row>
    <row r="30" spans="1:17" x14ac:dyDescent="0.3">
      <c r="A30">
        <v>2023</v>
      </c>
      <c r="B30" t="s">
        <v>772</v>
      </c>
      <c r="C30" t="s">
        <v>736</v>
      </c>
      <c r="D30" t="s">
        <v>25</v>
      </c>
      <c r="E30" t="s">
        <v>1135</v>
      </c>
      <c r="F30" t="s">
        <v>707</v>
      </c>
      <c r="H30" t="s">
        <v>11</v>
      </c>
      <c r="I30" t="s">
        <v>13</v>
      </c>
      <c r="J30" t="s">
        <v>16</v>
      </c>
      <c r="K30" t="s">
        <v>16</v>
      </c>
      <c r="M30" t="s">
        <v>1750</v>
      </c>
      <c r="N30" t="s">
        <v>1549</v>
      </c>
      <c r="O30" s="32">
        <v>131400</v>
      </c>
      <c r="Q30" t="s">
        <v>1621</v>
      </c>
    </row>
    <row r="31" spans="1:17" x14ac:dyDescent="0.3">
      <c r="A31">
        <v>2023</v>
      </c>
      <c r="B31" t="s">
        <v>772</v>
      </c>
      <c r="C31" t="s">
        <v>736</v>
      </c>
      <c r="D31" t="s">
        <v>26</v>
      </c>
      <c r="E31" t="s">
        <v>1136</v>
      </c>
      <c r="F31" t="s">
        <v>707</v>
      </c>
      <c r="H31" t="s">
        <v>11</v>
      </c>
      <c r="I31" t="s">
        <v>13</v>
      </c>
      <c r="J31" t="s">
        <v>16</v>
      </c>
      <c r="K31" t="s">
        <v>16</v>
      </c>
      <c r="M31" t="s">
        <v>1611</v>
      </c>
      <c r="N31" t="s">
        <v>1546</v>
      </c>
      <c r="O31" s="32">
        <v>2878155</v>
      </c>
      <c r="Q31" t="s">
        <v>1621</v>
      </c>
    </row>
    <row r="32" spans="1:17" x14ac:dyDescent="0.3">
      <c r="A32">
        <v>2023</v>
      </c>
      <c r="B32" t="s">
        <v>772</v>
      </c>
      <c r="C32" t="s">
        <v>736</v>
      </c>
      <c r="D32" t="s">
        <v>26</v>
      </c>
      <c r="E32" t="s">
        <v>1136</v>
      </c>
      <c r="F32" t="s">
        <v>707</v>
      </c>
      <c r="H32" t="s">
        <v>11</v>
      </c>
      <c r="I32" t="s">
        <v>13</v>
      </c>
      <c r="J32" t="s">
        <v>16</v>
      </c>
      <c r="K32" t="s">
        <v>16</v>
      </c>
      <c r="M32" t="s">
        <v>1684</v>
      </c>
      <c r="N32" t="s">
        <v>1544</v>
      </c>
      <c r="O32" s="32">
        <v>2.2000000000000002</v>
      </c>
      <c r="Q32" t="s">
        <v>1621</v>
      </c>
    </row>
    <row r="33" spans="1:17" x14ac:dyDescent="0.3">
      <c r="A33">
        <v>2023</v>
      </c>
      <c r="B33" t="s">
        <v>772</v>
      </c>
      <c r="C33" t="s">
        <v>736</v>
      </c>
      <c r="D33" t="s">
        <v>26</v>
      </c>
      <c r="E33" t="s">
        <v>1136</v>
      </c>
      <c r="F33" t="s">
        <v>707</v>
      </c>
      <c r="H33" t="s">
        <v>11</v>
      </c>
      <c r="I33" t="s">
        <v>13</v>
      </c>
      <c r="J33" t="s">
        <v>16</v>
      </c>
      <c r="K33" t="s">
        <v>16</v>
      </c>
      <c r="M33" t="s">
        <v>1545</v>
      </c>
      <c r="N33" t="s">
        <v>1546</v>
      </c>
      <c r="O33" s="32">
        <v>2878047</v>
      </c>
      <c r="Q33" t="s">
        <v>1621</v>
      </c>
    </row>
    <row r="34" spans="1:17" x14ac:dyDescent="0.3">
      <c r="A34">
        <v>2023</v>
      </c>
      <c r="B34" t="s">
        <v>772</v>
      </c>
      <c r="C34" t="s">
        <v>736</v>
      </c>
      <c r="D34" t="s">
        <v>26</v>
      </c>
      <c r="E34" t="s">
        <v>1136</v>
      </c>
      <c r="F34" t="s">
        <v>707</v>
      </c>
      <c r="H34" t="s">
        <v>11</v>
      </c>
      <c r="I34" t="s">
        <v>13</v>
      </c>
      <c r="J34" t="s">
        <v>16</v>
      </c>
      <c r="K34" t="s">
        <v>16</v>
      </c>
      <c r="M34" t="s">
        <v>1685</v>
      </c>
      <c r="N34" t="s">
        <v>1544</v>
      </c>
      <c r="O34" s="32">
        <v>2.2000000000000002</v>
      </c>
      <c r="Q34" t="s">
        <v>1621</v>
      </c>
    </row>
    <row r="35" spans="1:17" x14ac:dyDescent="0.3">
      <c r="A35">
        <v>2023</v>
      </c>
      <c r="B35" t="s">
        <v>772</v>
      </c>
      <c r="C35" t="s">
        <v>736</v>
      </c>
      <c r="D35" t="s">
        <v>26</v>
      </c>
      <c r="E35" t="s">
        <v>1136</v>
      </c>
      <c r="F35" t="s">
        <v>707</v>
      </c>
      <c r="H35" t="s">
        <v>11</v>
      </c>
      <c r="I35" t="s">
        <v>13</v>
      </c>
      <c r="J35" t="s">
        <v>16</v>
      </c>
      <c r="K35" t="s">
        <v>16</v>
      </c>
      <c r="M35" t="s">
        <v>1619</v>
      </c>
      <c r="N35" t="s">
        <v>1604</v>
      </c>
      <c r="O35" s="32">
        <v>90</v>
      </c>
      <c r="Q35" t="s">
        <v>1621</v>
      </c>
    </row>
    <row r="36" spans="1:17" x14ac:dyDescent="0.3">
      <c r="A36">
        <v>2023</v>
      </c>
      <c r="B36" t="s">
        <v>772</v>
      </c>
      <c r="C36" t="s">
        <v>736</v>
      </c>
      <c r="D36" t="s">
        <v>26</v>
      </c>
      <c r="E36" t="s">
        <v>1136</v>
      </c>
      <c r="F36" t="s">
        <v>707</v>
      </c>
      <c r="H36" t="s">
        <v>11</v>
      </c>
      <c r="I36" t="s">
        <v>13</v>
      </c>
      <c r="J36" t="s">
        <v>16</v>
      </c>
      <c r="K36" t="s">
        <v>16</v>
      </c>
      <c r="M36" t="s">
        <v>1750</v>
      </c>
      <c r="N36" t="s">
        <v>1549</v>
      </c>
      <c r="O36" s="32">
        <v>185100</v>
      </c>
      <c r="Q36" t="s">
        <v>1621</v>
      </c>
    </row>
    <row r="37" spans="1:17" x14ac:dyDescent="0.3">
      <c r="A37">
        <v>2023</v>
      </c>
      <c r="B37" t="s">
        <v>807</v>
      </c>
      <c r="C37" t="s">
        <v>261</v>
      </c>
      <c r="D37" t="s">
        <v>707</v>
      </c>
      <c r="E37" t="s">
        <v>707</v>
      </c>
      <c r="G37" t="s">
        <v>2230</v>
      </c>
      <c r="H37" t="s">
        <v>233</v>
      </c>
      <c r="I37" t="s">
        <v>249</v>
      </c>
      <c r="J37" t="s">
        <v>376</v>
      </c>
      <c r="K37" t="s">
        <v>376</v>
      </c>
      <c r="M37" t="s">
        <v>1544</v>
      </c>
      <c r="N37" t="s">
        <v>2264</v>
      </c>
      <c r="O37" s="32">
        <v>2114</v>
      </c>
      <c r="Q37" t="s">
        <v>2263</v>
      </c>
    </row>
    <row r="38" spans="1:17" x14ac:dyDescent="0.3">
      <c r="A38">
        <v>2023</v>
      </c>
      <c r="B38" t="s">
        <v>772</v>
      </c>
      <c r="C38" t="s">
        <v>155</v>
      </c>
      <c r="D38" t="s">
        <v>158</v>
      </c>
      <c r="E38" t="s">
        <v>1153</v>
      </c>
      <c r="H38" t="s">
        <v>11</v>
      </c>
      <c r="I38" t="s">
        <v>19</v>
      </c>
      <c r="J38" t="s">
        <v>157</v>
      </c>
      <c r="K38" t="s">
        <v>340</v>
      </c>
      <c r="M38" t="s">
        <v>2829</v>
      </c>
      <c r="N38" t="s">
        <v>1697</v>
      </c>
      <c r="O38" s="32">
        <v>22.4</v>
      </c>
      <c r="Q38" t="s">
        <v>2831</v>
      </c>
    </row>
    <row r="39" spans="1:17" x14ac:dyDescent="0.3">
      <c r="A39">
        <v>2024</v>
      </c>
      <c r="B39" t="s">
        <v>772</v>
      </c>
      <c r="C39" t="s">
        <v>155</v>
      </c>
      <c r="D39" t="s">
        <v>257</v>
      </c>
      <c r="E39" t="s">
        <v>1158</v>
      </c>
      <c r="H39" t="s">
        <v>233</v>
      </c>
      <c r="I39" t="s">
        <v>258</v>
      </c>
      <c r="J39" t="s">
        <v>244</v>
      </c>
      <c r="K39" t="s">
        <v>2834</v>
      </c>
      <c r="M39" t="s">
        <v>2830</v>
      </c>
      <c r="N39" t="s">
        <v>1697</v>
      </c>
      <c r="O39" s="32">
        <v>3.1</v>
      </c>
      <c r="Q39" t="s">
        <v>2831</v>
      </c>
    </row>
    <row r="40" spans="1:17" x14ac:dyDescent="0.3">
      <c r="A40">
        <v>2024</v>
      </c>
      <c r="B40" t="s">
        <v>1537</v>
      </c>
      <c r="C40" t="s">
        <v>155</v>
      </c>
      <c r="D40" t="s">
        <v>2833</v>
      </c>
      <c r="E40" t="s">
        <v>707</v>
      </c>
      <c r="F40" t="s">
        <v>707</v>
      </c>
      <c r="H40" t="s">
        <v>233</v>
      </c>
      <c r="I40" t="s">
        <v>255</v>
      </c>
      <c r="J40" t="s">
        <v>244</v>
      </c>
      <c r="K40" t="s">
        <v>2835</v>
      </c>
      <c r="M40" t="s">
        <v>2836</v>
      </c>
      <c r="N40" t="s">
        <v>1697</v>
      </c>
      <c r="O40" s="32">
        <v>1.9</v>
      </c>
      <c r="Q40" t="s">
        <v>2831</v>
      </c>
    </row>
    <row r="41" spans="1:17" x14ac:dyDescent="0.3">
      <c r="A41">
        <v>2024</v>
      </c>
      <c r="B41" t="s">
        <v>1537</v>
      </c>
      <c r="C41" t="s">
        <v>155</v>
      </c>
      <c r="D41" t="s">
        <v>2838</v>
      </c>
      <c r="E41" t="s">
        <v>707</v>
      </c>
      <c r="F41" t="s">
        <v>707</v>
      </c>
      <c r="H41" t="s">
        <v>11</v>
      </c>
      <c r="J41" t="s">
        <v>157</v>
      </c>
      <c r="K41" t="s">
        <v>340</v>
      </c>
      <c r="M41" t="s">
        <v>2839</v>
      </c>
      <c r="N41" t="s">
        <v>1697</v>
      </c>
      <c r="O41" s="32">
        <v>24.2</v>
      </c>
      <c r="Q41" t="s">
        <v>2831</v>
      </c>
    </row>
    <row r="42" spans="1:17" x14ac:dyDescent="0.3">
      <c r="A42">
        <v>2023</v>
      </c>
      <c r="B42" t="s">
        <v>772</v>
      </c>
      <c r="C42" t="s">
        <v>155</v>
      </c>
      <c r="D42" t="s">
        <v>156</v>
      </c>
      <c r="E42" t="s">
        <v>1152</v>
      </c>
      <c r="H42" t="s">
        <v>11</v>
      </c>
      <c r="I42" t="s">
        <v>34</v>
      </c>
      <c r="J42" t="s">
        <v>157</v>
      </c>
      <c r="K42" t="s">
        <v>2841</v>
      </c>
      <c r="N42" t="s">
        <v>2123</v>
      </c>
      <c r="O42" s="32">
        <v>5901</v>
      </c>
      <c r="Q42" t="s">
        <v>2122</v>
      </c>
    </row>
    <row r="43" spans="1:17" x14ac:dyDescent="0.3">
      <c r="A43">
        <v>2023</v>
      </c>
      <c r="B43" t="s">
        <v>772</v>
      </c>
      <c r="C43" t="s">
        <v>159</v>
      </c>
      <c r="D43" t="s">
        <v>160</v>
      </c>
      <c r="E43" t="s">
        <v>1165</v>
      </c>
      <c r="H43" t="s">
        <v>11</v>
      </c>
      <c r="I43" t="s">
        <v>34</v>
      </c>
      <c r="J43" t="s">
        <v>157</v>
      </c>
      <c r="K43" t="s">
        <v>157</v>
      </c>
      <c r="M43" t="s">
        <v>2131</v>
      </c>
      <c r="N43" t="s">
        <v>2123</v>
      </c>
      <c r="O43" s="32">
        <v>6200</v>
      </c>
      <c r="Q43" t="s">
        <v>2122</v>
      </c>
    </row>
    <row r="44" spans="1:17" x14ac:dyDescent="0.3">
      <c r="A44">
        <v>2023</v>
      </c>
      <c r="B44" t="s">
        <v>772</v>
      </c>
      <c r="C44" t="s">
        <v>27</v>
      </c>
      <c r="D44" t="s">
        <v>28</v>
      </c>
      <c r="E44" t="s">
        <v>1166</v>
      </c>
      <c r="H44" t="s">
        <v>11</v>
      </c>
      <c r="I44" t="s">
        <v>23</v>
      </c>
      <c r="J44" t="s">
        <v>16</v>
      </c>
      <c r="K44" t="s">
        <v>707</v>
      </c>
      <c r="M44" t="s">
        <v>1545</v>
      </c>
      <c r="N44" t="s">
        <v>1935</v>
      </c>
      <c r="O44" s="32">
        <v>1266009</v>
      </c>
      <c r="Q44" t="s">
        <v>1937</v>
      </c>
    </row>
    <row r="45" spans="1:17" x14ac:dyDescent="0.3">
      <c r="A45">
        <v>2023</v>
      </c>
      <c r="B45" t="s">
        <v>772</v>
      </c>
      <c r="C45" t="s">
        <v>27</v>
      </c>
      <c r="D45" t="s">
        <v>28</v>
      </c>
      <c r="E45" t="s">
        <v>1166</v>
      </c>
      <c r="H45" t="s">
        <v>11</v>
      </c>
      <c r="I45" t="s">
        <v>23</v>
      </c>
      <c r="J45" t="s">
        <v>16</v>
      </c>
      <c r="K45" t="s">
        <v>16</v>
      </c>
      <c r="M45" t="s">
        <v>1925</v>
      </c>
      <c r="N45" t="s">
        <v>1549</v>
      </c>
      <c r="O45" s="32">
        <v>141045</v>
      </c>
      <c r="Q45" t="s">
        <v>1937</v>
      </c>
    </row>
    <row r="46" spans="1:17" x14ac:dyDescent="0.3">
      <c r="A46">
        <v>2023</v>
      </c>
      <c r="B46" t="s">
        <v>772</v>
      </c>
      <c r="C46" t="s">
        <v>27</v>
      </c>
      <c r="D46" t="s">
        <v>28</v>
      </c>
      <c r="E46" t="s">
        <v>1166</v>
      </c>
      <c r="H46" t="s">
        <v>11</v>
      </c>
      <c r="I46" t="s">
        <v>23</v>
      </c>
      <c r="J46" t="s">
        <v>16</v>
      </c>
      <c r="K46" t="s">
        <v>707</v>
      </c>
      <c r="M46" t="s">
        <v>1938</v>
      </c>
      <c r="N46" t="s">
        <v>1935</v>
      </c>
      <c r="O46" s="32">
        <v>1530006</v>
      </c>
      <c r="Q46" t="s">
        <v>1937</v>
      </c>
    </row>
    <row r="47" spans="1:17" x14ac:dyDescent="0.3">
      <c r="A47">
        <v>2023</v>
      </c>
      <c r="B47" t="s">
        <v>772</v>
      </c>
      <c r="C47" t="s">
        <v>2275</v>
      </c>
      <c r="D47" t="s">
        <v>110</v>
      </c>
      <c r="E47" t="s">
        <v>1169</v>
      </c>
      <c r="H47" t="s">
        <v>11</v>
      </c>
      <c r="I47" t="s">
        <v>34</v>
      </c>
      <c r="J47" t="s">
        <v>111</v>
      </c>
      <c r="K47" t="s">
        <v>1954</v>
      </c>
      <c r="M47" t="s">
        <v>2229</v>
      </c>
      <c r="N47" t="s">
        <v>1697</v>
      </c>
      <c r="O47" s="32">
        <v>5.64</v>
      </c>
      <c r="Q47" t="s">
        <v>2122</v>
      </c>
    </row>
    <row r="48" spans="1:17" x14ac:dyDescent="0.3">
      <c r="A48">
        <v>2023</v>
      </c>
      <c r="B48" t="s">
        <v>772</v>
      </c>
      <c r="C48" t="s">
        <v>145</v>
      </c>
      <c r="D48" t="s">
        <v>146</v>
      </c>
      <c r="E48" t="s">
        <v>1172</v>
      </c>
      <c r="H48" t="s">
        <v>11</v>
      </c>
      <c r="I48" t="s">
        <v>148</v>
      </c>
      <c r="J48" t="s">
        <v>147</v>
      </c>
      <c r="K48" t="s">
        <v>147</v>
      </c>
      <c r="M48" t="s">
        <v>1796</v>
      </c>
      <c r="N48" t="s">
        <v>1911</v>
      </c>
      <c r="O48" s="32">
        <v>16.600000000000001</v>
      </c>
      <c r="Q48" t="s">
        <v>1914</v>
      </c>
    </row>
    <row r="49" spans="1:17" x14ac:dyDescent="0.3">
      <c r="A49">
        <v>2023</v>
      </c>
      <c r="B49" t="s">
        <v>772</v>
      </c>
      <c r="C49" t="s">
        <v>145</v>
      </c>
      <c r="D49" t="s">
        <v>146</v>
      </c>
      <c r="E49" t="s">
        <v>1172</v>
      </c>
      <c r="H49" t="s">
        <v>11</v>
      </c>
      <c r="I49" t="s">
        <v>148</v>
      </c>
      <c r="J49" t="s">
        <v>147</v>
      </c>
      <c r="K49" t="s">
        <v>147</v>
      </c>
      <c r="M49" t="s">
        <v>1611</v>
      </c>
      <c r="N49" t="s">
        <v>1911</v>
      </c>
      <c r="O49" s="32">
        <v>4.5999999999999996</v>
      </c>
      <c r="Q49" t="s">
        <v>1915</v>
      </c>
    </row>
    <row r="50" spans="1:17" x14ac:dyDescent="0.3">
      <c r="A50">
        <v>2023</v>
      </c>
      <c r="B50" t="s">
        <v>772</v>
      </c>
      <c r="C50" t="s">
        <v>145</v>
      </c>
      <c r="D50" t="s">
        <v>146</v>
      </c>
      <c r="E50" t="s">
        <v>1172</v>
      </c>
      <c r="H50" t="s">
        <v>11</v>
      </c>
      <c r="I50" t="s">
        <v>148</v>
      </c>
      <c r="J50" t="s">
        <v>147</v>
      </c>
      <c r="K50" t="s">
        <v>147</v>
      </c>
      <c r="M50" t="s">
        <v>1545</v>
      </c>
      <c r="N50" t="s">
        <v>1912</v>
      </c>
      <c r="O50" s="32">
        <v>4.2</v>
      </c>
      <c r="Q50" t="s">
        <v>1916</v>
      </c>
    </row>
    <row r="51" spans="1:17" x14ac:dyDescent="0.3">
      <c r="A51">
        <v>2023</v>
      </c>
      <c r="B51" t="s">
        <v>772</v>
      </c>
      <c r="C51" t="s">
        <v>145</v>
      </c>
      <c r="D51" t="s">
        <v>146</v>
      </c>
      <c r="E51" t="s">
        <v>1172</v>
      </c>
      <c r="H51" t="s">
        <v>11</v>
      </c>
      <c r="I51" t="s">
        <v>148</v>
      </c>
      <c r="J51" t="s">
        <v>147</v>
      </c>
      <c r="K51" t="s">
        <v>147</v>
      </c>
      <c r="M51" t="s">
        <v>1910</v>
      </c>
      <c r="N51" t="s">
        <v>1913</v>
      </c>
      <c r="O51" s="32">
        <v>5.0999999999999996</v>
      </c>
      <c r="Q51" t="s">
        <v>1917</v>
      </c>
    </row>
    <row r="52" spans="1:17" x14ac:dyDescent="0.3">
      <c r="A52">
        <v>2023</v>
      </c>
      <c r="B52" t="s">
        <v>772</v>
      </c>
      <c r="C52" t="s">
        <v>197</v>
      </c>
      <c r="D52" t="s">
        <v>198</v>
      </c>
      <c r="E52" t="s">
        <v>1188</v>
      </c>
      <c r="H52" t="s">
        <v>11</v>
      </c>
      <c r="I52" t="s">
        <v>23</v>
      </c>
      <c r="J52" t="s">
        <v>199</v>
      </c>
      <c r="K52" t="s">
        <v>557</v>
      </c>
      <c r="M52" t="s">
        <v>1749</v>
      </c>
      <c r="N52" t="s">
        <v>1572</v>
      </c>
      <c r="O52" s="32">
        <v>9.2200000000000006</v>
      </c>
      <c r="Q52" t="s">
        <v>2290</v>
      </c>
    </row>
    <row r="53" spans="1:17" x14ac:dyDescent="0.3">
      <c r="A53">
        <v>2023</v>
      </c>
      <c r="B53" t="s">
        <v>772</v>
      </c>
      <c r="C53" t="s">
        <v>793</v>
      </c>
      <c r="D53" t="s">
        <v>129</v>
      </c>
      <c r="E53" t="s">
        <v>1190</v>
      </c>
      <c r="H53" t="s">
        <v>11</v>
      </c>
      <c r="I53" t="s">
        <v>19</v>
      </c>
      <c r="J53" t="s">
        <v>130</v>
      </c>
      <c r="K53" t="s">
        <v>707</v>
      </c>
      <c r="M53" t="s">
        <v>2134</v>
      </c>
      <c r="N53" t="s">
        <v>1572</v>
      </c>
      <c r="O53" s="32">
        <v>50015</v>
      </c>
      <c r="Q53" t="s">
        <v>2135</v>
      </c>
    </row>
    <row r="54" spans="1:17" x14ac:dyDescent="0.3">
      <c r="A54">
        <v>2023</v>
      </c>
      <c r="B54" t="s">
        <v>772</v>
      </c>
      <c r="C54" t="s">
        <v>793</v>
      </c>
      <c r="D54" t="s">
        <v>129</v>
      </c>
      <c r="E54" t="s">
        <v>1190</v>
      </c>
      <c r="H54" t="s">
        <v>11</v>
      </c>
      <c r="I54" t="s">
        <v>19</v>
      </c>
      <c r="J54" t="s">
        <v>130</v>
      </c>
      <c r="K54" t="s">
        <v>707</v>
      </c>
      <c r="M54" t="s">
        <v>1611</v>
      </c>
      <c r="N54" t="s">
        <v>1572</v>
      </c>
      <c r="O54" s="32">
        <v>21278</v>
      </c>
      <c r="Q54" t="s">
        <v>2135</v>
      </c>
    </row>
    <row r="55" spans="1:17" x14ac:dyDescent="0.3">
      <c r="A55">
        <v>2023</v>
      </c>
      <c r="B55" t="s">
        <v>772</v>
      </c>
      <c r="C55" t="s">
        <v>793</v>
      </c>
      <c r="D55" t="s">
        <v>129</v>
      </c>
      <c r="E55" t="s">
        <v>1190</v>
      </c>
      <c r="H55" t="s">
        <v>11</v>
      </c>
      <c r="I55" t="s">
        <v>19</v>
      </c>
      <c r="J55" t="s">
        <v>130</v>
      </c>
      <c r="K55" t="s">
        <v>707</v>
      </c>
      <c r="M55" t="s">
        <v>1545</v>
      </c>
      <c r="N55" t="s">
        <v>1572</v>
      </c>
      <c r="O55" s="32">
        <v>21680</v>
      </c>
      <c r="Q55" t="s">
        <v>2135</v>
      </c>
    </row>
    <row r="56" spans="1:17" x14ac:dyDescent="0.3">
      <c r="A56">
        <v>2023</v>
      </c>
      <c r="B56" t="s">
        <v>772</v>
      </c>
      <c r="C56" t="s">
        <v>793</v>
      </c>
      <c r="D56" t="s">
        <v>129</v>
      </c>
      <c r="E56" t="s">
        <v>1190</v>
      </c>
      <c r="H56" t="s">
        <v>11</v>
      </c>
      <c r="I56" t="s">
        <v>19</v>
      </c>
      <c r="J56" t="s">
        <v>130</v>
      </c>
      <c r="K56" t="s">
        <v>16</v>
      </c>
      <c r="M56" t="s">
        <v>1823</v>
      </c>
      <c r="N56" t="s">
        <v>1573</v>
      </c>
      <c r="O56" s="32">
        <v>0.36</v>
      </c>
      <c r="Q56" t="s">
        <v>2135</v>
      </c>
    </row>
    <row r="57" spans="1:17" x14ac:dyDescent="0.3">
      <c r="A57">
        <v>2023</v>
      </c>
      <c r="B57" t="s">
        <v>772</v>
      </c>
      <c r="C57" t="s">
        <v>793</v>
      </c>
      <c r="D57" t="s">
        <v>129</v>
      </c>
      <c r="E57" t="s">
        <v>1190</v>
      </c>
      <c r="H57" t="s">
        <v>11</v>
      </c>
      <c r="I57" t="s">
        <v>19</v>
      </c>
      <c r="J57" t="s">
        <v>130</v>
      </c>
      <c r="K57" t="s">
        <v>125</v>
      </c>
      <c r="M57" t="s">
        <v>1823</v>
      </c>
      <c r="N57" t="s">
        <v>1604</v>
      </c>
      <c r="O57" s="32">
        <v>0.18</v>
      </c>
      <c r="Q57" t="s">
        <v>2135</v>
      </c>
    </row>
    <row r="58" spans="1:17" x14ac:dyDescent="0.3">
      <c r="A58">
        <v>2023</v>
      </c>
      <c r="B58" t="s">
        <v>772</v>
      </c>
      <c r="C58" t="s">
        <v>793</v>
      </c>
      <c r="D58" t="s">
        <v>129</v>
      </c>
      <c r="E58" t="s">
        <v>1190</v>
      </c>
      <c r="H58" t="s">
        <v>11</v>
      </c>
      <c r="I58" t="s">
        <v>19</v>
      </c>
      <c r="J58" t="s">
        <v>130</v>
      </c>
      <c r="K58" t="s">
        <v>16</v>
      </c>
      <c r="M58" t="s">
        <v>1797</v>
      </c>
      <c r="N58" t="s">
        <v>1604</v>
      </c>
      <c r="O58" s="32">
        <v>64</v>
      </c>
      <c r="Q58" t="s">
        <v>2135</v>
      </c>
    </row>
    <row r="59" spans="1:17" x14ac:dyDescent="0.3">
      <c r="A59">
        <v>2023</v>
      </c>
      <c r="B59" t="s">
        <v>772</v>
      </c>
      <c r="C59" t="s">
        <v>793</v>
      </c>
      <c r="D59" t="s">
        <v>129</v>
      </c>
      <c r="E59" t="s">
        <v>1190</v>
      </c>
      <c r="H59" t="s">
        <v>11</v>
      </c>
      <c r="I59" t="s">
        <v>19</v>
      </c>
      <c r="J59" t="s">
        <v>130</v>
      </c>
      <c r="K59" t="s">
        <v>125</v>
      </c>
      <c r="M59" t="s">
        <v>1797</v>
      </c>
      <c r="N59" t="s">
        <v>1604</v>
      </c>
      <c r="O59" s="32">
        <v>77.599999999999994</v>
      </c>
      <c r="Q59" t="s">
        <v>2135</v>
      </c>
    </row>
    <row r="60" spans="1:17" x14ac:dyDescent="0.3">
      <c r="A60">
        <v>2023</v>
      </c>
      <c r="B60" t="s">
        <v>772</v>
      </c>
      <c r="C60" t="s">
        <v>793</v>
      </c>
      <c r="D60" t="s">
        <v>129</v>
      </c>
      <c r="E60" t="s">
        <v>1190</v>
      </c>
      <c r="H60" t="s">
        <v>11</v>
      </c>
      <c r="I60" t="s">
        <v>19</v>
      </c>
      <c r="J60" t="s">
        <v>130</v>
      </c>
      <c r="K60" t="s">
        <v>1544</v>
      </c>
      <c r="M60" t="s">
        <v>2131</v>
      </c>
      <c r="N60" t="s">
        <v>2132</v>
      </c>
      <c r="O60" s="32">
        <v>142285</v>
      </c>
      <c r="Q60" t="s">
        <v>2135</v>
      </c>
    </row>
    <row r="61" spans="1:17" x14ac:dyDescent="0.3">
      <c r="A61">
        <v>2023</v>
      </c>
      <c r="B61" t="s">
        <v>772</v>
      </c>
      <c r="C61" t="s">
        <v>793</v>
      </c>
      <c r="D61" t="s">
        <v>129</v>
      </c>
      <c r="E61" t="s">
        <v>1190</v>
      </c>
      <c r="H61" t="s">
        <v>11</v>
      </c>
      <c r="I61" t="s">
        <v>19</v>
      </c>
      <c r="J61" t="s">
        <v>130</v>
      </c>
      <c r="K61" t="s">
        <v>16</v>
      </c>
      <c r="M61" t="s">
        <v>1749</v>
      </c>
      <c r="N61" t="s">
        <v>1549</v>
      </c>
      <c r="O61" s="32">
        <v>154391</v>
      </c>
      <c r="Q61" t="s">
        <v>2135</v>
      </c>
    </row>
    <row r="62" spans="1:17" x14ac:dyDescent="0.3">
      <c r="A62">
        <v>2023</v>
      </c>
      <c r="B62" t="s">
        <v>772</v>
      </c>
      <c r="C62" t="s">
        <v>793</v>
      </c>
      <c r="D62" t="s">
        <v>129</v>
      </c>
      <c r="E62" t="s">
        <v>1190</v>
      </c>
      <c r="H62" t="s">
        <v>11</v>
      </c>
      <c r="I62" t="s">
        <v>19</v>
      </c>
      <c r="J62" t="s">
        <v>130</v>
      </c>
      <c r="K62" t="s">
        <v>125</v>
      </c>
      <c r="M62" t="s">
        <v>1749</v>
      </c>
      <c r="N62" t="s">
        <v>2133</v>
      </c>
      <c r="O62" s="32">
        <v>61862</v>
      </c>
      <c r="Q62" t="s">
        <v>2135</v>
      </c>
    </row>
    <row r="63" spans="1:17" x14ac:dyDescent="0.3">
      <c r="A63">
        <v>2023</v>
      </c>
      <c r="B63" t="s">
        <v>807</v>
      </c>
      <c r="C63" t="s">
        <v>795</v>
      </c>
      <c r="D63" t="s">
        <v>707</v>
      </c>
      <c r="E63" t="s">
        <v>707</v>
      </c>
      <c r="F63" t="s">
        <v>707</v>
      </c>
      <c r="G63" t="s">
        <v>2293</v>
      </c>
      <c r="H63" t="s">
        <v>11</v>
      </c>
      <c r="I63" t="s">
        <v>34</v>
      </c>
      <c r="J63" t="s">
        <v>157</v>
      </c>
      <c r="K63" t="s">
        <v>157</v>
      </c>
      <c r="M63" t="s">
        <v>2301</v>
      </c>
      <c r="N63" t="s">
        <v>1697</v>
      </c>
      <c r="O63" s="32">
        <v>40.869999999999997</v>
      </c>
      <c r="Q63" t="s">
        <v>2302</v>
      </c>
    </row>
    <row r="64" spans="1:17" x14ac:dyDescent="0.3">
      <c r="A64">
        <v>2023</v>
      </c>
      <c r="B64" t="s">
        <v>807</v>
      </c>
      <c r="C64" t="s">
        <v>795</v>
      </c>
      <c r="D64" t="s">
        <v>707</v>
      </c>
      <c r="E64" t="s">
        <v>707</v>
      </c>
      <c r="F64" t="s">
        <v>707</v>
      </c>
      <c r="G64" t="s">
        <v>2293</v>
      </c>
      <c r="H64" t="s">
        <v>11</v>
      </c>
      <c r="I64" t="s">
        <v>34</v>
      </c>
      <c r="J64" t="s">
        <v>157</v>
      </c>
      <c r="K64" t="s">
        <v>157</v>
      </c>
      <c r="M64" t="s">
        <v>1558</v>
      </c>
      <c r="N64" t="s">
        <v>1697</v>
      </c>
      <c r="O64" s="32">
        <v>14.16</v>
      </c>
      <c r="Q64" t="s">
        <v>2302</v>
      </c>
    </row>
    <row r="65" spans="1:17" x14ac:dyDescent="0.3">
      <c r="A65">
        <v>2022</v>
      </c>
      <c r="B65" t="s">
        <v>772</v>
      </c>
      <c r="C65" t="s">
        <v>795</v>
      </c>
      <c r="D65" t="s">
        <v>162</v>
      </c>
      <c r="E65" t="s">
        <v>1192</v>
      </c>
      <c r="H65" t="s">
        <v>11</v>
      </c>
      <c r="I65" t="s">
        <v>34</v>
      </c>
      <c r="J65" t="s">
        <v>157</v>
      </c>
      <c r="K65" t="s">
        <v>157</v>
      </c>
      <c r="M65" t="s">
        <v>1611</v>
      </c>
      <c r="N65" t="s">
        <v>2762</v>
      </c>
      <c r="O65" s="32">
        <v>22.3</v>
      </c>
      <c r="Q65" t="s">
        <v>2925</v>
      </c>
    </row>
    <row r="66" spans="1:17" x14ac:dyDescent="0.3">
      <c r="A66">
        <v>2022</v>
      </c>
      <c r="B66" t="s">
        <v>772</v>
      </c>
      <c r="C66" t="s">
        <v>795</v>
      </c>
      <c r="D66" t="s">
        <v>162</v>
      </c>
      <c r="E66" t="s">
        <v>1192</v>
      </c>
      <c r="H66" t="s">
        <v>11</v>
      </c>
      <c r="I66" t="s">
        <v>34</v>
      </c>
      <c r="J66" t="s">
        <v>157</v>
      </c>
      <c r="K66" t="s">
        <v>157</v>
      </c>
      <c r="M66" t="s">
        <v>1545</v>
      </c>
      <c r="N66" t="s">
        <v>2762</v>
      </c>
      <c r="O66" s="32">
        <v>21</v>
      </c>
      <c r="Q66" t="s">
        <v>2925</v>
      </c>
    </row>
    <row r="67" spans="1:17" x14ac:dyDescent="0.3">
      <c r="A67">
        <v>2022</v>
      </c>
      <c r="B67" t="s">
        <v>772</v>
      </c>
      <c r="C67" t="s">
        <v>795</v>
      </c>
      <c r="D67" t="s">
        <v>162</v>
      </c>
      <c r="E67" t="s">
        <v>1192</v>
      </c>
      <c r="H67" t="s">
        <v>11</v>
      </c>
      <c r="I67" t="s">
        <v>34</v>
      </c>
      <c r="J67" t="s">
        <v>157</v>
      </c>
      <c r="K67" t="s">
        <v>157</v>
      </c>
      <c r="M67" t="s">
        <v>2131</v>
      </c>
      <c r="N67" t="s">
        <v>2762</v>
      </c>
      <c r="O67" s="32">
        <v>7.9</v>
      </c>
      <c r="Q67" t="s">
        <v>2925</v>
      </c>
    </row>
    <row r="68" spans="1:17" x14ac:dyDescent="0.3">
      <c r="A68">
        <v>2022</v>
      </c>
      <c r="B68" t="s">
        <v>772</v>
      </c>
      <c r="C68" t="s">
        <v>795</v>
      </c>
      <c r="D68" t="s">
        <v>162</v>
      </c>
      <c r="E68" t="s">
        <v>1192</v>
      </c>
      <c r="H68" t="s">
        <v>11</v>
      </c>
      <c r="I68" t="s">
        <v>34</v>
      </c>
      <c r="J68" t="s">
        <v>157</v>
      </c>
      <c r="K68" t="s">
        <v>157</v>
      </c>
      <c r="M68" t="s">
        <v>1879</v>
      </c>
      <c r="N68" t="s">
        <v>1604</v>
      </c>
      <c r="O68" s="32">
        <v>0.66200000000000003</v>
      </c>
      <c r="Q68" t="s">
        <v>2925</v>
      </c>
    </row>
    <row r="69" spans="1:17" x14ac:dyDescent="0.3">
      <c r="A69">
        <v>2023</v>
      </c>
      <c r="B69" t="s">
        <v>772</v>
      </c>
      <c r="C69" t="s">
        <v>721</v>
      </c>
      <c r="D69" t="s">
        <v>97</v>
      </c>
      <c r="E69" t="s">
        <v>1198</v>
      </c>
      <c r="H69" t="s">
        <v>11</v>
      </c>
      <c r="I69" t="s">
        <v>98</v>
      </c>
      <c r="J69" t="s">
        <v>95</v>
      </c>
      <c r="K69" t="s">
        <v>1954</v>
      </c>
      <c r="M69" t="s">
        <v>2229</v>
      </c>
      <c r="N69" t="s">
        <v>1697</v>
      </c>
      <c r="O69" s="32">
        <v>2.2000000000000002</v>
      </c>
      <c r="Q69" t="s">
        <v>2122</v>
      </c>
    </row>
    <row r="70" spans="1:17" x14ac:dyDescent="0.3">
      <c r="A70">
        <v>2023</v>
      </c>
      <c r="B70" t="s">
        <v>772</v>
      </c>
      <c r="C70" t="s">
        <v>721</v>
      </c>
      <c r="D70" t="s">
        <v>96</v>
      </c>
      <c r="E70" t="s">
        <v>1197</v>
      </c>
      <c r="H70" t="s">
        <v>11</v>
      </c>
      <c r="I70" t="s">
        <v>34</v>
      </c>
      <c r="J70" t="s">
        <v>95</v>
      </c>
      <c r="K70" t="s">
        <v>1954</v>
      </c>
      <c r="M70" t="s">
        <v>2229</v>
      </c>
      <c r="N70" t="s">
        <v>1697</v>
      </c>
      <c r="O70" s="32" t="s">
        <v>707</v>
      </c>
      <c r="Q70" t="s">
        <v>2122</v>
      </c>
    </row>
    <row r="71" spans="1:17" x14ac:dyDescent="0.3">
      <c r="A71">
        <v>2023</v>
      </c>
      <c r="B71" t="s">
        <v>772</v>
      </c>
      <c r="C71" t="s">
        <v>721</v>
      </c>
      <c r="D71" t="s">
        <v>94</v>
      </c>
      <c r="E71" t="s">
        <v>1196</v>
      </c>
      <c r="H71" t="s">
        <v>11</v>
      </c>
      <c r="I71" t="s">
        <v>34</v>
      </c>
      <c r="J71" t="s">
        <v>95</v>
      </c>
      <c r="K71" t="s">
        <v>1954</v>
      </c>
      <c r="M71" t="s">
        <v>2229</v>
      </c>
      <c r="N71" t="s">
        <v>1697</v>
      </c>
      <c r="O71" s="32">
        <v>1.6</v>
      </c>
      <c r="Q71" t="s">
        <v>2122</v>
      </c>
    </row>
    <row r="72" spans="1:17" x14ac:dyDescent="0.3">
      <c r="A72">
        <v>2023</v>
      </c>
      <c r="B72" t="s">
        <v>772</v>
      </c>
      <c r="C72" t="s">
        <v>99</v>
      </c>
      <c r="D72" t="s">
        <v>100</v>
      </c>
      <c r="E72" t="s">
        <v>1202</v>
      </c>
      <c r="H72" t="s">
        <v>11</v>
      </c>
      <c r="I72" t="s">
        <v>34</v>
      </c>
      <c r="J72" t="s">
        <v>95</v>
      </c>
      <c r="K72" t="s">
        <v>1954</v>
      </c>
      <c r="M72" t="s">
        <v>2229</v>
      </c>
      <c r="N72" t="s">
        <v>1697</v>
      </c>
      <c r="O72" s="32">
        <v>1.27</v>
      </c>
      <c r="Q72" t="s">
        <v>2122</v>
      </c>
    </row>
    <row r="73" spans="1:17" x14ac:dyDescent="0.3">
      <c r="A73">
        <v>2023</v>
      </c>
      <c r="B73" t="s">
        <v>807</v>
      </c>
      <c r="C73" t="s">
        <v>754</v>
      </c>
      <c r="D73" t="s">
        <v>707</v>
      </c>
      <c r="E73" t="s">
        <v>707</v>
      </c>
      <c r="F73" t="s">
        <v>707</v>
      </c>
      <c r="G73" t="s">
        <v>2317</v>
      </c>
      <c r="H73" t="s">
        <v>11</v>
      </c>
      <c r="I73" t="s">
        <v>98</v>
      </c>
      <c r="J73" t="s">
        <v>147</v>
      </c>
      <c r="K73" t="s">
        <v>147</v>
      </c>
      <c r="M73" t="s">
        <v>2321</v>
      </c>
      <c r="N73" t="s">
        <v>2323</v>
      </c>
      <c r="O73" s="32">
        <v>2834</v>
      </c>
      <c r="Q73" t="s">
        <v>2166</v>
      </c>
    </row>
    <row r="74" spans="1:17" x14ac:dyDescent="0.3">
      <c r="A74">
        <v>2023</v>
      </c>
      <c r="B74" t="s">
        <v>807</v>
      </c>
      <c r="C74" t="s">
        <v>754</v>
      </c>
      <c r="D74" t="s">
        <v>707</v>
      </c>
      <c r="E74" t="s">
        <v>707</v>
      </c>
      <c r="F74" t="s">
        <v>707</v>
      </c>
      <c r="G74" t="s">
        <v>2317</v>
      </c>
      <c r="H74" t="s">
        <v>11</v>
      </c>
      <c r="I74" t="s">
        <v>98</v>
      </c>
      <c r="J74" t="s">
        <v>147</v>
      </c>
      <c r="K74" t="s">
        <v>147</v>
      </c>
      <c r="M74" t="s">
        <v>2322</v>
      </c>
      <c r="N74" t="s">
        <v>2323</v>
      </c>
      <c r="O74" s="32">
        <v>31865</v>
      </c>
      <c r="Q74" t="s">
        <v>2166</v>
      </c>
    </row>
    <row r="75" spans="1:17" x14ac:dyDescent="0.3">
      <c r="A75">
        <v>2023</v>
      </c>
      <c r="B75" t="s">
        <v>772</v>
      </c>
      <c r="C75" t="s">
        <v>30</v>
      </c>
      <c r="D75" t="s">
        <v>31</v>
      </c>
      <c r="E75" t="s">
        <v>1210</v>
      </c>
      <c r="F75" t="s">
        <v>707</v>
      </c>
      <c r="H75" t="s">
        <v>11</v>
      </c>
      <c r="I75" t="s">
        <v>13</v>
      </c>
      <c r="J75" t="s">
        <v>16</v>
      </c>
      <c r="K75" t="s">
        <v>16</v>
      </c>
      <c r="M75" t="s">
        <v>1822</v>
      </c>
      <c r="N75" t="s">
        <v>1546</v>
      </c>
      <c r="O75" s="32">
        <v>838419</v>
      </c>
      <c r="Q75" t="s">
        <v>2135</v>
      </c>
    </row>
    <row r="76" spans="1:17" x14ac:dyDescent="0.3">
      <c r="A76">
        <v>2023</v>
      </c>
      <c r="B76" t="s">
        <v>772</v>
      </c>
      <c r="C76" t="s">
        <v>30</v>
      </c>
      <c r="D76" t="s">
        <v>31</v>
      </c>
      <c r="E76" t="s">
        <v>1210</v>
      </c>
      <c r="F76" t="s">
        <v>707</v>
      </c>
      <c r="H76" t="s">
        <v>11</v>
      </c>
      <c r="I76" t="s">
        <v>13</v>
      </c>
      <c r="J76" t="s">
        <v>16</v>
      </c>
      <c r="K76" t="s">
        <v>16</v>
      </c>
      <c r="M76" t="s">
        <v>1823</v>
      </c>
      <c r="N76" t="s">
        <v>1573</v>
      </c>
      <c r="O76" s="32">
        <v>6.76</v>
      </c>
      <c r="Q76" t="s">
        <v>2135</v>
      </c>
    </row>
    <row r="77" spans="1:17" x14ac:dyDescent="0.3">
      <c r="A77">
        <v>2023</v>
      </c>
      <c r="B77" t="s">
        <v>772</v>
      </c>
      <c r="C77" t="s">
        <v>30</v>
      </c>
      <c r="D77" t="s">
        <v>31</v>
      </c>
      <c r="E77" t="s">
        <v>1210</v>
      </c>
      <c r="F77" t="s">
        <v>707</v>
      </c>
      <c r="H77" t="s">
        <v>11</v>
      </c>
      <c r="I77" t="s">
        <v>13</v>
      </c>
      <c r="J77" t="s">
        <v>16</v>
      </c>
      <c r="K77" t="s">
        <v>16</v>
      </c>
      <c r="M77" t="s">
        <v>1797</v>
      </c>
      <c r="N77" t="s">
        <v>1604</v>
      </c>
      <c r="O77" s="32">
        <v>0.97099999999999997</v>
      </c>
      <c r="Q77" t="s">
        <v>2135</v>
      </c>
    </row>
    <row r="78" spans="1:17" x14ac:dyDescent="0.3">
      <c r="A78">
        <v>2023</v>
      </c>
      <c r="B78" t="s">
        <v>772</v>
      </c>
      <c r="C78" t="s">
        <v>30</v>
      </c>
      <c r="D78" t="s">
        <v>31</v>
      </c>
      <c r="E78" t="s">
        <v>1210</v>
      </c>
      <c r="F78" t="s">
        <v>707</v>
      </c>
      <c r="H78" t="s">
        <v>11</v>
      </c>
      <c r="I78" t="s">
        <v>13</v>
      </c>
      <c r="J78" t="s">
        <v>16</v>
      </c>
      <c r="K78" t="s">
        <v>16</v>
      </c>
      <c r="M78" t="s">
        <v>1749</v>
      </c>
      <c r="N78" t="s">
        <v>2139</v>
      </c>
      <c r="O78" s="32">
        <v>177069</v>
      </c>
      <c r="Q78" t="s">
        <v>2135</v>
      </c>
    </row>
    <row r="79" spans="1:17" x14ac:dyDescent="0.3">
      <c r="A79">
        <v>2024</v>
      </c>
      <c r="B79" t="s">
        <v>772</v>
      </c>
      <c r="C79" t="s">
        <v>798</v>
      </c>
      <c r="D79" t="s">
        <v>71</v>
      </c>
      <c r="E79" t="s">
        <v>1215</v>
      </c>
      <c r="F79" t="s">
        <v>707</v>
      </c>
      <c r="H79" t="s">
        <v>11</v>
      </c>
      <c r="I79" t="s">
        <v>13</v>
      </c>
      <c r="J79" t="s">
        <v>64</v>
      </c>
      <c r="K79" t="s">
        <v>707</v>
      </c>
      <c r="M79" t="s">
        <v>1545</v>
      </c>
      <c r="N79" t="s">
        <v>1546</v>
      </c>
      <c r="O79" s="32">
        <v>841000</v>
      </c>
      <c r="Q79" t="s">
        <v>1934</v>
      </c>
    </row>
    <row r="80" spans="1:17" x14ac:dyDescent="0.3">
      <c r="A80">
        <v>2024</v>
      </c>
      <c r="B80" t="s">
        <v>772</v>
      </c>
      <c r="C80" t="s">
        <v>798</v>
      </c>
      <c r="D80" t="s">
        <v>71</v>
      </c>
      <c r="E80" t="s">
        <v>1215</v>
      </c>
      <c r="F80" t="s">
        <v>707</v>
      </c>
      <c r="H80" t="s">
        <v>11</v>
      </c>
      <c r="I80" t="s">
        <v>13</v>
      </c>
      <c r="J80" t="s">
        <v>64</v>
      </c>
      <c r="K80" t="s">
        <v>16</v>
      </c>
      <c r="M80" t="s">
        <v>1749</v>
      </c>
      <c r="N80" t="s">
        <v>1549</v>
      </c>
      <c r="O80" s="32">
        <v>112700</v>
      </c>
      <c r="Q80" t="s">
        <v>1934</v>
      </c>
    </row>
    <row r="81" spans="1:17" x14ac:dyDescent="0.3">
      <c r="A81">
        <v>2024</v>
      </c>
      <c r="B81" t="s">
        <v>772</v>
      </c>
      <c r="C81" t="s">
        <v>798</v>
      </c>
      <c r="D81" t="s">
        <v>71</v>
      </c>
      <c r="E81" t="s">
        <v>1215</v>
      </c>
      <c r="F81" t="s">
        <v>707</v>
      </c>
      <c r="H81" t="s">
        <v>11</v>
      </c>
      <c r="I81" t="s">
        <v>13</v>
      </c>
      <c r="J81" t="s">
        <v>64</v>
      </c>
      <c r="K81" t="s">
        <v>707</v>
      </c>
      <c r="M81" t="s">
        <v>1611</v>
      </c>
      <c r="N81" t="s">
        <v>1546</v>
      </c>
      <c r="O81" s="32">
        <v>862000</v>
      </c>
      <c r="Q81" t="s">
        <v>1934</v>
      </c>
    </row>
    <row r="82" spans="1:17" x14ac:dyDescent="0.3">
      <c r="A82">
        <v>2024</v>
      </c>
      <c r="B82" t="s">
        <v>772</v>
      </c>
      <c r="C82" t="s">
        <v>798</v>
      </c>
      <c r="D82" t="s">
        <v>71</v>
      </c>
      <c r="E82" t="s">
        <v>1215</v>
      </c>
      <c r="F82" t="s">
        <v>707</v>
      </c>
      <c r="H82" t="s">
        <v>11</v>
      </c>
      <c r="I82" t="s">
        <v>13</v>
      </c>
      <c r="J82" t="s">
        <v>64</v>
      </c>
      <c r="K82" t="s">
        <v>707</v>
      </c>
      <c r="M82" t="s">
        <v>1796</v>
      </c>
      <c r="N82" t="s">
        <v>1546</v>
      </c>
      <c r="O82" s="32">
        <v>993271</v>
      </c>
      <c r="Q82" t="s">
        <v>1934</v>
      </c>
    </row>
    <row r="83" spans="1:17" x14ac:dyDescent="0.3">
      <c r="A83">
        <v>2024</v>
      </c>
      <c r="B83" t="s">
        <v>772</v>
      </c>
      <c r="C83" t="s">
        <v>798</v>
      </c>
      <c r="D83" t="s">
        <v>71</v>
      </c>
      <c r="E83" t="s">
        <v>1215</v>
      </c>
      <c r="F83" t="s">
        <v>707</v>
      </c>
      <c r="H83" t="s">
        <v>11</v>
      </c>
      <c r="I83" t="s">
        <v>13</v>
      </c>
      <c r="J83" t="s">
        <v>64</v>
      </c>
      <c r="K83" t="s">
        <v>707</v>
      </c>
      <c r="M83" t="s">
        <v>1926</v>
      </c>
      <c r="N83" t="s">
        <v>1546</v>
      </c>
      <c r="O83" s="32">
        <v>1855271</v>
      </c>
      <c r="Q83" t="s">
        <v>1934</v>
      </c>
    </row>
    <row r="84" spans="1:17" x14ac:dyDescent="0.3">
      <c r="A84">
        <v>2021</v>
      </c>
      <c r="B84" t="s">
        <v>772</v>
      </c>
      <c r="C84" t="s">
        <v>716</v>
      </c>
      <c r="D84" t="s">
        <v>298</v>
      </c>
      <c r="E84" t="s">
        <v>1216</v>
      </c>
      <c r="F84" t="s">
        <v>707</v>
      </c>
      <c r="H84" t="s">
        <v>233</v>
      </c>
      <c r="I84" t="s">
        <v>255</v>
      </c>
      <c r="J84" t="s">
        <v>244</v>
      </c>
      <c r="K84" t="s">
        <v>2690</v>
      </c>
      <c r="M84" t="s">
        <v>2689</v>
      </c>
      <c r="N84" t="s">
        <v>1572</v>
      </c>
      <c r="O84" s="32">
        <v>828</v>
      </c>
      <c r="Q84" t="s">
        <v>2122</v>
      </c>
    </row>
    <row r="85" spans="1:17" x14ac:dyDescent="0.3">
      <c r="A85">
        <v>2021</v>
      </c>
      <c r="B85" t="s">
        <v>772</v>
      </c>
      <c r="C85" t="s">
        <v>716</v>
      </c>
      <c r="D85" t="s">
        <v>298</v>
      </c>
      <c r="E85" t="s">
        <v>1216</v>
      </c>
      <c r="F85" t="s">
        <v>707</v>
      </c>
      <c r="H85" t="s">
        <v>233</v>
      </c>
      <c r="I85" t="s">
        <v>255</v>
      </c>
      <c r="J85" t="s">
        <v>244</v>
      </c>
      <c r="K85" t="s">
        <v>2690</v>
      </c>
      <c r="M85" t="s">
        <v>2691</v>
      </c>
      <c r="N85" t="s">
        <v>2123</v>
      </c>
      <c r="O85" s="32">
        <v>1200</v>
      </c>
      <c r="Q85" t="s">
        <v>2122</v>
      </c>
    </row>
    <row r="86" spans="1:17" x14ac:dyDescent="0.3">
      <c r="A86">
        <v>2023</v>
      </c>
      <c r="B86" t="s">
        <v>1537</v>
      </c>
      <c r="C86" t="s">
        <v>715</v>
      </c>
      <c r="D86" t="s">
        <v>1866</v>
      </c>
      <c r="E86" t="s">
        <v>707</v>
      </c>
      <c r="F86" t="s">
        <v>707</v>
      </c>
      <c r="H86" t="s">
        <v>1961</v>
      </c>
      <c r="I86" t="s">
        <v>720</v>
      </c>
      <c r="K86" t="s">
        <v>557</v>
      </c>
      <c r="M86" t="s">
        <v>2661</v>
      </c>
      <c r="N86" t="s">
        <v>1572</v>
      </c>
      <c r="O86" s="32">
        <v>39.1</v>
      </c>
      <c r="Q86" t="s">
        <v>1870</v>
      </c>
    </row>
    <row r="87" spans="1:17" x14ac:dyDescent="0.3">
      <c r="A87">
        <v>2023</v>
      </c>
      <c r="B87" t="s">
        <v>1537</v>
      </c>
      <c r="C87" t="s">
        <v>715</v>
      </c>
      <c r="D87" t="s">
        <v>1866</v>
      </c>
      <c r="E87" t="s">
        <v>707</v>
      </c>
      <c r="F87" t="s">
        <v>707</v>
      </c>
      <c r="H87" t="s">
        <v>1961</v>
      </c>
      <c r="I87" t="s">
        <v>720</v>
      </c>
      <c r="K87" t="s">
        <v>557</v>
      </c>
      <c r="M87" t="s">
        <v>1558</v>
      </c>
      <c r="N87" t="s">
        <v>1572</v>
      </c>
      <c r="O87" s="32">
        <v>0.2</v>
      </c>
      <c r="Q87" t="s">
        <v>1870</v>
      </c>
    </row>
    <row r="88" spans="1:17" x14ac:dyDescent="0.3">
      <c r="A88">
        <v>2023</v>
      </c>
      <c r="B88" t="s">
        <v>1537</v>
      </c>
      <c r="C88" t="s">
        <v>715</v>
      </c>
      <c r="D88" t="s">
        <v>1866</v>
      </c>
      <c r="E88" t="s">
        <v>707</v>
      </c>
      <c r="F88" t="s">
        <v>707</v>
      </c>
      <c r="H88" t="s">
        <v>1961</v>
      </c>
      <c r="I88" t="s">
        <v>720</v>
      </c>
      <c r="K88" t="s">
        <v>125</v>
      </c>
      <c r="M88" t="s">
        <v>2661</v>
      </c>
      <c r="N88" t="s">
        <v>1572</v>
      </c>
      <c r="O88" s="32">
        <v>8.9</v>
      </c>
      <c r="Q88" t="s">
        <v>1870</v>
      </c>
    </row>
    <row r="89" spans="1:17" x14ac:dyDescent="0.3">
      <c r="A89">
        <v>2023</v>
      </c>
      <c r="B89" t="s">
        <v>1537</v>
      </c>
      <c r="C89" t="s">
        <v>715</v>
      </c>
      <c r="D89" t="s">
        <v>1866</v>
      </c>
      <c r="E89" t="s">
        <v>707</v>
      </c>
      <c r="F89" t="s">
        <v>707</v>
      </c>
      <c r="H89" t="s">
        <v>1961</v>
      </c>
      <c r="I89" t="s">
        <v>720</v>
      </c>
      <c r="K89" t="s">
        <v>125</v>
      </c>
      <c r="M89" t="s">
        <v>1558</v>
      </c>
      <c r="N89" t="s">
        <v>1572</v>
      </c>
      <c r="O89" s="32">
        <v>4.8</v>
      </c>
      <c r="Q89" t="s">
        <v>1870</v>
      </c>
    </row>
    <row r="90" spans="1:17" x14ac:dyDescent="0.3">
      <c r="A90">
        <v>2023</v>
      </c>
      <c r="B90" t="s">
        <v>1537</v>
      </c>
      <c r="C90" t="s">
        <v>715</v>
      </c>
      <c r="D90" t="s">
        <v>1866</v>
      </c>
      <c r="E90" t="s">
        <v>707</v>
      </c>
      <c r="F90" t="s">
        <v>707</v>
      </c>
      <c r="H90" t="s">
        <v>1961</v>
      </c>
      <c r="I90" t="s">
        <v>720</v>
      </c>
      <c r="K90" t="s">
        <v>1864</v>
      </c>
      <c r="M90" t="s">
        <v>2661</v>
      </c>
      <c r="N90" t="s">
        <v>1572</v>
      </c>
      <c r="O90" s="32">
        <v>0.4</v>
      </c>
      <c r="Q90" t="s">
        <v>1870</v>
      </c>
    </row>
    <row r="91" spans="1:17" x14ac:dyDescent="0.3">
      <c r="A91">
        <v>2023</v>
      </c>
      <c r="B91" t="s">
        <v>1537</v>
      </c>
      <c r="C91" t="s">
        <v>715</v>
      </c>
      <c r="D91" t="s">
        <v>1866</v>
      </c>
      <c r="E91" t="s">
        <v>707</v>
      </c>
      <c r="F91" t="s">
        <v>707</v>
      </c>
      <c r="H91" t="s">
        <v>1961</v>
      </c>
      <c r="I91" t="s">
        <v>720</v>
      </c>
      <c r="K91" t="s">
        <v>16</v>
      </c>
      <c r="M91" t="s">
        <v>1750</v>
      </c>
      <c r="N91" t="s">
        <v>1552</v>
      </c>
      <c r="O91" s="32">
        <v>11</v>
      </c>
      <c r="Q91" t="s">
        <v>1870</v>
      </c>
    </row>
    <row r="92" spans="1:17" x14ac:dyDescent="0.3">
      <c r="A92">
        <v>2023</v>
      </c>
      <c r="B92" t="s">
        <v>1537</v>
      </c>
      <c r="C92" t="s">
        <v>715</v>
      </c>
      <c r="D92" t="s">
        <v>1866</v>
      </c>
      <c r="E92" t="s">
        <v>707</v>
      </c>
      <c r="F92" t="s">
        <v>707</v>
      </c>
      <c r="H92" t="s">
        <v>1961</v>
      </c>
      <c r="I92" t="s">
        <v>720</v>
      </c>
      <c r="K92" t="s">
        <v>1551</v>
      </c>
      <c r="M92" t="s">
        <v>1750</v>
      </c>
      <c r="N92" t="s">
        <v>1552</v>
      </c>
      <c r="O92" s="32">
        <v>223</v>
      </c>
      <c r="Q92" t="s">
        <v>1870</v>
      </c>
    </row>
    <row r="93" spans="1:17" x14ac:dyDescent="0.3">
      <c r="A93">
        <v>2023</v>
      </c>
      <c r="B93" t="s">
        <v>1537</v>
      </c>
      <c r="C93" t="s">
        <v>715</v>
      </c>
      <c r="D93" t="s">
        <v>1866</v>
      </c>
      <c r="E93" t="s">
        <v>707</v>
      </c>
      <c r="F93" t="s">
        <v>707</v>
      </c>
      <c r="H93" t="s">
        <v>1961</v>
      </c>
      <c r="I93" t="s">
        <v>720</v>
      </c>
      <c r="K93" t="s">
        <v>1867</v>
      </c>
      <c r="M93" t="s">
        <v>1750</v>
      </c>
      <c r="N93" t="s">
        <v>1552</v>
      </c>
      <c r="O93" s="32">
        <v>24</v>
      </c>
      <c r="Q93" t="s">
        <v>1870</v>
      </c>
    </row>
    <row r="94" spans="1:17" x14ac:dyDescent="0.3">
      <c r="A94">
        <v>2023</v>
      </c>
      <c r="B94" t="s">
        <v>1537</v>
      </c>
      <c r="C94" t="s">
        <v>715</v>
      </c>
      <c r="D94" t="s">
        <v>1866</v>
      </c>
      <c r="E94" t="s">
        <v>707</v>
      </c>
      <c r="F94" t="s">
        <v>707</v>
      </c>
      <c r="H94" t="s">
        <v>1961</v>
      </c>
      <c r="I94" t="s">
        <v>720</v>
      </c>
      <c r="K94" t="s">
        <v>1868</v>
      </c>
      <c r="M94" t="s">
        <v>1750</v>
      </c>
      <c r="N94" t="s">
        <v>1552</v>
      </c>
      <c r="O94" s="32">
        <v>65</v>
      </c>
      <c r="Q94" t="s">
        <v>1870</v>
      </c>
    </row>
    <row r="95" spans="1:17" x14ac:dyDescent="0.3">
      <c r="A95">
        <v>2023</v>
      </c>
      <c r="B95" t="s">
        <v>1537</v>
      </c>
      <c r="C95" t="s">
        <v>715</v>
      </c>
      <c r="D95" t="s">
        <v>1866</v>
      </c>
      <c r="E95" t="s">
        <v>707</v>
      </c>
      <c r="F95" t="s">
        <v>707</v>
      </c>
      <c r="H95" t="s">
        <v>1961</v>
      </c>
      <c r="I95" t="s">
        <v>720</v>
      </c>
      <c r="K95" t="s">
        <v>1869</v>
      </c>
      <c r="M95" t="s">
        <v>1750</v>
      </c>
      <c r="N95" t="s">
        <v>1552</v>
      </c>
      <c r="O95" s="32">
        <v>3</v>
      </c>
      <c r="Q95" t="s">
        <v>1870</v>
      </c>
    </row>
    <row r="96" spans="1:17" x14ac:dyDescent="0.3">
      <c r="A96">
        <v>2023</v>
      </c>
      <c r="B96" t="s">
        <v>1537</v>
      </c>
      <c r="C96" t="s">
        <v>715</v>
      </c>
      <c r="D96" t="s">
        <v>1866</v>
      </c>
      <c r="E96" t="s">
        <v>707</v>
      </c>
      <c r="F96" t="s">
        <v>707</v>
      </c>
      <c r="H96" t="s">
        <v>1961</v>
      </c>
      <c r="I96" t="s">
        <v>720</v>
      </c>
      <c r="K96" t="s">
        <v>557</v>
      </c>
      <c r="M96" t="s">
        <v>2661</v>
      </c>
      <c r="N96" t="s">
        <v>1572</v>
      </c>
      <c r="O96" s="32">
        <v>95</v>
      </c>
      <c r="Q96" t="s">
        <v>1870</v>
      </c>
    </row>
    <row r="97" spans="1:17" x14ac:dyDescent="0.3">
      <c r="A97">
        <v>2023</v>
      </c>
      <c r="B97" t="s">
        <v>1537</v>
      </c>
      <c r="C97" t="s">
        <v>715</v>
      </c>
      <c r="D97" t="s">
        <v>1866</v>
      </c>
      <c r="E97" t="s">
        <v>707</v>
      </c>
      <c r="F97" t="s">
        <v>707</v>
      </c>
      <c r="H97" t="s">
        <v>1961</v>
      </c>
      <c r="I97" t="s">
        <v>720</v>
      </c>
      <c r="K97" t="s">
        <v>557</v>
      </c>
      <c r="M97" t="s">
        <v>1558</v>
      </c>
      <c r="N97" t="s">
        <v>1572</v>
      </c>
      <c r="O97" s="32">
        <v>0.2</v>
      </c>
      <c r="Q97" t="s">
        <v>1870</v>
      </c>
    </row>
    <row r="98" spans="1:17" x14ac:dyDescent="0.3">
      <c r="A98">
        <v>2023</v>
      </c>
      <c r="B98" t="s">
        <v>1537</v>
      </c>
      <c r="C98" t="s">
        <v>715</v>
      </c>
      <c r="D98" t="s">
        <v>1866</v>
      </c>
      <c r="E98" t="s">
        <v>707</v>
      </c>
      <c r="F98" t="s">
        <v>707</v>
      </c>
      <c r="H98" t="s">
        <v>1961</v>
      </c>
      <c r="I98" t="s">
        <v>720</v>
      </c>
      <c r="K98" t="s">
        <v>125</v>
      </c>
      <c r="M98" t="s">
        <v>2661</v>
      </c>
      <c r="N98" t="s">
        <v>1572</v>
      </c>
      <c r="O98" s="32">
        <v>20.100000000000001</v>
      </c>
      <c r="Q98" t="s">
        <v>1870</v>
      </c>
    </row>
    <row r="99" spans="1:17" x14ac:dyDescent="0.3">
      <c r="A99">
        <v>2023</v>
      </c>
      <c r="B99" t="s">
        <v>1537</v>
      </c>
      <c r="C99" t="s">
        <v>715</v>
      </c>
      <c r="D99" t="s">
        <v>1866</v>
      </c>
      <c r="E99" t="s">
        <v>707</v>
      </c>
      <c r="F99" t="s">
        <v>707</v>
      </c>
      <c r="H99" t="s">
        <v>1961</v>
      </c>
      <c r="I99" t="s">
        <v>720</v>
      </c>
      <c r="K99" t="s">
        <v>125</v>
      </c>
      <c r="M99" t="s">
        <v>1558</v>
      </c>
      <c r="N99" t="s">
        <v>1572</v>
      </c>
      <c r="O99" s="32">
        <v>6.2</v>
      </c>
      <c r="Q99" t="s">
        <v>1870</v>
      </c>
    </row>
    <row r="100" spans="1:17" x14ac:dyDescent="0.3">
      <c r="A100">
        <v>2023</v>
      </c>
      <c r="B100" t="s">
        <v>1537</v>
      </c>
      <c r="C100" t="s">
        <v>715</v>
      </c>
      <c r="D100" t="s">
        <v>1866</v>
      </c>
      <c r="E100" t="s">
        <v>707</v>
      </c>
      <c r="F100" t="s">
        <v>707</v>
      </c>
      <c r="H100" t="s">
        <v>1961</v>
      </c>
      <c r="I100" t="s">
        <v>720</v>
      </c>
      <c r="K100" t="s">
        <v>1864</v>
      </c>
      <c r="M100" t="s">
        <v>2661</v>
      </c>
      <c r="N100" t="s">
        <v>1572</v>
      </c>
      <c r="O100" s="32">
        <v>3.5</v>
      </c>
      <c r="Q100" t="s">
        <v>1870</v>
      </c>
    </row>
    <row r="101" spans="1:17" x14ac:dyDescent="0.3">
      <c r="A101">
        <v>2023</v>
      </c>
      <c r="B101" t="s">
        <v>1537</v>
      </c>
      <c r="C101" t="s">
        <v>715</v>
      </c>
      <c r="D101" t="s">
        <v>1866</v>
      </c>
      <c r="E101" t="s">
        <v>707</v>
      </c>
      <c r="F101" t="s">
        <v>707</v>
      </c>
      <c r="H101" t="s">
        <v>1961</v>
      </c>
      <c r="I101" t="s">
        <v>720</v>
      </c>
      <c r="K101" t="s">
        <v>16</v>
      </c>
      <c r="M101" t="s">
        <v>1750</v>
      </c>
      <c r="N101" t="s">
        <v>1552</v>
      </c>
      <c r="O101" s="32">
        <v>27</v>
      </c>
      <c r="Q101" t="s">
        <v>1870</v>
      </c>
    </row>
    <row r="102" spans="1:17" x14ac:dyDescent="0.3">
      <c r="A102">
        <v>2023</v>
      </c>
      <c r="B102" t="s">
        <v>1537</v>
      </c>
      <c r="C102" t="s">
        <v>715</v>
      </c>
      <c r="D102" t="s">
        <v>1866</v>
      </c>
      <c r="E102" t="s">
        <v>707</v>
      </c>
      <c r="F102" t="s">
        <v>707</v>
      </c>
      <c r="H102" t="s">
        <v>1961</v>
      </c>
      <c r="I102" t="s">
        <v>720</v>
      </c>
      <c r="K102" t="s">
        <v>1551</v>
      </c>
      <c r="M102" t="s">
        <v>1750</v>
      </c>
      <c r="N102" t="s">
        <v>1552</v>
      </c>
      <c r="O102" s="32">
        <v>407</v>
      </c>
      <c r="Q102" t="s">
        <v>1870</v>
      </c>
    </row>
    <row r="103" spans="1:17" x14ac:dyDescent="0.3">
      <c r="A103">
        <v>2023</v>
      </c>
      <c r="B103" t="s">
        <v>1537</v>
      </c>
      <c r="C103" t="s">
        <v>715</v>
      </c>
      <c r="D103" t="s">
        <v>1866</v>
      </c>
      <c r="E103" t="s">
        <v>707</v>
      </c>
      <c r="F103" t="s">
        <v>707</v>
      </c>
      <c r="H103" t="s">
        <v>1961</v>
      </c>
      <c r="I103" t="s">
        <v>720</v>
      </c>
      <c r="K103" t="s">
        <v>1867</v>
      </c>
      <c r="M103" t="s">
        <v>1750</v>
      </c>
      <c r="N103" t="s">
        <v>1552</v>
      </c>
      <c r="O103" s="32">
        <v>51</v>
      </c>
      <c r="Q103" t="s">
        <v>1870</v>
      </c>
    </row>
    <row r="104" spans="1:17" x14ac:dyDescent="0.3">
      <c r="A104">
        <v>2023</v>
      </c>
      <c r="B104" t="s">
        <v>1537</v>
      </c>
      <c r="C104" t="s">
        <v>715</v>
      </c>
      <c r="D104" t="s">
        <v>1866</v>
      </c>
      <c r="E104" t="s">
        <v>707</v>
      </c>
      <c r="F104" t="s">
        <v>707</v>
      </c>
      <c r="H104" t="s">
        <v>1961</v>
      </c>
      <c r="I104" t="s">
        <v>720</v>
      </c>
      <c r="K104" t="s">
        <v>1868</v>
      </c>
      <c r="M104" t="s">
        <v>1750</v>
      </c>
      <c r="N104" t="s">
        <v>1552</v>
      </c>
      <c r="O104" s="32">
        <v>201</v>
      </c>
      <c r="Q104" t="s">
        <v>1870</v>
      </c>
    </row>
    <row r="105" spans="1:17" x14ac:dyDescent="0.3">
      <c r="A105">
        <v>2023</v>
      </c>
      <c r="B105" t="s">
        <v>1537</v>
      </c>
      <c r="C105" t="s">
        <v>715</v>
      </c>
      <c r="D105" t="s">
        <v>1866</v>
      </c>
      <c r="E105" t="s">
        <v>707</v>
      </c>
      <c r="F105" t="s">
        <v>707</v>
      </c>
      <c r="H105" t="s">
        <v>1961</v>
      </c>
      <c r="I105" t="s">
        <v>720</v>
      </c>
      <c r="K105" t="s">
        <v>1869</v>
      </c>
      <c r="M105" t="s">
        <v>1750</v>
      </c>
      <c r="N105" t="s">
        <v>1552</v>
      </c>
      <c r="O105" s="32">
        <v>3</v>
      </c>
      <c r="Q105" t="s">
        <v>1870</v>
      </c>
    </row>
    <row r="106" spans="1:17" x14ac:dyDescent="0.3">
      <c r="A106">
        <v>2023</v>
      </c>
      <c r="B106" t="s">
        <v>772</v>
      </c>
      <c r="C106" t="s">
        <v>715</v>
      </c>
      <c r="D106" t="s">
        <v>143</v>
      </c>
      <c r="E106" t="s">
        <v>1245</v>
      </c>
      <c r="F106" t="s">
        <v>707</v>
      </c>
      <c r="H106" t="s">
        <v>11</v>
      </c>
      <c r="I106" t="s">
        <v>44</v>
      </c>
      <c r="J106" t="s">
        <v>144</v>
      </c>
      <c r="K106" t="s">
        <v>1557</v>
      </c>
      <c r="M106" t="s">
        <v>1558</v>
      </c>
      <c r="N106" t="s">
        <v>1572</v>
      </c>
      <c r="O106" s="32">
        <v>38.6</v>
      </c>
      <c r="Q106" t="s">
        <v>1870</v>
      </c>
    </row>
    <row r="107" spans="1:17" x14ac:dyDescent="0.3">
      <c r="A107">
        <v>2023</v>
      </c>
      <c r="B107" t="s">
        <v>772</v>
      </c>
      <c r="C107" t="s">
        <v>715</v>
      </c>
      <c r="D107" t="s">
        <v>143</v>
      </c>
      <c r="E107" t="s">
        <v>1245</v>
      </c>
      <c r="F107" t="s">
        <v>707</v>
      </c>
      <c r="H107" t="s">
        <v>11</v>
      </c>
      <c r="I107" t="s">
        <v>44</v>
      </c>
      <c r="J107" t="s">
        <v>144</v>
      </c>
      <c r="K107" t="s">
        <v>125</v>
      </c>
      <c r="M107" t="s">
        <v>1558</v>
      </c>
      <c r="N107" t="s">
        <v>1572</v>
      </c>
      <c r="O107" s="32">
        <v>22.6</v>
      </c>
      <c r="Q107" t="s">
        <v>1870</v>
      </c>
    </row>
    <row r="108" spans="1:17" x14ac:dyDescent="0.3">
      <c r="A108">
        <v>2023</v>
      </c>
      <c r="B108" t="s">
        <v>772</v>
      </c>
      <c r="C108" t="s">
        <v>715</v>
      </c>
      <c r="D108" t="s">
        <v>143</v>
      </c>
      <c r="E108" t="s">
        <v>1245</v>
      </c>
      <c r="F108" t="s">
        <v>707</v>
      </c>
      <c r="H108" t="s">
        <v>11</v>
      </c>
      <c r="I108" t="s">
        <v>44</v>
      </c>
      <c r="J108" t="s">
        <v>144</v>
      </c>
      <c r="K108" t="s">
        <v>1551</v>
      </c>
      <c r="M108" t="s">
        <v>1558</v>
      </c>
      <c r="N108" t="s">
        <v>1552</v>
      </c>
      <c r="O108" s="32">
        <v>1378</v>
      </c>
      <c r="Q108" t="s">
        <v>1870</v>
      </c>
    </row>
    <row r="109" spans="1:17" x14ac:dyDescent="0.3">
      <c r="A109">
        <v>2023</v>
      </c>
      <c r="B109" t="s">
        <v>807</v>
      </c>
      <c r="C109" t="s">
        <v>715</v>
      </c>
      <c r="D109" t="s">
        <v>707</v>
      </c>
      <c r="E109" t="s">
        <v>707</v>
      </c>
      <c r="G109" t="s">
        <v>2414</v>
      </c>
      <c r="H109" t="s">
        <v>1961</v>
      </c>
      <c r="I109" t="s">
        <v>720</v>
      </c>
      <c r="J109" t="s">
        <v>720</v>
      </c>
      <c r="K109" t="s">
        <v>125</v>
      </c>
      <c r="M109" t="s">
        <v>1544</v>
      </c>
      <c r="N109" t="s">
        <v>1572</v>
      </c>
      <c r="O109" s="32">
        <v>1010.1</v>
      </c>
      <c r="Q109" t="s">
        <v>2870</v>
      </c>
    </row>
    <row r="110" spans="1:17" x14ac:dyDescent="0.3">
      <c r="A110">
        <v>2023</v>
      </c>
      <c r="B110" t="s">
        <v>807</v>
      </c>
      <c r="C110" t="s">
        <v>715</v>
      </c>
      <c r="D110" t="s">
        <v>707</v>
      </c>
      <c r="E110" t="s">
        <v>707</v>
      </c>
      <c r="G110" t="s">
        <v>2414</v>
      </c>
      <c r="H110" t="s">
        <v>1961</v>
      </c>
      <c r="I110" t="s">
        <v>720</v>
      </c>
      <c r="J110" t="s">
        <v>720</v>
      </c>
      <c r="K110" t="s">
        <v>1864</v>
      </c>
      <c r="M110" t="s">
        <v>1544</v>
      </c>
      <c r="N110" t="s">
        <v>1572</v>
      </c>
      <c r="O110" s="32">
        <v>41.3</v>
      </c>
      <c r="Q110" t="s">
        <v>2870</v>
      </c>
    </row>
    <row r="111" spans="1:17" x14ac:dyDescent="0.3">
      <c r="A111">
        <v>2023</v>
      </c>
      <c r="B111" t="s">
        <v>807</v>
      </c>
      <c r="C111" t="s">
        <v>715</v>
      </c>
      <c r="D111" t="s">
        <v>707</v>
      </c>
      <c r="E111" t="s">
        <v>707</v>
      </c>
      <c r="G111" t="s">
        <v>2414</v>
      </c>
      <c r="H111" t="s">
        <v>1961</v>
      </c>
      <c r="I111" t="s">
        <v>720</v>
      </c>
      <c r="J111" t="s">
        <v>720</v>
      </c>
      <c r="K111" t="s">
        <v>1557</v>
      </c>
      <c r="M111" t="s">
        <v>1544</v>
      </c>
      <c r="N111" t="s">
        <v>1572</v>
      </c>
      <c r="O111" s="32">
        <v>918.5</v>
      </c>
      <c r="Q111" t="s">
        <v>2870</v>
      </c>
    </row>
    <row r="112" spans="1:17" x14ac:dyDescent="0.3">
      <c r="A112">
        <v>2023</v>
      </c>
      <c r="B112" t="s">
        <v>807</v>
      </c>
      <c r="C112" t="s">
        <v>715</v>
      </c>
      <c r="D112" t="s">
        <v>707</v>
      </c>
      <c r="E112" t="s">
        <v>707</v>
      </c>
      <c r="G112" t="s">
        <v>2414</v>
      </c>
      <c r="H112" t="s">
        <v>1961</v>
      </c>
      <c r="I112" t="s">
        <v>720</v>
      </c>
      <c r="J112" t="s">
        <v>720</v>
      </c>
      <c r="K112" t="s">
        <v>1651</v>
      </c>
      <c r="M112" t="s">
        <v>1544</v>
      </c>
      <c r="N112" t="s">
        <v>1572</v>
      </c>
      <c r="O112" s="32">
        <v>182.7</v>
      </c>
      <c r="Q112" t="s">
        <v>2870</v>
      </c>
    </row>
    <row r="113" spans="1:17" x14ac:dyDescent="0.3">
      <c r="A113">
        <v>2023</v>
      </c>
      <c r="B113" t="s">
        <v>807</v>
      </c>
      <c r="C113" t="s">
        <v>715</v>
      </c>
      <c r="D113" t="s">
        <v>707</v>
      </c>
      <c r="E113" t="s">
        <v>707</v>
      </c>
      <c r="G113" t="s">
        <v>2414</v>
      </c>
      <c r="H113" t="s">
        <v>1961</v>
      </c>
      <c r="I113" t="s">
        <v>720</v>
      </c>
      <c r="J113" t="s">
        <v>720</v>
      </c>
      <c r="K113" t="s">
        <v>557</v>
      </c>
      <c r="M113" t="s">
        <v>1544</v>
      </c>
      <c r="N113" t="s">
        <v>1572</v>
      </c>
      <c r="O113" s="32">
        <v>97.6</v>
      </c>
      <c r="Q113" t="s">
        <v>2870</v>
      </c>
    </row>
    <row r="114" spans="1:17" x14ac:dyDescent="0.3">
      <c r="A114">
        <v>2023</v>
      </c>
      <c r="B114" t="s">
        <v>807</v>
      </c>
      <c r="C114" t="s">
        <v>715</v>
      </c>
      <c r="D114" t="s">
        <v>707</v>
      </c>
      <c r="E114" t="s">
        <v>707</v>
      </c>
      <c r="G114" t="s">
        <v>2414</v>
      </c>
      <c r="H114" t="s">
        <v>1961</v>
      </c>
      <c r="I114" t="s">
        <v>720</v>
      </c>
      <c r="J114" t="s">
        <v>720</v>
      </c>
      <c r="K114" t="s">
        <v>16</v>
      </c>
      <c r="M114" t="s">
        <v>1544</v>
      </c>
      <c r="N114" t="s">
        <v>1552</v>
      </c>
      <c r="O114" s="32">
        <v>747</v>
      </c>
      <c r="Q114" t="s">
        <v>2870</v>
      </c>
    </row>
    <row r="115" spans="1:17" x14ac:dyDescent="0.3">
      <c r="A115">
        <v>2023</v>
      </c>
      <c r="B115" t="s">
        <v>807</v>
      </c>
      <c r="C115" t="s">
        <v>715</v>
      </c>
      <c r="D115" t="s">
        <v>707</v>
      </c>
      <c r="E115" t="s">
        <v>707</v>
      </c>
      <c r="G115" t="s">
        <v>2414</v>
      </c>
      <c r="H115" t="s">
        <v>1961</v>
      </c>
      <c r="I115" t="s">
        <v>720</v>
      </c>
      <c r="J115" t="s">
        <v>720</v>
      </c>
      <c r="K115" t="s">
        <v>1551</v>
      </c>
      <c r="M115" t="s">
        <v>1544</v>
      </c>
      <c r="N115" t="s">
        <v>1552</v>
      </c>
      <c r="O115" s="32">
        <v>20011</v>
      </c>
      <c r="Q115" t="s">
        <v>2870</v>
      </c>
    </row>
    <row r="116" spans="1:17" x14ac:dyDescent="0.3">
      <c r="A116">
        <v>2023</v>
      </c>
      <c r="B116" t="s">
        <v>807</v>
      </c>
      <c r="C116" t="s">
        <v>715</v>
      </c>
      <c r="D116" t="s">
        <v>707</v>
      </c>
      <c r="E116" t="s">
        <v>707</v>
      </c>
      <c r="G116" t="s">
        <v>2414</v>
      </c>
      <c r="H116" t="s">
        <v>1961</v>
      </c>
      <c r="I116" t="s">
        <v>720</v>
      </c>
      <c r="J116" t="s">
        <v>720</v>
      </c>
      <c r="K116" t="s">
        <v>2869</v>
      </c>
      <c r="M116" t="s">
        <v>1544</v>
      </c>
      <c r="N116" t="s">
        <v>1572</v>
      </c>
      <c r="O116" s="32">
        <v>1162</v>
      </c>
      <c r="Q116" t="s">
        <v>2870</v>
      </c>
    </row>
    <row r="117" spans="1:17" x14ac:dyDescent="0.3">
      <c r="A117">
        <v>2023</v>
      </c>
      <c r="B117" t="s">
        <v>1537</v>
      </c>
      <c r="C117" t="s">
        <v>715</v>
      </c>
      <c r="D117" t="s">
        <v>285</v>
      </c>
      <c r="E117" t="s">
        <v>1251</v>
      </c>
      <c r="F117" t="s">
        <v>707</v>
      </c>
      <c r="H117" t="s">
        <v>274</v>
      </c>
      <c r="I117" t="s">
        <v>720</v>
      </c>
      <c r="J117" t="s">
        <v>286</v>
      </c>
      <c r="K117" t="s">
        <v>2871</v>
      </c>
      <c r="M117" t="s">
        <v>2771</v>
      </c>
      <c r="N117" t="s">
        <v>1572</v>
      </c>
      <c r="O117" s="32">
        <v>507.3</v>
      </c>
      <c r="Q117" t="s">
        <v>2870</v>
      </c>
    </row>
    <row r="118" spans="1:17" x14ac:dyDescent="0.3">
      <c r="A118">
        <v>2023</v>
      </c>
      <c r="B118" t="s">
        <v>1537</v>
      </c>
      <c r="C118" t="s">
        <v>715</v>
      </c>
      <c r="D118" t="s">
        <v>285</v>
      </c>
      <c r="E118" t="s">
        <v>1251</v>
      </c>
      <c r="F118" t="s">
        <v>707</v>
      </c>
      <c r="H118" t="s">
        <v>274</v>
      </c>
      <c r="I118" t="s">
        <v>720</v>
      </c>
      <c r="J118" t="s">
        <v>286</v>
      </c>
      <c r="K118" t="s">
        <v>2872</v>
      </c>
      <c r="M118" t="s">
        <v>2771</v>
      </c>
      <c r="N118" t="s">
        <v>1572</v>
      </c>
      <c r="O118" s="32">
        <v>443.3</v>
      </c>
      <c r="Q118" t="s">
        <v>2870</v>
      </c>
    </row>
    <row r="119" spans="1:17" x14ac:dyDescent="0.3">
      <c r="A119">
        <v>2023</v>
      </c>
      <c r="B119" t="s">
        <v>1537</v>
      </c>
      <c r="C119" t="s">
        <v>715</v>
      </c>
      <c r="D119" t="s">
        <v>283</v>
      </c>
      <c r="E119" t="s">
        <v>1250</v>
      </c>
      <c r="F119" t="s">
        <v>707</v>
      </c>
      <c r="H119" t="s">
        <v>274</v>
      </c>
      <c r="I119" t="s">
        <v>720</v>
      </c>
      <c r="J119" t="s">
        <v>284</v>
      </c>
      <c r="K119" t="s">
        <v>2873</v>
      </c>
      <c r="M119" t="s">
        <v>2771</v>
      </c>
      <c r="N119" t="s">
        <v>1572</v>
      </c>
      <c r="O119" s="32">
        <v>752.6</v>
      </c>
      <c r="Q119" t="s">
        <v>2870</v>
      </c>
    </row>
    <row r="120" spans="1:17" x14ac:dyDescent="0.3">
      <c r="A120">
        <v>2023</v>
      </c>
      <c r="B120" t="s">
        <v>1537</v>
      </c>
      <c r="C120" t="s">
        <v>715</v>
      </c>
      <c r="D120" t="s">
        <v>283</v>
      </c>
      <c r="E120" t="s">
        <v>1250</v>
      </c>
      <c r="F120" t="s">
        <v>707</v>
      </c>
      <c r="H120" t="s">
        <v>274</v>
      </c>
      <c r="I120" t="s">
        <v>720</v>
      </c>
      <c r="J120" t="s">
        <v>284</v>
      </c>
      <c r="K120" t="s">
        <v>2874</v>
      </c>
      <c r="M120" t="s">
        <v>2771</v>
      </c>
      <c r="N120" t="s">
        <v>1572</v>
      </c>
      <c r="O120" s="32">
        <v>244.6</v>
      </c>
      <c r="Q120" t="s">
        <v>2870</v>
      </c>
    </row>
    <row r="121" spans="1:17" x14ac:dyDescent="0.3">
      <c r="A121">
        <v>2023</v>
      </c>
      <c r="B121" t="s">
        <v>772</v>
      </c>
      <c r="C121" t="s">
        <v>8</v>
      </c>
      <c r="D121" t="s">
        <v>9</v>
      </c>
      <c r="E121" t="s">
        <v>1263</v>
      </c>
      <c r="F121" t="s">
        <v>707</v>
      </c>
      <c r="H121" t="s">
        <v>11</v>
      </c>
      <c r="I121" t="s">
        <v>23</v>
      </c>
      <c r="J121" t="s">
        <v>12</v>
      </c>
      <c r="K121" t="s">
        <v>1551</v>
      </c>
      <c r="M121" t="s">
        <v>1749</v>
      </c>
      <c r="N121" t="s">
        <v>1949</v>
      </c>
      <c r="O121" s="32">
        <v>2.8</v>
      </c>
      <c r="Q121" t="s">
        <v>972</v>
      </c>
    </row>
    <row r="122" spans="1:17" x14ac:dyDescent="0.3">
      <c r="A122">
        <v>2023</v>
      </c>
      <c r="B122" t="s">
        <v>772</v>
      </c>
      <c r="C122" t="s">
        <v>8</v>
      </c>
      <c r="D122" t="s">
        <v>9</v>
      </c>
      <c r="E122" t="s">
        <v>1263</v>
      </c>
      <c r="F122" t="s">
        <v>707</v>
      </c>
      <c r="H122" t="s">
        <v>11</v>
      </c>
      <c r="I122" t="s">
        <v>23</v>
      </c>
      <c r="J122" t="s">
        <v>12</v>
      </c>
      <c r="K122" t="s">
        <v>1651</v>
      </c>
      <c r="M122" t="s">
        <v>1749</v>
      </c>
      <c r="N122" t="s">
        <v>1572</v>
      </c>
      <c r="O122" s="32">
        <v>2.9</v>
      </c>
      <c r="Q122" t="s">
        <v>972</v>
      </c>
    </row>
    <row r="123" spans="1:17" x14ac:dyDescent="0.3">
      <c r="A123">
        <v>2023</v>
      </c>
      <c r="B123" t="s">
        <v>772</v>
      </c>
      <c r="C123" t="s">
        <v>8</v>
      </c>
      <c r="D123" t="s">
        <v>9</v>
      </c>
      <c r="E123" t="s">
        <v>1263</v>
      </c>
      <c r="F123" t="s">
        <v>707</v>
      </c>
      <c r="H123" t="s">
        <v>11</v>
      </c>
      <c r="I123" t="s">
        <v>23</v>
      </c>
      <c r="J123" t="s">
        <v>12</v>
      </c>
      <c r="K123" t="s">
        <v>1557</v>
      </c>
      <c r="M123" t="s">
        <v>1749</v>
      </c>
      <c r="N123" t="s">
        <v>1572</v>
      </c>
      <c r="O123" s="32">
        <v>1.5</v>
      </c>
      <c r="Q123" t="s">
        <v>972</v>
      </c>
    </row>
    <row r="124" spans="1:17" x14ac:dyDescent="0.3">
      <c r="A124">
        <v>2023</v>
      </c>
      <c r="B124" t="s">
        <v>772</v>
      </c>
      <c r="C124" t="s">
        <v>8</v>
      </c>
      <c r="D124" t="s">
        <v>72</v>
      </c>
      <c r="E124" t="s">
        <v>1264</v>
      </c>
      <c r="F124" t="s">
        <v>707</v>
      </c>
      <c r="H124" t="s">
        <v>11</v>
      </c>
      <c r="I124" t="s">
        <v>21</v>
      </c>
      <c r="J124" t="s">
        <v>130</v>
      </c>
      <c r="K124" t="s">
        <v>1551</v>
      </c>
      <c r="M124" t="s">
        <v>1749</v>
      </c>
      <c r="N124" t="s">
        <v>1552</v>
      </c>
      <c r="O124" s="32">
        <v>24.2</v>
      </c>
      <c r="Q124" t="s">
        <v>973</v>
      </c>
    </row>
    <row r="125" spans="1:17" x14ac:dyDescent="0.3">
      <c r="A125">
        <v>2023</v>
      </c>
      <c r="B125" t="s">
        <v>772</v>
      </c>
      <c r="C125" t="s">
        <v>8</v>
      </c>
      <c r="D125" t="s">
        <v>72</v>
      </c>
      <c r="E125" t="s">
        <v>1264</v>
      </c>
      <c r="F125" t="s">
        <v>707</v>
      </c>
      <c r="H125" t="s">
        <v>11</v>
      </c>
      <c r="I125" t="s">
        <v>21</v>
      </c>
      <c r="J125" t="s">
        <v>130</v>
      </c>
      <c r="K125" t="s">
        <v>16</v>
      </c>
      <c r="M125" t="s">
        <v>1749</v>
      </c>
      <c r="N125" t="s">
        <v>1552</v>
      </c>
      <c r="O125" s="32">
        <v>86.6</v>
      </c>
      <c r="Q125" t="s">
        <v>973</v>
      </c>
    </row>
    <row r="126" spans="1:17" x14ac:dyDescent="0.3">
      <c r="A126">
        <v>2023</v>
      </c>
      <c r="B126" t="s">
        <v>772</v>
      </c>
      <c r="C126" t="s">
        <v>311</v>
      </c>
      <c r="D126" t="s">
        <v>312</v>
      </c>
      <c r="E126" t="s">
        <v>1266</v>
      </c>
      <c r="F126" t="s">
        <v>707</v>
      </c>
      <c r="H126" t="s">
        <v>233</v>
      </c>
      <c r="I126" t="s">
        <v>255</v>
      </c>
      <c r="J126" t="s">
        <v>244</v>
      </c>
      <c r="K126" t="s">
        <v>2715</v>
      </c>
      <c r="M126" t="s">
        <v>2691</v>
      </c>
      <c r="N126" t="s">
        <v>2123</v>
      </c>
      <c r="O126" s="32">
        <v>650</v>
      </c>
      <c r="Q126" t="s">
        <v>2122</v>
      </c>
    </row>
    <row r="127" spans="1:17" x14ac:dyDescent="0.3">
      <c r="A127">
        <v>2023</v>
      </c>
      <c r="B127" t="s">
        <v>772</v>
      </c>
      <c r="C127" t="s">
        <v>717</v>
      </c>
      <c r="D127" t="s">
        <v>89</v>
      </c>
      <c r="E127" t="s">
        <v>1269</v>
      </c>
      <c r="F127" t="s">
        <v>707</v>
      </c>
      <c r="H127" t="s">
        <v>11</v>
      </c>
      <c r="I127" t="s">
        <v>21</v>
      </c>
      <c r="J127" t="s">
        <v>90</v>
      </c>
      <c r="K127" t="s">
        <v>707</v>
      </c>
      <c r="M127" t="s">
        <v>1611</v>
      </c>
      <c r="N127" t="s">
        <v>1546</v>
      </c>
      <c r="O127" s="32">
        <v>1526729</v>
      </c>
      <c r="Q127" t="s">
        <v>1874</v>
      </c>
    </row>
    <row r="128" spans="1:17" x14ac:dyDescent="0.3">
      <c r="A128">
        <v>2023</v>
      </c>
      <c r="B128" t="s">
        <v>772</v>
      </c>
      <c r="C128" t="s">
        <v>717</v>
      </c>
      <c r="D128" t="s">
        <v>89</v>
      </c>
      <c r="E128" t="s">
        <v>1269</v>
      </c>
      <c r="F128" t="s">
        <v>707</v>
      </c>
      <c r="H128" t="s">
        <v>11</v>
      </c>
      <c r="I128" t="s">
        <v>21</v>
      </c>
      <c r="J128" t="s">
        <v>90</v>
      </c>
      <c r="K128" t="s">
        <v>16</v>
      </c>
      <c r="M128" t="s">
        <v>1875</v>
      </c>
      <c r="N128" t="s">
        <v>1573</v>
      </c>
      <c r="O128" s="32">
        <v>4.74</v>
      </c>
      <c r="Q128" t="s">
        <v>1874</v>
      </c>
    </row>
    <row r="129" spans="1:17" x14ac:dyDescent="0.3">
      <c r="A129">
        <v>2023</v>
      </c>
      <c r="B129" t="s">
        <v>772</v>
      </c>
      <c r="C129" t="s">
        <v>717</v>
      </c>
      <c r="D129" t="s">
        <v>89</v>
      </c>
      <c r="E129" t="s">
        <v>1269</v>
      </c>
      <c r="F129" t="s">
        <v>707</v>
      </c>
      <c r="H129" t="s">
        <v>11</v>
      </c>
      <c r="I129" t="s">
        <v>21</v>
      </c>
      <c r="J129" t="s">
        <v>90</v>
      </c>
      <c r="K129" t="s">
        <v>125</v>
      </c>
      <c r="M129" t="s">
        <v>1875</v>
      </c>
      <c r="N129" t="s">
        <v>1604</v>
      </c>
      <c r="O129" s="32">
        <v>0.86</v>
      </c>
      <c r="Q129" t="s">
        <v>1874</v>
      </c>
    </row>
    <row r="130" spans="1:17" x14ac:dyDescent="0.3">
      <c r="A130">
        <v>2023</v>
      </c>
      <c r="B130" t="s">
        <v>772</v>
      </c>
      <c r="C130" t="s">
        <v>717</v>
      </c>
      <c r="D130" t="s">
        <v>89</v>
      </c>
      <c r="E130" t="s">
        <v>1269</v>
      </c>
      <c r="F130" t="s">
        <v>707</v>
      </c>
      <c r="H130" t="s">
        <v>11</v>
      </c>
      <c r="I130" t="s">
        <v>21</v>
      </c>
      <c r="J130" t="s">
        <v>90</v>
      </c>
      <c r="K130" t="s">
        <v>1557</v>
      </c>
      <c r="M130" t="s">
        <v>1875</v>
      </c>
      <c r="N130" t="s">
        <v>1604</v>
      </c>
      <c r="O130" s="32">
        <v>3</v>
      </c>
      <c r="Q130" t="s">
        <v>1874</v>
      </c>
    </row>
    <row r="131" spans="1:17" x14ac:dyDescent="0.3">
      <c r="A131">
        <v>2023</v>
      </c>
      <c r="B131" t="s">
        <v>772</v>
      </c>
      <c r="C131" t="s">
        <v>717</v>
      </c>
      <c r="D131" t="s">
        <v>89</v>
      </c>
      <c r="E131" t="s">
        <v>1269</v>
      </c>
      <c r="F131" t="s">
        <v>707</v>
      </c>
      <c r="H131" t="s">
        <v>11</v>
      </c>
      <c r="I131" t="s">
        <v>21</v>
      </c>
      <c r="J131" t="s">
        <v>90</v>
      </c>
      <c r="K131" t="s">
        <v>1551</v>
      </c>
      <c r="M131" t="s">
        <v>1875</v>
      </c>
      <c r="N131" t="s">
        <v>1573</v>
      </c>
      <c r="O131" s="32">
        <v>24.51</v>
      </c>
      <c r="Q131" t="s">
        <v>1874</v>
      </c>
    </row>
    <row r="132" spans="1:17" x14ac:dyDescent="0.3">
      <c r="A132">
        <v>2023</v>
      </c>
      <c r="B132" t="s">
        <v>772</v>
      </c>
      <c r="C132" t="s">
        <v>717</v>
      </c>
      <c r="D132" t="s">
        <v>80</v>
      </c>
      <c r="E132" t="s">
        <v>1267</v>
      </c>
      <c r="F132" t="s">
        <v>707</v>
      </c>
      <c r="H132" t="s">
        <v>11</v>
      </c>
      <c r="I132" t="s">
        <v>19</v>
      </c>
      <c r="J132" t="s">
        <v>81</v>
      </c>
      <c r="K132" t="s">
        <v>707</v>
      </c>
      <c r="M132" t="s">
        <v>1822</v>
      </c>
      <c r="N132" t="s">
        <v>1546</v>
      </c>
      <c r="O132" s="32">
        <v>596912</v>
      </c>
      <c r="Q132" t="s">
        <v>1874</v>
      </c>
    </row>
    <row r="133" spans="1:17" x14ac:dyDescent="0.3">
      <c r="A133">
        <v>2023</v>
      </c>
      <c r="B133" t="s">
        <v>772</v>
      </c>
      <c r="C133" t="s">
        <v>717</v>
      </c>
      <c r="D133" t="s">
        <v>80</v>
      </c>
      <c r="E133" t="s">
        <v>1267</v>
      </c>
      <c r="F133" t="s">
        <v>707</v>
      </c>
      <c r="H133" t="s">
        <v>11</v>
      </c>
      <c r="I133" t="s">
        <v>19</v>
      </c>
      <c r="J133" t="s">
        <v>81</v>
      </c>
      <c r="K133" t="s">
        <v>16</v>
      </c>
      <c r="M133" t="s">
        <v>1876</v>
      </c>
      <c r="N133" t="s">
        <v>1573</v>
      </c>
      <c r="O133" s="32">
        <v>6.76</v>
      </c>
      <c r="Q133" t="s">
        <v>1874</v>
      </c>
    </row>
    <row r="134" spans="1:17" x14ac:dyDescent="0.3">
      <c r="A134">
        <v>2023</v>
      </c>
      <c r="B134" t="s">
        <v>772</v>
      </c>
      <c r="C134" t="s">
        <v>717</v>
      </c>
      <c r="D134" t="s">
        <v>80</v>
      </c>
      <c r="E134" t="s">
        <v>1267</v>
      </c>
      <c r="F134" t="s">
        <v>707</v>
      </c>
      <c r="H134" t="s">
        <v>11</v>
      </c>
      <c r="I134" t="s">
        <v>19</v>
      </c>
      <c r="J134" t="s">
        <v>81</v>
      </c>
      <c r="K134" t="s">
        <v>125</v>
      </c>
      <c r="M134" t="s">
        <v>1876</v>
      </c>
      <c r="N134" t="s">
        <v>1604</v>
      </c>
      <c r="O134" s="32">
        <v>1.03</v>
      </c>
      <c r="Q134" t="s">
        <v>1874</v>
      </c>
    </row>
    <row r="135" spans="1:17" x14ac:dyDescent="0.3">
      <c r="A135">
        <v>2023</v>
      </c>
      <c r="B135" t="s">
        <v>772</v>
      </c>
      <c r="C135" t="s">
        <v>717</v>
      </c>
      <c r="D135" t="s">
        <v>80</v>
      </c>
      <c r="E135" t="s">
        <v>1267</v>
      </c>
      <c r="F135" t="s">
        <v>707</v>
      </c>
      <c r="H135" t="s">
        <v>11</v>
      </c>
      <c r="I135" t="s">
        <v>19</v>
      </c>
      <c r="J135" t="s">
        <v>81</v>
      </c>
      <c r="K135" t="s">
        <v>1557</v>
      </c>
      <c r="M135" t="s">
        <v>1876</v>
      </c>
      <c r="N135" t="s">
        <v>1604</v>
      </c>
      <c r="O135" s="32">
        <v>0.84</v>
      </c>
      <c r="Q135" t="s">
        <v>1874</v>
      </c>
    </row>
    <row r="136" spans="1:17" x14ac:dyDescent="0.3">
      <c r="A136">
        <v>2023</v>
      </c>
      <c r="B136" t="s">
        <v>772</v>
      </c>
      <c r="C136" t="s">
        <v>717</v>
      </c>
      <c r="D136" t="s">
        <v>80</v>
      </c>
      <c r="E136" t="s">
        <v>1267</v>
      </c>
      <c r="F136" t="s">
        <v>707</v>
      </c>
      <c r="H136" t="s">
        <v>11</v>
      </c>
      <c r="I136" t="s">
        <v>19</v>
      </c>
      <c r="J136" t="s">
        <v>81</v>
      </c>
      <c r="K136" t="s">
        <v>1551</v>
      </c>
      <c r="M136" t="s">
        <v>1876</v>
      </c>
      <c r="N136" t="s">
        <v>1604</v>
      </c>
      <c r="O136" s="32">
        <v>25.11</v>
      </c>
      <c r="Q136" t="s">
        <v>1874</v>
      </c>
    </row>
    <row r="137" spans="1:17" x14ac:dyDescent="0.3">
      <c r="A137">
        <v>2023</v>
      </c>
      <c r="B137" t="s">
        <v>772</v>
      </c>
      <c r="C137" t="s">
        <v>717</v>
      </c>
      <c r="D137" t="s">
        <v>80</v>
      </c>
      <c r="E137" t="s">
        <v>1267</v>
      </c>
      <c r="F137" t="s">
        <v>707</v>
      </c>
      <c r="H137" t="s">
        <v>11</v>
      </c>
      <c r="I137" t="s">
        <v>19</v>
      </c>
      <c r="J137" t="s">
        <v>81</v>
      </c>
      <c r="K137" t="s">
        <v>125</v>
      </c>
      <c r="M137" t="s">
        <v>1558</v>
      </c>
      <c r="N137" t="s">
        <v>1546</v>
      </c>
      <c r="O137" s="32">
        <v>37.176000000000002</v>
      </c>
      <c r="Q137" t="s">
        <v>1874</v>
      </c>
    </row>
    <row r="138" spans="1:17" x14ac:dyDescent="0.3">
      <c r="A138">
        <v>2023</v>
      </c>
      <c r="B138" t="s">
        <v>772</v>
      </c>
      <c r="C138" t="s">
        <v>717</v>
      </c>
      <c r="D138" t="s">
        <v>80</v>
      </c>
      <c r="E138" t="s">
        <v>1267</v>
      </c>
      <c r="F138" t="s">
        <v>707</v>
      </c>
      <c r="H138" t="s">
        <v>11</v>
      </c>
      <c r="I138" t="s">
        <v>19</v>
      </c>
      <c r="J138" t="s">
        <v>81</v>
      </c>
      <c r="K138" t="s">
        <v>125</v>
      </c>
      <c r="M138" t="s">
        <v>1879</v>
      </c>
      <c r="N138" t="s">
        <v>1863</v>
      </c>
      <c r="O138" s="32">
        <v>15.44</v>
      </c>
      <c r="Q138" t="s">
        <v>1874</v>
      </c>
    </row>
    <row r="139" spans="1:17" x14ac:dyDescent="0.3">
      <c r="A139">
        <v>2023</v>
      </c>
      <c r="B139" t="s">
        <v>772</v>
      </c>
      <c r="C139" t="s">
        <v>717</v>
      </c>
      <c r="D139" t="s">
        <v>80</v>
      </c>
      <c r="E139" t="s">
        <v>1267</v>
      </c>
      <c r="F139" t="s">
        <v>707</v>
      </c>
      <c r="H139" t="s">
        <v>11</v>
      </c>
      <c r="I139" t="s">
        <v>19</v>
      </c>
      <c r="J139" t="s">
        <v>81</v>
      </c>
      <c r="K139" t="s">
        <v>16</v>
      </c>
      <c r="M139" t="s">
        <v>1797</v>
      </c>
      <c r="N139" t="s">
        <v>1604</v>
      </c>
      <c r="O139" s="32">
        <v>88.6</v>
      </c>
      <c r="Q139" t="s">
        <v>1874</v>
      </c>
    </row>
    <row r="140" spans="1:17" x14ac:dyDescent="0.3">
      <c r="A140">
        <v>2023</v>
      </c>
      <c r="B140" t="s">
        <v>772</v>
      </c>
      <c r="C140" t="s">
        <v>717</v>
      </c>
      <c r="D140" t="s">
        <v>80</v>
      </c>
      <c r="E140" t="s">
        <v>1267</v>
      </c>
      <c r="F140" t="s">
        <v>707</v>
      </c>
      <c r="H140" t="s">
        <v>11</v>
      </c>
      <c r="I140" t="s">
        <v>19</v>
      </c>
      <c r="J140" t="s">
        <v>81</v>
      </c>
      <c r="K140" t="s">
        <v>125</v>
      </c>
      <c r="M140" t="s">
        <v>1797</v>
      </c>
      <c r="N140" t="s">
        <v>1604</v>
      </c>
      <c r="O140" s="32">
        <v>93.3</v>
      </c>
      <c r="Q140" t="s">
        <v>1874</v>
      </c>
    </row>
    <row r="141" spans="1:17" x14ac:dyDescent="0.3">
      <c r="A141">
        <v>2023</v>
      </c>
      <c r="B141" t="s">
        <v>772</v>
      </c>
      <c r="C141" t="s">
        <v>717</v>
      </c>
      <c r="D141" t="s">
        <v>80</v>
      </c>
      <c r="E141" t="s">
        <v>1267</v>
      </c>
      <c r="F141" t="s">
        <v>707</v>
      </c>
      <c r="H141" t="s">
        <v>11</v>
      </c>
      <c r="I141" t="s">
        <v>19</v>
      </c>
      <c r="J141" t="s">
        <v>81</v>
      </c>
      <c r="K141" t="s">
        <v>1551</v>
      </c>
      <c r="M141" t="s">
        <v>1797</v>
      </c>
      <c r="N141" t="s">
        <v>1604</v>
      </c>
      <c r="O141" s="32">
        <v>81.5</v>
      </c>
      <c r="Q141" t="s">
        <v>1874</v>
      </c>
    </row>
    <row r="142" spans="1:17" x14ac:dyDescent="0.3">
      <c r="A142">
        <v>2023</v>
      </c>
      <c r="B142" t="s">
        <v>772</v>
      </c>
      <c r="C142" t="s">
        <v>717</v>
      </c>
      <c r="D142" t="s">
        <v>80</v>
      </c>
      <c r="E142" t="s">
        <v>1267</v>
      </c>
      <c r="F142" t="s">
        <v>707</v>
      </c>
      <c r="H142" t="s">
        <v>11</v>
      </c>
      <c r="I142" t="s">
        <v>19</v>
      </c>
      <c r="J142" t="s">
        <v>81</v>
      </c>
      <c r="K142" t="s">
        <v>16</v>
      </c>
      <c r="M142" t="s">
        <v>1877</v>
      </c>
      <c r="N142" t="s">
        <v>1549</v>
      </c>
      <c r="O142" s="32">
        <v>77.798000000000002</v>
      </c>
      <c r="Q142" t="s">
        <v>1874</v>
      </c>
    </row>
    <row r="143" spans="1:17" x14ac:dyDescent="0.3">
      <c r="A143">
        <v>2023</v>
      </c>
      <c r="B143" t="s">
        <v>772</v>
      </c>
      <c r="C143" t="s">
        <v>717</v>
      </c>
      <c r="D143" t="s">
        <v>80</v>
      </c>
      <c r="E143" t="s">
        <v>1267</v>
      </c>
      <c r="F143" t="s">
        <v>707</v>
      </c>
      <c r="H143" t="s">
        <v>11</v>
      </c>
      <c r="I143" t="s">
        <v>19</v>
      </c>
      <c r="J143" t="s">
        <v>81</v>
      </c>
      <c r="K143" t="s">
        <v>125</v>
      </c>
      <c r="M143" t="s">
        <v>1877</v>
      </c>
      <c r="N143" t="s">
        <v>1546</v>
      </c>
      <c r="O143" s="32">
        <v>5.7389999999999999</v>
      </c>
      <c r="Q143" t="s">
        <v>1874</v>
      </c>
    </row>
    <row r="144" spans="1:17" x14ac:dyDescent="0.3">
      <c r="A144">
        <v>2023</v>
      </c>
      <c r="B144" t="s">
        <v>772</v>
      </c>
      <c r="C144" t="s">
        <v>717</v>
      </c>
      <c r="D144" t="s">
        <v>80</v>
      </c>
      <c r="E144" t="s">
        <v>1267</v>
      </c>
      <c r="F144" t="s">
        <v>707</v>
      </c>
      <c r="H144" t="s">
        <v>11</v>
      </c>
      <c r="I144" t="s">
        <v>19</v>
      </c>
      <c r="J144" t="s">
        <v>81</v>
      </c>
      <c r="K144" t="s">
        <v>1551</v>
      </c>
      <c r="M144" t="s">
        <v>1877</v>
      </c>
      <c r="N144" t="s">
        <v>1549</v>
      </c>
      <c r="O144" s="32">
        <v>292694</v>
      </c>
      <c r="Q144" t="s">
        <v>1874</v>
      </c>
    </row>
    <row r="145" spans="1:17" x14ac:dyDescent="0.3">
      <c r="A145">
        <v>2023</v>
      </c>
      <c r="B145" t="s">
        <v>772</v>
      </c>
      <c r="C145" t="s">
        <v>717</v>
      </c>
      <c r="D145" t="s">
        <v>80</v>
      </c>
      <c r="E145" t="s">
        <v>1267</v>
      </c>
      <c r="F145" t="s">
        <v>707</v>
      </c>
      <c r="H145" t="s">
        <v>11</v>
      </c>
      <c r="I145" t="s">
        <v>19</v>
      </c>
      <c r="J145" t="s">
        <v>81</v>
      </c>
      <c r="K145" t="s">
        <v>16</v>
      </c>
      <c r="M145" t="s">
        <v>1749</v>
      </c>
      <c r="N145" t="s">
        <v>1549</v>
      </c>
      <c r="O145" s="32">
        <v>40239</v>
      </c>
      <c r="Q145" t="s">
        <v>1874</v>
      </c>
    </row>
    <row r="146" spans="1:17" x14ac:dyDescent="0.3">
      <c r="A146">
        <v>2023</v>
      </c>
      <c r="B146" t="s">
        <v>772</v>
      </c>
      <c r="C146" t="s">
        <v>717</v>
      </c>
      <c r="D146" t="s">
        <v>80</v>
      </c>
      <c r="E146" t="s">
        <v>1267</v>
      </c>
      <c r="F146" t="s">
        <v>707</v>
      </c>
      <c r="H146" t="s">
        <v>11</v>
      </c>
      <c r="I146" t="s">
        <v>19</v>
      </c>
      <c r="J146" t="s">
        <v>81</v>
      </c>
      <c r="K146" t="s">
        <v>1551</v>
      </c>
      <c r="M146" t="s">
        <v>1749</v>
      </c>
      <c r="N146" t="s">
        <v>1549</v>
      </c>
      <c r="O146" s="32">
        <v>97630</v>
      </c>
      <c r="Q146" t="s">
        <v>1874</v>
      </c>
    </row>
    <row r="147" spans="1:17" x14ac:dyDescent="0.3">
      <c r="A147">
        <v>2023</v>
      </c>
      <c r="B147" t="s">
        <v>772</v>
      </c>
      <c r="C147" t="s">
        <v>717</v>
      </c>
      <c r="D147" t="s">
        <v>87</v>
      </c>
      <c r="E147" t="s">
        <v>1268</v>
      </c>
      <c r="F147" t="s">
        <v>707</v>
      </c>
      <c r="H147" t="s">
        <v>11</v>
      </c>
      <c r="I147" t="s">
        <v>44</v>
      </c>
      <c r="J147" t="s">
        <v>88</v>
      </c>
      <c r="K147" t="s">
        <v>707</v>
      </c>
      <c r="M147" t="s">
        <v>1822</v>
      </c>
      <c r="N147" t="s">
        <v>1546</v>
      </c>
      <c r="O147" s="32">
        <v>965567</v>
      </c>
      <c r="Q147" t="s">
        <v>1874</v>
      </c>
    </row>
    <row r="148" spans="1:17" x14ac:dyDescent="0.3">
      <c r="A148">
        <v>2023</v>
      </c>
      <c r="B148" t="s">
        <v>772</v>
      </c>
      <c r="C148" t="s">
        <v>717</v>
      </c>
      <c r="D148" t="s">
        <v>87</v>
      </c>
      <c r="E148" t="s">
        <v>1268</v>
      </c>
      <c r="F148" t="s">
        <v>707</v>
      </c>
      <c r="H148" t="s">
        <v>11</v>
      </c>
      <c r="I148" t="s">
        <v>44</v>
      </c>
      <c r="J148" t="s">
        <v>88</v>
      </c>
      <c r="K148" t="s">
        <v>16</v>
      </c>
      <c r="M148" t="s">
        <v>1876</v>
      </c>
      <c r="N148" t="s">
        <v>1573</v>
      </c>
      <c r="O148" s="32">
        <v>3.45</v>
      </c>
      <c r="Q148" t="s">
        <v>1874</v>
      </c>
    </row>
    <row r="149" spans="1:17" x14ac:dyDescent="0.3">
      <c r="A149">
        <v>2023</v>
      </c>
      <c r="B149" t="s">
        <v>772</v>
      </c>
      <c r="C149" t="s">
        <v>717</v>
      </c>
      <c r="D149" t="s">
        <v>87</v>
      </c>
      <c r="E149" t="s">
        <v>1268</v>
      </c>
      <c r="F149" t="s">
        <v>707</v>
      </c>
      <c r="H149" t="s">
        <v>11</v>
      </c>
      <c r="I149" t="s">
        <v>44</v>
      </c>
      <c r="J149" t="s">
        <v>88</v>
      </c>
      <c r="K149" t="s">
        <v>125</v>
      </c>
      <c r="M149" t="s">
        <v>1876</v>
      </c>
      <c r="N149" t="s">
        <v>1604</v>
      </c>
      <c r="O149" s="32">
        <v>0.74</v>
      </c>
      <c r="Q149" t="s">
        <v>1874</v>
      </c>
    </row>
    <row r="150" spans="1:17" x14ac:dyDescent="0.3">
      <c r="A150">
        <v>2023</v>
      </c>
      <c r="B150" t="s">
        <v>772</v>
      </c>
      <c r="C150" t="s">
        <v>717</v>
      </c>
      <c r="D150" t="s">
        <v>87</v>
      </c>
      <c r="E150" t="s">
        <v>1268</v>
      </c>
      <c r="F150" t="s">
        <v>707</v>
      </c>
      <c r="H150" t="s">
        <v>11</v>
      </c>
      <c r="I150" t="s">
        <v>44</v>
      </c>
      <c r="J150" t="s">
        <v>88</v>
      </c>
      <c r="K150" t="s">
        <v>1557</v>
      </c>
      <c r="M150" t="s">
        <v>1876</v>
      </c>
      <c r="N150" t="s">
        <v>1604</v>
      </c>
      <c r="O150" s="32">
        <v>4.3600000000000003</v>
      </c>
      <c r="Q150" t="s">
        <v>1874</v>
      </c>
    </row>
    <row r="151" spans="1:17" x14ac:dyDescent="0.3">
      <c r="A151">
        <v>2023</v>
      </c>
      <c r="B151" t="s">
        <v>772</v>
      </c>
      <c r="C151" t="s">
        <v>717</v>
      </c>
      <c r="D151" t="s">
        <v>87</v>
      </c>
      <c r="E151" t="s">
        <v>1268</v>
      </c>
      <c r="F151" t="s">
        <v>707</v>
      </c>
      <c r="H151" t="s">
        <v>11</v>
      </c>
      <c r="I151" t="s">
        <v>44</v>
      </c>
      <c r="J151" t="s">
        <v>88</v>
      </c>
      <c r="K151" t="s">
        <v>1551</v>
      </c>
      <c r="M151" t="s">
        <v>1876</v>
      </c>
      <c r="N151" t="s">
        <v>1573</v>
      </c>
      <c r="O151" s="32">
        <v>24.19</v>
      </c>
      <c r="Q151" t="s">
        <v>1874</v>
      </c>
    </row>
    <row r="152" spans="1:17" x14ac:dyDescent="0.3">
      <c r="A152">
        <v>2023</v>
      </c>
      <c r="B152" t="s">
        <v>772</v>
      </c>
      <c r="C152" t="s">
        <v>717</v>
      </c>
      <c r="D152" t="s">
        <v>87</v>
      </c>
      <c r="E152" t="s">
        <v>1268</v>
      </c>
      <c r="F152" t="s">
        <v>707</v>
      </c>
      <c r="H152" t="s">
        <v>11</v>
      </c>
      <c r="I152" t="s">
        <v>44</v>
      </c>
      <c r="J152" t="s">
        <v>88</v>
      </c>
      <c r="K152" t="s">
        <v>125</v>
      </c>
      <c r="M152" t="s">
        <v>1558</v>
      </c>
      <c r="N152" t="s">
        <v>1546</v>
      </c>
      <c r="O152" s="32">
        <v>31900</v>
      </c>
      <c r="Q152" t="s">
        <v>1874</v>
      </c>
    </row>
    <row r="153" spans="1:17" x14ac:dyDescent="0.3">
      <c r="A153">
        <v>2023</v>
      </c>
      <c r="B153" t="s">
        <v>772</v>
      </c>
      <c r="C153" t="s">
        <v>717</v>
      </c>
      <c r="D153" t="s">
        <v>87</v>
      </c>
      <c r="E153" t="s">
        <v>1268</v>
      </c>
      <c r="F153" t="s">
        <v>707</v>
      </c>
      <c r="H153" t="s">
        <v>11</v>
      </c>
      <c r="I153" t="s">
        <v>44</v>
      </c>
      <c r="J153" t="s">
        <v>88</v>
      </c>
      <c r="K153" t="s">
        <v>125</v>
      </c>
      <c r="M153" t="s">
        <v>1879</v>
      </c>
      <c r="N153" t="s">
        <v>1863</v>
      </c>
      <c r="O153" s="32">
        <v>20.11</v>
      </c>
      <c r="Q153" t="s">
        <v>1874</v>
      </c>
    </row>
    <row r="154" spans="1:17" x14ac:dyDescent="0.3">
      <c r="A154">
        <v>2023</v>
      </c>
      <c r="B154" t="s">
        <v>772</v>
      </c>
      <c r="C154" t="s">
        <v>717</v>
      </c>
      <c r="D154" t="s">
        <v>87</v>
      </c>
      <c r="E154" t="s">
        <v>1268</v>
      </c>
      <c r="F154" t="s">
        <v>707</v>
      </c>
      <c r="H154" t="s">
        <v>11</v>
      </c>
      <c r="I154" t="s">
        <v>44</v>
      </c>
      <c r="J154" t="s">
        <v>88</v>
      </c>
      <c r="K154" t="s">
        <v>1557</v>
      </c>
      <c r="M154" t="s">
        <v>1558</v>
      </c>
      <c r="N154" t="s">
        <v>1546</v>
      </c>
      <c r="O154" s="32">
        <v>66824</v>
      </c>
      <c r="Q154" t="s">
        <v>1874</v>
      </c>
    </row>
    <row r="155" spans="1:17" x14ac:dyDescent="0.3">
      <c r="A155">
        <v>2023</v>
      </c>
      <c r="B155" t="s">
        <v>772</v>
      </c>
      <c r="C155" t="s">
        <v>717</v>
      </c>
      <c r="D155" t="s">
        <v>87</v>
      </c>
      <c r="E155" t="s">
        <v>1268</v>
      </c>
      <c r="F155" t="s">
        <v>707</v>
      </c>
      <c r="H155" t="s">
        <v>11</v>
      </c>
      <c r="I155" t="s">
        <v>44</v>
      </c>
      <c r="J155" t="s">
        <v>88</v>
      </c>
      <c r="K155" t="s">
        <v>1557</v>
      </c>
      <c r="M155" t="s">
        <v>1879</v>
      </c>
      <c r="N155" t="s">
        <v>1865</v>
      </c>
      <c r="O155" s="32">
        <v>51.84</v>
      </c>
      <c r="Q155" t="s">
        <v>1874</v>
      </c>
    </row>
    <row r="156" spans="1:17" x14ac:dyDescent="0.3">
      <c r="A156">
        <v>2023</v>
      </c>
      <c r="B156" t="s">
        <v>772</v>
      </c>
      <c r="C156" t="s">
        <v>717</v>
      </c>
      <c r="D156" t="s">
        <v>87</v>
      </c>
      <c r="E156" t="s">
        <v>1268</v>
      </c>
      <c r="F156" t="s">
        <v>707</v>
      </c>
      <c r="H156" t="s">
        <v>11</v>
      </c>
      <c r="I156" t="s">
        <v>44</v>
      </c>
      <c r="J156" t="s">
        <v>88</v>
      </c>
      <c r="K156" t="s">
        <v>16</v>
      </c>
      <c r="M156" t="s">
        <v>1797</v>
      </c>
      <c r="N156" t="s">
        <v>1604</v>
      </c>
      <c r="O156" s="32">
        <v>64.8</v>
      </c>
      <c r="Q156" t="s">
        <v>1874</v>
      </c>
    </row>
    <row r="157" spans="1:17" x14ac:dyDescent="0.3">
      <c r="A157">
        <v>2023</v>
      </c>
      <c r="B157" t="s">
        <v>772</v>
      </c>
      <c r="C157" t="s">
        <v>717</v>
      </c>
      <c r="D157" t="s">
        <v>87</v>
      </c>
      <c r="E157" t="s">
        <v>1268</v>
      </c>
      <c r="F157" t="s">
        <v>707</v>
      </c>
      <c r="H157" t="s">
        <v>11</v>
      </c>
      <c r="I157" t="s">
        <v>44</v>
      </c>
      <c r="J157" t="s">
        <v>88</v>
      </c>
      <c r="K157" t="s">
        <v>125</v>
      </c>
      <c r="M157" t="s">
        <v>1797</v>
      </c>
      <c r="N157" t="s">
        <v>1604</v>
      </c>
      <c r="O157" s="32">
        <v>90.4</v>
      </c>
      <c r="Q157" t="s">
        <v>1874</v>
      </c>
    </row>
    <row r="158" spans="1:17" x14ac:dyDescent="0.3">
      <c r="A158">
        <v>2023</v>
      </c>
      <c r="B158" t="s">
        <v>772</v>
      </c>
      <c r="C158" t="s">
        <v>717</v>
      </c>
      <c r="D158" t="s">
        <v>87</v>
      </c>
      <c r="E158" t="s">
        <v>1268</v>
      </c>
      <c r="F158" t="s">
        <v>707</v>
      </c>
      <c r="H158" t="s">
        <v>11</v>
      </c>
      <c r="I158" t="s">
        <v>44</v>
      </c>
      <c r="J158" t="s">
        <v>88</v>
      </c>
      <c r="K158" t="s">
        <v>1557</v>
      </c>
      <c r="M158" t="s">
        <v>1797</v>
      </c>
      <c r="N158" t="s">
        <v>1604</v>
      </c>
      <c r="O158" s="32">
        <v>82.2</v>
      </c>
      <c r="Q158" t="s">
        <v>1874</v>
      </c>
    </row>
    <row r="159" spans="1:17" x14ac:dyDescent="0.3">
      <c r="A159">
        <v>2023</v>
      </c>
      <c r="B159" t="s">
        <v>772</v>
      </c>
      <c r="C159" t="s">
        <v>717</v>
      </c>
      <c r="D159" t="s">
        <v>87</v>
      </c>
      <c r="E159" t="s">
        <v>1268</v>
      </c>
      <c r="F159" t="s">
        <v>707</v>
      </c>
      <c r="H159" t="s">
        <v>11</v>
      </c>
      <c r="I159" t="s">
        <v>44</v>
      </c>
      <c r="J159" t="s">
        <v>88</v>
      </c>
      <c r="K159" t="s">
        <v>1551</v>
      </c>
      <c r="M159" t="s">
        <v>1797</v>
      </c>
      <c r="N159" t="s">
        <v>1604</v>
      </c>
      <c r="O159" s="32">
        <v>61.4</v>
      </c>
      <c r="Q159" t="s">
        <v>1874</v>
      </c>
    </row>
    <row r="160" spans="1:17" x14ac:dyDescent="0.3">
      <c r="A160">
        <v>2023</v>
      </c>
      <c r="B160" t="s">
        <v>772</v>
      </c>
      <c r="C160" t="s">
        <v>717</v>
      </c>
      <c r="D160" t="s">
        <v>87</v>
      </c>
      <c r="E160" t="s">
        <v>1268</v>
      </c>
      <c r="F160" t="s">
        <v>707</v>
      </c>
      <c r="H160" t="s">
        <v>11</v>
      </c>
      <c r="I160" t="s">
        <v>44</v>
      </c>
      <c r="J160" t="s">
        <v>88</v>
      </c>
      <c r="K160" t="s">
        <v>16</v>
      </c>
      <c r="M160" t="s">
        <v>1877</v>
      </c>
      <c r="N160" t="s">
        <v>1549</v>
      </c>
      <c r="O160" s="32">
        <v>69326</v>
      </c>
      <c r="Q160" t="s">
        <v>1874</v>
      </c>
    </row>
    <row r="161" spans="1:17" x14ac:dyDescent="0.3">
      <c r="A161">
        <v>2023</v>
      </c>
      <c r="B161" t="s">
        <v>772</v>
      </c>
      <c r="C161" t="s">
        <v>717</v>
      </c>
      <c r="D161" t="s">
        <v>87</v>
      </c>
      <c r="E161" t="s">
        <v>1268</v>
      </c>
      <c r="F161" t="s">
        <v>707</v>
      </c>
      <c r="H161" t="s">
        <v>11</v>
      </c>
      <c r="I161" t="s">
        <v>44</v>
      </c>
      <c r="J161" t="s">
        <v>88</v>
      </c>
      <c r="K161" t="s">
        <v>125</v>
      </c>
      <c r="M161" t="s">
        <v>1877</v>
      </c>
      <c r="N161" t="s">
        <v>1546</v>
      </c>
      <c r="O161" s="32">
        <v>6415</v>
      </c>
      <c r="Q161" t="s">
        <v>1874</v>
      </c>
    </row>
    <row r="162" spans="1:17" x14ac:dyDescent="0.3">
      <c r="A162">
        <v>2023</v>
      </c>
      <c r="B162" t="s">
        <v>772</v>
      </c>
      <c r="C162" t="s">
        <v>717</v>
      </c>
      <c r="D162" t="s">
        <v>87</v>
      </c>
      <c r="E162" t="s">
        <v>1268</v>
      </c>
      <c r="F162" t="s">
        <v>707</v>
      </c>
      <c r="H162" t="s">
        <v>11</v>
      </c>
      <c r="I162" t="s">
        <v>44</v>
      </c>
      <c r="J162" t="s">
        <v>88</v>
      </c>
      <c r="K162" t="s">
        <v>1557</v>
      </c>
      <c r="M162" t="s">
        <v>1877</v>
      </c>
      <c r="N162" t="s">
        <v>1546</v>
      </c>
      <c r="O162" s="32">
        <v>34642</v>
      </c>
      <c r="Q162" t="s">
        <v>1874</v>
      </c>
    </row>
    <row r="163" spans="1:17" x14ac:dyDescent="0.3">
      <c r="A163">
        <v>2023</v>
      </c>
      <c r="B163" t="s">
        <v>772</v>
      </c>
      <c r="C163" t="s">
        <v>717</v>
      </c>
      <c r="D163" t="s">
        <v>87</v>
      </c>
      <c r="E163" t="s">
        <v>1268</v>
      </c>
      <c r="F163" t="s">
        <v>707</v>
      </c>
      <c r="H163" t="s">
        <v>11</v>
      </c>
      <c r="I163" t="s">
        <v>44</v>
      </c>
      <c r="J163" t="s">
        <v>88</v>
      </c>
      <c r="K163" t="s">
        <v>1551</v>
      </c>
      <c r="M163" t="s">
        <v>1877</v>
      </c>
      <c r="N163" t="s">
        <v>1549</v>
      </c>
      <c r="O163" s="32">
        <v>461399</v>
      </c>
      <c r="Q163" t="s">
        <v>1874</v>
      </c>
    </row>
    <row r="164" spans="1:17" x14ac:dyDescent="0.3">
      <c r="A164">
        <v>2023</v>
      </c>
      <c r="B164" t="s">
        <v>772</v>
      </c>
      <c r="C164" t="s">
        <v>717</v>
      </c>
      <c r="D164" t="s">
        <v>87</v>
      </c>
      <c r="E164" t="s">
        <v>1268</v>
      </c>
      <c r="F164" t="s">
        <v>707</v>
      </c>
      <c r="H164" t="s">
        <v>11</v>
      </c>
      <c r="I164" t="s">
        <v>44</v>
      </c>
      <c r="J164" t="s">
        <v>88</v>
      </c>
      <c r="K164" t="s">
        <v>16</v>
      </c>
      <c r="M164" t="s">
        <v>1878</v>
      </c>
      <c r="N164" t="s">
        <v>1549</v>
      </c>
      <c r="O164" s="32">
        <v>187363</v>
      </c>
      <c r="Q164" t="s">
        <v>1874</v>
      </c>
    </row>
    <row r="165" spans="1:17" x14ac:dyDescent="0.3">
      <c r="A165">
        <v>2023</v>
      </c>
      <c r="B165" t="s">
        <v>772</v>
      </c>
      <c r="C165" t="s">
        <v>717</v>
      </c>
      <c r="D165" t="s">
        <v>87</v>
      </c>
      <c r="E165" t="s">
        <v>1268</v>
      </c>
      <c r="F165" t="s">
        <v>707</v>
      </c>
      <c r="H165" t="s">
        <v>11</v>
      </c>
      <c r="I165" t="s">
        <v>44</v>
      </c>
      <c r="J165" t="s">
        <v>88</v>
      </c>
      <c r="K165" t="s">
        <v>125</v>
      </c>
      <c r="M165" t="s">
        <v>1878</v>
      </c>
      <c r="N165" t="s">
        <v>1546</v>
      </c>
      <c r="O165" s="32">
        <v>12154</v>
      </c>
      <c r="Q165" t="s">
        <v>1874</v>
      </c>
    </row>
    <row r="166" spans="1:17" x14ac:dyDescent="0.3">
      <c r="A166">
        <v>2023</v>
      </c>
      <c r="B166" t="s">
        <v>772</v>
      </c>
      <c r="C166" t="s">
        <v>717</v>
      </c>
      <c r="D166" t="s">
        <v>87</v>
      </c>
      <c r="E166" t="s">
        <v>1268</v>
      </c>
      <c r="F166" t="s">
        <v>707</v>
      </c>
      <c r="H166" t="s">
        <v>11</v>
      </c>
      <c r="I166" t="s">
        <v>44</v>
      </c>
      <c r="J166" t="s">
        <v>88</v>
      </c>
      <c r="K166" t="s">
        <v>1557</v>
      </c>
      <c r="M166" t="s">
        <v>1878</v>
      </c>
      <c r="N166" t="s">
        <v>1546</v>
      </c>
      <c r="O166" s="32">
        <v>34642</v>
      </c>
      <c r="Q166" t="s">
        <v>1874</v>
      </c>
    </row>
    <row r="167" spans="1:17" x14ac:dyDescent="0.3">
      <c r="A167">
        <v>2023</v>
      </c>
      <c r="B167" t="s">
        <v>772</v>
      </c>
      <c r="C167" t="s">
        <v>717</v>
      </c>
      <c r="D167" t="s">
        <v>87</v>
      </c>
      <c r="E167" t="s">
        <v>1268</v>
      </c>
      <c r="F167" t="s">
        <v>707</v>
      </c>
      <c r="H167" t="s">
        <v>11</v>
      </c>
      <c r="I167" t="s">
        <v>44</v>
      </c>
      <c r="J167" t="s">
        <v>88</v>
      </c>
      <c r="K167" t="s">
        <v>1551</v>
      </c>
      <c r="M167" t="s">
        <v>1878</v>
      </c>
      <c r="N167" t="s">
        <v>1549</v>
      </c>
      <c r="O167" s="32">
        <v>851723</v>
      </c>
      <c r="Q167" t="s">
        <v>1874</v>
      </c>
    </row>
    <row r="168" spans="1:17" x14ac:dyDescent="0.3">
      <c r="A168">
        <v>2023</v>
      </c>
      <c r="B168" t="s">
        <v>772</v>
      </c>
      <c r="C168" t="s">
        <v>717</v>
      </c>
      <c r="D168" t="s">
        <v>132</v>
      </c>
      <c r="E168" t="s">
        <v>1270</v>
      </c>
      <c r="F168" t="s">
        <v>707</v>
      </c>
      <c r="H168" t="s">
        <v>11</v>
      </c>
      <c r="I168" t="s">
        <v>21</v>
      </c>
      <c r="J168" t="s">
        <v>130</v>
      </c>
      <c r="K168" t="s">
        <v>707</v>
      </c>
      <c r="M168" t="s">
        <v>1611</v>
      </c>
      <c r="N168" t="s">
        <v>1546</v>
      </c>
      <c r="O168" s="32">
        <v>6975389</v>
      </c>
      <c r="Q168" t="s">
        <v>1874</v>
      </c>
    </row>
    <row r="169" spans="1:17" x14ac:dyDescent="0.3">
      <c r="A169">
        <v>2023</v>
      </c>
      <c r="B169" t="s">
        <v>772</v>
      </c>
      <c r="C169" t="s">
        <v>717</v>
      </c>
      <c r="D169" t="s">
        <v>132</v>
      </c>
      <c r="E169" t="s">
        <v>1270</v>
      </c>
      <c r="F169" t="s">
        <v>707</v>
      </c>
      <c r="H169" t="s">
        <v>11</v>
      </c>
      <c r="I169" t="s">
        <v>21</v>
      </c>
      <c r="J169" t="s">
        <v>130</v>
      </c>
      <c r="K169" t="s">
        <v>707</v>
      </c>
      <c r="M169" t="s">
        <v>1880</v>
      </c>
      <c r="N169" t="s">
        <v>707</v>
      </c>
      <c r="O169" s="32">
        <v>3.82</v>
      </c>
      <c r="Q169" t="s">
        <v>1874</v>
      </c>
    </row>
    <row r="170" spans="1:17" x14ac:dyDescent="0.3">
      <c r="A170">
        <v>2023</v>
      </c>
      <c r="B170" t="s">
        <v>772</v>
      </c>
      <c r="C170" t="s">
        <v>717</v>
      </c>
      <c r="D170" t="s">
        <v>132</v>
      </c>
      <c r="E170" t="s">
        <v>1270</v>
      </c>
      <c r="F170" t="s">
        <v>707</v>
      </c>
      <c r="H170" t="s">
        <v>11</v>
      </c>
      <c r="I170" t="s">
        <v>21</v>
      </c>
      <c r="J170" t="s">
        <v>130</v>
      </c>
      <c r="K170" t="s">
        <v>707</v>
      </c>
      <c r="M170" t="s">
        <v>1822</v>
      </c>
      <c r="N170" t="s">
        <v>1546</v>
      </c>
      <c r="O170" s="32">
        <v>6862152</v>
      </c>
      <c r="Q170" t="s">
        <v>1874</v>
      </c>
    </row>
    <row r="171" spans="1:17" x14ac:dyDescent="0.3">
      <c r="A171">
        <v>2023</v>
      </c>
      <c r="B171" t="s">
        <v>772</v>
      </c>
      <c r="C171" t="s">
        <v>717</v>
      </c>
      <c r="D171" t="s">
        <v>132</v>
      </c>
      <c r="E171" t="s">
        <v>1270</v>
      </c>
      <c r="F171" t="s">
        <v>707</v>
      </c>
      <c r="H171" t="s">
        <v>11</v>
      </c>
      <c r="I171" t="s">
        <v>21</v>
      </c>
      <c r="J171" t="s">
        <v>130</v>
      </c>
      <c r="K171" t="s">
        <v>125</v>
      </c>
      <c r="M171" t="s">
        <v>1876</v>
      </c>
      <c r="N171" t="s">
        <v>1604</v>
      </c>
      <c r="O171" s="32">
        <v>0.35</v>
      </c>
      <c r="Q171" t="s">
        <v>1874</v>
      </c>
    </row>
    <row r="172" spans="1:17" x14ac:dyDescent="0.3">
      <c r="A172">
        <v>2023</v>
      </c>
      <c r="B172" t="s">
        <v>772</v>
      </c>
      <c r="C172" t="s">
        <v>717</v>
      </c>
      <c r="D172" t="s">
        <v>132</v>
      </c>
      <c r="E172" t="s">
        <v>1270</v>
      </c>
      <c r="F172" t="s">
        <v>707</v>
      </c>
      <c r="H172" t="s">
        <v>11</v>
      </c>
      <c r="I172" t="s">
        <v>21</v>
      </c>
      <c r="J172" t="s">
        <v>130</v>
      </c>
      <c r="K172" t="s">
        <v>16</v>
      </c>
      <c r="M172" t="s">
        <v>1876</v>
      </c>
      <c r="N172" t="s">
        <v>1573</v>
      </c>
      <c r="O172" s="32">
        <v>7.0000000000000007E-2</v>
      </c>
      <c r="Q172" t="s">
        <v>1874</v>
      </c>
    </row>
    <row r="173" spans="1:17" x14ac:dyDescent="0.3">
      <c r="A173">
        <v>2023</v>
      </c>
      <c r="B173" t="s">
        <v>772</v>
      </c>
      <c r="C173" t="s">
        <v>717</v>
      </c>
      <c r="D173" t="s">
        <v>132</v>
      </c>
      <c r="E173" t="s">
        <v>1270</v>
      </c>
      <c r="F173" t="s">
        <v>707</v>
      </c>
      <c r="H173" t="s">
        <v>11</v>
      </c>
      <c r="I173" t="s">
        <v>21</v>
      </c>
      <c r="J173" t="s">
        <v>130</v>
      </c>
      <c r="K173" t="s">
        <v>1551</v>
      </c>
      <c r="M173" t="s">
        <v>1876</v>
      </c>
      <c r="N173" t="s">
        <v>1573</v>
      </c>
      <c r="O173" s="32">
        <v>1.36</v>
      </c>
      <c r="Q173" t="s">
        <v>1874</v>
      </c>
    </row>
    <row r="174" spans="1:17" x14ac:dyDescent="0.3">
      <c r="A174">
        <v>2023</v>
      </c>
      <c r="B174" t="s">
        <v>772</v>
      </c>
      <c r="C174" t="s">
        <v>717</v>
      </c>
      <c r="D174" t="s">
        <v>132</v>
      </c>
      <c r="E174" t="s">
        <v>1270</v>
      </c>
      <c r="F174" t="s">
        <v>707</v>
      </c>
      <c r="H174" t="s">
        <v>11</v>
      </c>
      <c r="I174" t="s">
        <v>21</v>
      </c>
      <c r="J174" t="s">
        <v>130</v>
      </c>
      <c r="K174" t="s">
        <v>125</v>
      </c>
      <c r="M174" t="s">
        <v>1558</v>
      </c>
      <c r="N174" t="s">
        <v>1546</v>
      </c>
      <c r="O174" s="32">
        <v>82685</v>
      </c>
      <c r="Q174" t="s">
        <v>1874</v>
      </c>
    </row>
    <row r="175" spans="1:17" x14ac:dyDescent="0.3">
      <c r="A175">
        <v>2023</v>
      </c>
      <c r="B175" t="s">
        <v>772</v>
      </c>
      <c r="C175" t="s">
        <v>717</v>
      </c>
      <c r="D175" t="s">
        <v>132</v>
      </c>
      <c r="E175" t="s">
        <v>1270</v>
      </c>
      <c r="F175" t="s">
        <v>707</v>
      </c>
      <c r="H175" t="s">
        <v>11</v>
      </c>
      <c r="I175" t="s">
        <v>21</v>
      </c>
      <c r="J175" t="s">
        <v>130</v>
      </c>
      <c r="K175" t="s">
        <v>125</v>
      </c>
      <c r="M175" t="s">
        <v>1879</v>
      </c>
      <c r="N175" t="s">
        <v>1863</v>
      </c>
      <c r="O175" s="32">
        <v>23.1</v>
      </c>
      <c r="Q175" t="s">
        <v>1874</v>
      </c>
    </row>
    <row r="176" spans="1:17" x14ac:dyDescent="0.3">
      <c r="A176">
        <v>2023</v>
      </c>
      <c r="B176" t="s">
        <v>772</v>
      </c>
      <c r="C176" t="s">
        <v>717</v>
      </c>
      <c r="D176" t="s">
        <v>132</v>
      </c>
      <c r="E176" t="s">
        <v>1270</v>
      </c>
      <c r="F176" t="s">
        <v>707</v>
      </c>
      <c r="H176" t="s">
        <v>11</v>
      </c>
      <c r="I176" t="s">
        <v>21</v>
      </c>
      <c r="J176" t="s">
        <v>130</v>
      </c>
      <c r="K176" t="s">
        <v>125</v>
      </c>
      <c r="M176" t="s">
        <v>1797</v>
      </c>
      <c r="N176" t="s">
        <v>1604</v>
      </c>
      <c r="O176" s="32">
        <v>79.7</v>
      </c>
      <c r="Q176" t="s">
        <v>1874</v>
      </c>
    </row>
    <row r="177" spans="1:17" x14ac:dyDescent="0.3">
      <c r="A177">
        <v>2023</v>
      </c>
      <c r="B177" t="s">
        <v>772</v>
      </c>
      <c r="C177" t="s">
        <v>717</v>
      </c>
      <c r="D177" t="s">
        <v>132</v>
      </c>
      <c r="E177" t="s">
        <v>1270</v>
      </c>
      <c r="F177" t="s">
        <v>707</v>
      </c>
      <c r="H177" t="s">
        <v>11</v>
      </c>
      <c r="I177" t="s">
        <v>21</v>
      </c>
      <c r="J177" t="s">
        <v>130</v>
      </c>
      <c r="K177" t="s">
        <v>16</v>
      </c>
      <c r="M177" t="s">
        <v>1797</v>
      </c>
      <c r="N177" t="s">
        <v>1604</v>
      </c>
      <c r="O177" s="32">
        <v>55.9</v>
      </c>
      <c r="Q177" t="s">
        <v>1874</v>
      </c>
    </row>
    <row r="178" spans="1:17" x14ac:dyDescent="0.3">
      <c r="A178">
        <v>2023</v>
      </c>
      <c r="B178" t="s">
        <v>772</v>
      </c>
      <c r="C178" t="s">
        <v>717</v>
      </c>
      <c r="D178" t="s">
        <v>132</v>
      </c>
      <c r="E178" t="s">
        <v>1270</v>
      </c>
      <c r="F178" t="s">
        <v>707</v>
      </c>
      <c r="H178" t="s">
        <v>11</v>
      </c>
      <c r="I178" t="s">
        <v>21</v>
      </c>
      <c r="J178" t="s">
        <v>130</v>
      </c>
      <c r="K178" t="s">
        <v>1551</v>
      </c>
      <c r="M178" t="s">
        <v>1797</v>
      </c>
      <c r="N178" t="s">
        <v>1604</v>
      </c>
      <c r="O178" s="32">
        <v>73</v>
      </c>
      <c r="Q178" t="s">
        <v>1874</v>
      </c>
    </row>
    <row r="179" spans="1:17" x14ac:dyDescent="0.3">
      <c r="A179">
        <v>2023</v>
      </c>
      <c r="B179" t="s">
        <v>772</v>
      </c>
      <c r="C179" t="s">
        <v>717</v>
      </c>
      <c r="D179" t="s">
        <v>132</v>
      </c>
      <c r="E179" t="s">
        <v>1270</v>
      </c>
      <c r="F179" t="s">
        <v>707</v>
      </c>
      <c r="H179" t="s">
        <v>11</v>
      </c>
      <c r="I179" t="s">
        <v>21</v>
      </c>
      <c r="J179" t="s">
        <v>130</v>
      </c>
      <c r="K179" t="s">
        <v>125</v>
      </c>
      <c r="M179" t="s">
        <v>1877</v>
      </c>
      <c r="N179" t="s">
        <v>1546</v>
      </c>
      <c r="O179" s="32">
        <v>19050</v>
      </c>
      <c r="Q179" t="s">
        <v>1874</v>
      </c>
    </row>
    <row r="180" spans="1:17" x14ac:dyDescent="0.3">
      <c r="A180">
        <v>2023</v>
      </c>
      <c r="B180" t="s">
        <v>772</v>
      </c>
      <c r="C180" t="s">
        <v>717</v>
      </c>
      <c r="D180" t="s">
        <v>132</v>
      </c>
      <c r="E180" t="s">
        <v>1270</v>
      </c>
      <c r="F180" t="s">
        <v>707</v>
      </c>
      <c r="H180" t="s">
        <v>11</v>
      </c>
      <c r="I180" t="s">
        <v>21</v>
      </c>
      <c r="J180" t="s">
        <v>130</v>
      </c>
      <c r="K180" t="s">
        <v>16</v>
      </c>
      <c r="M180" t="s">
        <v>1877</v>
      </c>
      <c r="N180" t="s">
        <v>1549</v>
      </c>
      <c r="O180" s="32">
        <v>8848</v>
      </c>
      <c r="Q180" t="s">
        <v>1874</v>
      </c>
    </row>
    <row r="181" spans="1:17" x14ac:dyDescent="0.3">
      <c r="A181">
        <v>2023</v>
      </c>
      <c r="B181" t="s">
        <v>772</v>
      </c>
      <c r="C181" t="s">
        <v>717</v>
      </c>
      <c r="D181" t="s">
        <v>132</v>
      </c>
      <c r="E181" t="s">
        <v>1270</v>
      </c>
      <c r="F181" t="s">
        <v>707</v>
      </c>
      <c r="H181" t="s">
        <v>11</v>
      </c>
      <c r="I181" t="s">
        <v>21</v>
      </c>
      <c r="J181" t="s">
        <v>130</v>
      </c>
      <c r="K181" t="s">
        <v>1551</v>
      </c>
      <c r="M181" t="s">
        <v>1877</v>
      </c>
      <c r="N181" t="s">
        <v>1549</v>
      </c>
      <c r="O181" s="32">
        <v>218282</v>
      </c>
      <c r="Q181" t="s">
        <v>1874</v>
      </c>
    </row>
    <row r="182" spans="1:17" x14ac:dyDescent="0.3">
      <c r="A182">
        <v>2023</v>
      </c>
      <c r="B182" t="s">
        <v>772</v>
      </c>
      <c r="C182" t="s">
        <v>73</v>
      </c>
      <c r="D182" t="s">
        <v>74</v>
      </c>
      <c r="E182" t="s">
        <v>1276</v>
      </c>
      <c r="F182" t="s">
        <v>707</v>
      </c>
      <c r="H182" t="s">
        <v>11</v>
      </c>
      <c r="I182" t="s">
        <v>13</v>
      </c>
      <c r="J182" t="s">
        <v>64</v>
      </c>
      <c r="K182" t="s">
        <v>707</v>
      </c>
      <c r="M182" t="s">
        <v>1611</v>
      </c>
      <c r="N182" s="10" t="s">
        <v>1572</v>
      </c>
      <c r="O182">
        <v>1022</v>
      </c>
      <c r="Q182" t="s">
        <v>2192</v>
      </c>
    </row>
    <row r="183" spans="1:17" x14ac:dyDescent="0.3">
      <c r="A183">
        <v>2023</v>
      </c>
      <c r="B183" t="s">
        <v>772</v>
      </c>
      <c r="C183" t="s">
        <v>73</v>
      </c>
      <c r="D183" t="s">
        <v>74</v>
      </c>
      <c r="E183" t="s">
        <v>1276</v>
      </c>
      <c r="F183" t="s">
        <v>707</v>
      </c>
      <c r="H183" t="s">
        <v>11</v>
      </c>
      <c r="I183" t="s">
        <v>13</v>
      </c>
      <c r="J183" t="s">
        <v>64</v>
      </c>
      <c r="K183" t="s">
        <v>707</v>
      </c>
      <c r="M183" t="s">
        <v>1684</v>
      </c>
      <c r="N183" t="s">
        <v>1573</v>
      </c>
      <c r="O183" s="32">
        <v>3.19</v>
      </c>
    </row>
    <row r="184" spans="1:17" x14ac:dyDescent="0.3">
      <c r="A184">
        <v>2023</v>
      </c>
      <c r="B184" t="s">
        <v>772</v>
      </c>
      <c r="C184" t="s">
        <v>73</v>
      </c>
      <c r="D184" t="s">
        <v>74</v>
      </c>
      <c r="E184" t="s">
        <v>1276</v>
      </c>
      <c r="F184" t="s">
        <v>707</v>
      </c>
      <c r="H184" t="s">
        <v>11</v>
      </c>
      <c r="I184" t="s">
        <v>13</v>
      </c>
      <c r="J184" t="s">
        <v>64</v>
      </c>
      <c r="K184" t="s">
        <v>707</v>
      </c>
      <c r="M184" t="s">
        <v>1822</v>
      </c>
      <c r="N184" t="s">
        <v>1572</v>
      </c>
      <c r="O184" s="32">
        <v>1034</v>
      </c>
    </row>
    <row r="185" spans="1:17" x14ac:dyDescent="0.3">
      <c r="A185">
        <v>2023</v>
      </c>
      <c r="B185" t="s">
        <v>772</v>
      </c>
      <c r="C185" t="s">
        <v>73</v>
      </c>
      <c r="D185" t="s">
        <v>74</v>
      </c>
      <c r="E185" t="s">
        <v>1276</v>
      </c>
      <c r="F185" t="s">
        <v>707</v>
      </c>
      <c r="H185" t="s">
        <v>11</v>
      </c>
      <c r="I185" t="s">
        <v>13</v>
      </c>
      <c r="J185" t="s">
        <v>64</v>
      </c>
      <c r="K185" t="s">
        <v>707</v>
      </c>
      <c r="M185" t="s">
        <v>1823</v>
      </c>
      <c r="N185" t="s">
        <v>1573</v>
      </c>
      <c r="O185" s="32">
        <v>3.03</v>
      </c>
    </row>
    <row r="186" spans="1:17" x14ac:dyDescent="0.3">
      <c r="A186">
        <v>2023</v>
      </c>
      <c r="B186" t="s">
        <v>772</v>
      </c>
      <c r="C186" t="s">
        <v>73</v>
      </c>
      <c r="D186" t="s">
        <v>74</v>
      </c>
      <c r="E186" t="s">
        <v>1276</v>
      </c>
      <c r="F186" t="s">
        <v>707</v>
      </c>
      <c r="H186" t="s">
        <v>11</v>
      </c>
      <c r="I186" t="s">
        <v>13</v>
      </c>
      <c r="J186" t="s">
        <v>64</v>
      </c>
      <c r="K186" t="s">
        <v>707</v>
      </c>
      <c r="M186" t="s">
        <v>1797</v>
      </c>
      <c r="N186" t="s">
        <v>1604</v>
      </c>
      <c r="O186" s="32">
        <v>93</v>
      </c>
    </row>
    <row r="187" spans="1:17" x14ac:dyDescent="0.3">
      <c r="A187">
        <v>2023</v>
      </c>
      <c r="B187" t="s">
        <v>772</v>
      </c>
      <c r="C187" t="s">
        <v>73</v>
      </c>
      <c r="D187" t="s">
        <v>74</v>
      </c>
      <c r="E187" t="s">
        <v>1276</v>
      </c>
      <c r="F187" t="s">
        <v>707</v>
      </c>
      <c r="H187" t="s">
        <v>11</v>
      </c>
      <c r="I187" t="s">
        <v>13</v>
      </c>
      <c r="J187" t="s">
        <v>64</v>
      </c>
      <c r="K187" t="s">
        <v>16</v>
      </c>
      <c r="M187" t="s">
        <v>1749</v>
      </c>
      <c r="N187" t="s">
        <v>1552</v>
      </c>
      <c r="O187" s="32">
        <v>93</v>
      </c>
    </row>
    <row r="188" spans="1:17" x14ac:dyDescent="0.3">
      <c r="A188">
        <v>2023</v>
      </c>
      <c r="B188" t="s">
        <v>772</v>
      </c>
      <c r="C188" t="s">
        <v>859</v>
      </c>
      <c r="D188" t="s">
        <v>203</v>
      </c>
      <c r="E188" t="s">
        <v>1277</v>
      </c>
      <c r="F188" t="s">
        <v>707</v>
      </c>
      <c r="H188" t="s">
        <v>11</v>
      </c>
      <c r="I188" t="s">
        <v>23</v>
      </c>
      <c r="J188" t="s">
        <v>204</v>
      </c>
      <c r="K188" t="s">
        <v>707</v>
      </c>
      <c r="M188" t="s">
        <v>1822</v>
      </c>
      <c r="N188" t="s">
        <v>1572</v>
      </c>
      <c r="O188" s="32">
        <v>10248</v>
      </c>
      <c r="Q188" t="s">
        <v>2201</v>
      </c>
    </row>
    <row r="189" spans="1:17" x14ac:dyDescent="0.3">
      <c r="A189">
        <v>2023</v>
      </c>
      <c r="B189" t="s">
        <v>772</v>
      </c>
      <c r="C189" t="s">
        <v>859</v>
      </c>
      <c r="D189" t="s">
        <v>203</v>
      </c>
      <c r="E189" t="s">
        <v>1277</v>
      </c>
      <c r="F189" t="s">
        <v>707</v>
      </c>
      <c r="H189" t="s">
        <v>11</v>
      </c>
      <c r="I189" t="s">
        <v>23</v>
      </c>
      <c r="J189" t="s">
        <v>204</v>
      </c>
      <c r="K189" t="s">
        <v>2197</v>
      </c>
      <c r="M189" t="s">
        <v>1823</v>
      </c>
      <c r="N189" t="s">
        <v>1573</v>
      </c>
      <c r="O189" s="32">
        <v>3.88</v>
      </c>
      <c r="Q189" t="s">
        <v>2201</v>
      </c>
    </row>
    <row r="190" spans="1:17" x14ac:dyDescent="0.3">
      <c r="A190">
        <v>2023</v>
      </c>
      <c r="B190" t="s">
        <v>772</v>
      </c>
      <c r="C190" t="s">
        <v>859</v>
      </c>
      <c r="D190" t="s">
        <v>203</v>
      </c>
      <c r="E190" t="s">
        <v>1277</v>
      </c>
      <c r="F190" t="s">
        <v>707</v>
      </c>
      <c r="H190" t="s">
        <v>11</v>
      </c>
      <c r="I190" t="s">
        <v>23</v>
      </c>
      <c r="J190" t="s">
        <v>204</v>
      </c>
      <c r="K190" t="s">
        <v>2197</v>
      </c>
      <c r="M190" t="s">
        <v>1749</v>
      </c>
      <c r="N190" t="s">
        <v>1552</v>
      </c>
      <c r="O190" s="32">
        <v>1232</v>
      </c>
      <c r="Q190" t="s">
        <v>2201</v>
      </c>
    </row>
    <row r="191" spans="1:17" x14ac:dyDescent="0.3">
      <c r="A191">
        <v>2023</v>
      </c>
      <c r="B191" t="s">
        <v>772</v>
      </c>
      <c r="C191" t="s">
        <v>82</v>
      </c>
      <c r="D191" t="s">
        <v>83</v>
      </c>
      <c r="E191" t="s">
        <v>1278</v>
      </c>
      <c r="F191" t="s">
        <v>707</v>
      </c>
      <c r="H191" t="s">
        <v>11</v>
      </c>
      <c r="I191" t="s">
        <v>19</v>
      </c>
      <c r="J191" t="s">
        <v>84</v>
      </c>
      <c r="K191" t="s">
        <v>707</v>
      </c>
      <c r="M191" t="s">
        <v>1822</v>
      </c>
      <c r="N191" t="s">
        <v>1546</v>
      </c>
      <c r="O191" s="32">
        <v>1567491</v>
      </c>
      <c r="Q191" t="s">
        <v>2206</v>
      </c>
    </row>
    <row r="192" spans="1:17" x14ac:dyDescent="0.3">
      <c r="A192">
        <v>2023</v>
      </c>
      <c r="B192" t="s">
        <v>772</v>
      </c>
      <c r="C192" t="s">
        <v>82</v>
      </c>
      <c r="D192" t="s">
        <v>83</v>
      </c>
      <c r="E192" t="s">
        <v>1278</v>
      </c>
      <c r="F192" t="s">
        <v>707</v>
      </c>
      <c r="H192" t="s">
        <v>11</v>
      </c>
      <c r="I192" t="s">
        <v>19</v>
      </c>
      <c r="J192" t="s">
        <v>84</v>
      </c>
      <c r="K192" t="s">
        <v>125</v>
      </c>
      <c r="M192" t="s">
        <v>1683</v>
      </c>
      <c r="N192" t="s">
        <v>1604</v>
      </c>
      <c r="O192" s="32">
        <v>0.30199999999999999</v>
      </c>
      <c r="Q192" t="s">
        <v>2206</v>
      </c>
    </row>
    <row r="193" spans="1:17" x14ac:dyDescent="0.3">
      <c r="A193">
        <v>2023</v>
      </c>
      <c r="B193" t="s">
        <v>772</v>
      </c>
      <c r="C193" t="s">
        <v>82</v>
      </c>
      <c r="D193" t="s">
        <v>83</v>
      </c>
      <c r="E193" t="s">
        <v>1278</v>
      </c>
      <c r="F193" t="s">
        <v>707</v>
      </c>
      <c r="H193" t="s">
        <v>11</v>
      </c>
      <c r="I193" t="s">
        <v>19</v>
      </c>
      <c r="J193" t="s">
        <v>84</v>
      </c>
      <c r="K193" t="s">
        <v>16</v>
      </c>
      <c r="M193" t="s">
        <v>1683</v>
      </c>
      <c r="N193" t="s">
        <v>1573</v>
      </c>
      <c r="O193" s="32">
        <v>0.28599999999999998</v>
      </c>
      <c r="Q193" t="s">
        <v>2206</v>
      </c>
    </row>
    <row r="194" spans="1:17" x14ac:dyDescent="0.3">
      <c r="A194">
        <v>2023</v>
      </c>
      <c r="B194" t="s">
        <v>772</v>
      </c>
      <c r="C194" t="s">
        <v>82</v>
      </c>
      <c r="D194" t="s">
        <v>83</v>
      </c>
      <c r="E194" t="s">
        <v>1278</v>
      </c>
      <c r="F194" t="s">
        <v>707</v>
      </c>
      <c r="H194" t="s">
        <v>11</v>
      </c>
      <c r="I194" t="s">
        <v>19</v>
      </c>
      <c r="J194" t="s">
        <v>84</v>
      </c>
      <c r="K194" t="s">
        <v>125</v>
      </c>
      <c r="M194" t="s">
        <v>1797</v>
      </c>
      <c r="N194" t="s">
        <v>1604</v>
      </c>
      <c r="O194" s="32">
        <v>79.900000000000006</v>
      </c>
      <c r="Q194" t="s">
        <v>2206</v>
      </c>
    </row>
    <row r="195" spans="1:17" x14ac:dyDescent="0.3">
      <c r="A195">
        <v>2023</v>
      </c>
      <c r="B195" t="s">
        <v>772</v>
      </c>
      <c r="C195" t="s">
        <v>82</v>
      </c>
      <c r="D195" t="s">
        <v>83</v>
      </c>
      <c r="E195" t="s">
        <v>1278</v>
      </c>
      <c r="F195" t="s">
        <v>707</v>
      </c>
      <c r="H195" t="s">
        <v>11</v>
      </c>
      <c r="I195" t="s">
        <v>19</v>
      </c>
      <c r="J195" t="s">
        <v>84</v>
      </c>
      <c r="K195" t="s">
        <v>16</v>
      </c>
      <c r="M195" t="s">
        <v>1797</v>
      </c>
      <c r="N195" t="s">
        <v>1604</v>
      </c>
      <c r="O195" s="32">
        <v>71.8</v>
      </c>
      <c r="Q195" t="s">
        <v>2206</v>
      </c>
    </row>
    <row r="196" spans="1:17" x14ac:dyDescent="0.3">
      <c r="A196">
        <v>2023</v>
      </c>
      <c r="B196" t="s">
        <v>772</v>
      </c>
      <c r="C196" t="s">
        <v>82</v>
      </c>
      <c r="D196" t="s">
        <v>83</v>
      </c>
      <c r="E196" t="s">
        <v>1278</v>
      </c>
      <c r="F196" t="s">
        <v>707</v>
      </c>
      <c r="H196" t="s">
        <v>11</v>
      </c>
      <c r="I196" t="s">
        <v>19</v>
      </c>
      <c r="J196" t="s">
        <v>84</v>
      </c>
      <c r="K196" t="s">
        <v>125</v>
      </c>
      <c r="M196" t="s">
        <v>1749</v>
      </c>
      <c r="N196" t="s">
        <v>1794</v>
      </c>
      <c r="O196" s="32">
        <v>8348</v>
      </c>
      <c r="Q196" t="s">
        <v>2206</v>
      </c>
    </row>
    <row r="197" spans="1:17" x14ac:dyDescent="0.3">
      <c r="A197">
        <v>2023</v>
      </c>
      <c r="B197" t="s">
        <v>772</v>
      </c>
      <c r="C197" t="s">
        <v>82</v>
      </c>
      <c r="D197" t="s">
        <v>83</v>
      </c>
      <c r="E197" t="s">
        <v>1278</v>
      </c>
      <c r="F197" t="s">
        <v>707</v>
      </c>
      <c r="H197" t="s">
        <v>11</v>
      </c>
      <c r="I197" t="s">
        <v>19</v>
      </c>
      <c r="J197" t="s">
        <v>84</v>
      </c>
      <c r="K197" t="s">
        <v>16</v>
      </c>
      <c r="M197" t="s">
        <v>1749</v>
      </c>
      <c r="N197" t="s">
        <v>1794</v>
      </c>
      <c r="O197" s="32">
        <v>10349</v>
      </c>
      <c r="Q197" t="s">
        <v>2206</v>
      </c>
    </row>
    <row r="198" spans="1:17" x14ac:dyDescent="0.3">
      <c r="A198">
        <v>2023</v>
      </c>
      <c r="B198" t="s">
        <v>772</v>
      </c>
      <c r="C198" t="s">
        <v>2678</v>
      </c>
      <c r="D198" t="s">
        <v>164</v>
      </c>
      <c r="E198" t="s">
        <v>1282</v>
      </c>
      <c r="F198" t="s">
        <v>707</v>
      </c>
      <c r="H198" t="s">
        <v>11</v>
      </c>
      <c r="I198" t="s">
        <v>19</v>
      </c>
      <c r="J198" t="s">
        <v>157</v>
      </c>
      <c r="K198" t="s">
        <v>157</v>
      </c>
      <c r="M198" t="s">
        <v>1558</v>
      </c>
      <c r="N198" t="s">
        <v>1572</v>
      </c>
      <c r="O198" s="32">
        <v>8167</v>
      </c>
      <c r="P198" t="s">
        <v>2680</v>
      </c>
      <c r="Q198" t="s">
        <v>2671</v>
      </c>
    </row>
    <row r="199" spans="1:17" x14ac:dyDescent="0.3">
      <c r="A199">
        <v>2023</v>
      </c>
      <c r="B199" t="s">
        <v>772</v>
      </c>
      <c r="C199" t="s">
        <v>138</v>
      </c>
      <c r="D199" t="s">
        <v>139</v>
      </c>
      <c r="E199" t="s">
        <v>1285</v>
      </c>
      <c r="F199" t="s">
        <v>707</v>
      </c>
      <c r="H199" t="s">
        <v>11</v>
      </c>
      <c r="I199" t="s">
        <v>44</v>
      </c>
      <c r="J199" t="s">
        <v>141</v>
      </c>
      <c r="K199" t="s">
        <v>707</v>
      </c>
      <c r="M199" t="s">
        <v>2208</v>
      </c>
      <c r="N199" t="s">
        <v>1546</v>
      </c>
      <c r="O199" s="32">
        <v>317660</v>
      </c>
      <c r="Q199" t="s">
        <v>2209</v>
      </c>
    </row>
    <row r="200" spans="1:17" x14ac:dyDescent="0.3">
      <c r="A200">
        <v>2023</v>
      </c>
      <c r="B200" t="s">
        <v>772</v>
      </c>
      <c r="C200" t="s">
        <v>138</v>
      </c>
      <c r="D200" t="s">
        <v>139</v>
      </c>
      <c r="E200" t="s">
        <v>1285</v>
      </c>
      <c r="F200" t="s">
        <v>707</v>
      </c>
      <c r="H200" t="s">
        <v>11</v>
      </c>
      <c r="I200" t="s">
        <v>44</v>
      </c>
      <c r="J200" t="s">
        <v>141</v>
      </c>
      <c r="K200" t="s">
        <v>125</v>
      </c>
      <c r="M200" t="s">
        <v>1875</v>
      </c>
      <c r="N200" t="s">
        <v>1604</v>
      </c>
      <c r="O200" s="32">
        <v>1.59</v>
      </c>
      <c r="Q200" t="s">
        <v>2209</v>
      </c>
    </row>
    <row r="201" spans="1:17" x14ac:dyDescent="0.3">
      <c r="A201">
        <v>2023</v>
      </c>
      <c r="B201" t="s">
        <v>772</v>
      </c>
      <c r="C201" t="s">
        <v>138</v>
      </c>
      <c r="D201" t="s">
        <v>139</v>
      </c>
      <c r="E201" t="s">
        <v>1285</v>
      </c>
      <c r="F201" t="s">
        <v>707</v>
      </c>
      <c r="H201" t="s">
        <v>11</v>
      </c>
      <c r="I201" t="s">
        <v>44</v>
      </c>
      <c r="J201" t="s">
        <v>141</v>
      </c>
      <c r="K201" t="s">
        <v>557</v>
      </c>
      <c r="M201" t="s">
        <v>1875</v>
      </c>
      <c r="N201" t="s">
        <v>1604</v>
      </c>
      <c r="O201" s="32">
        <v>0.23</v>
      </c>
      <c r="Q201" t="s">
        <v>2209</v>
      </c>
    </row>
    <row r="202" spans="1:17" x14ac:dyDescent="0.3">
      <c r="A202">
        <v>2023</v>
      </c>
      <c r="B202" t="s">
        <v>772</v>
      </c>
      <c r="C202" t="s">
        <v>138</v>
      </c>
      <c r="D202" t="s">
        <v>139</v>
      </c>
      <c r="E202" t="s">
        <v>1285</v>
      </c>
      <c r="F202" t="s">
        <v>707</v>
      </c>
      <c r="H202" t="s">
        <v>11</v>
      </c>
      <c r="I202" t="s">
        <v>44</v>
      </c>
      <c r="J202" t="s">
        <v>141</v>
      </c>
      <c r="K202" t="s">
        <v>1864</v>
      </c>
      <c r="M202" t="s">
        <v>1875</v>
      </c>
      <c r="N202" t="s">
        <v>1604</v>
      </c>
      <c r="O202" s="32">
        <v>0.01</v>
      </c>
      <c r="Q202" t="s">
        <v>2209</v>
      </c>
    </row>
    <row r="203" spans="1:17" x14ac:dyDescent="0.3">
      <c r="A203">
        <v>2023</v>
      </c>
      <c r="B203" t="s">
        <v>772</v>
      </c>
      <c r="C203" t="s">
        <v>138</v>
      </c>
      <c r="D203" t="s">
        <v>139</v>
      </c>
      <c r="E203" t="s">
        <v>1285</v>
      </c>
      <c r="F203" t="s">
        <v>707</v>
      </c>
      <c r="H203" t="s">
        <v>11</v>
      </c>
      <c r="I203" t="s">
        <v>44</v>
      </c>
      <c r="J203" t="s">
        <v>141</v>
      </c>
      <c r="K203" t="s">
        <v>1867</v>
      </c>
      <c r="M203" t="s">
        <v>1875</v>
      </c>
      <c r="N203" t="s">
        <v>1573</v>
      </c>
      <c r="O203" s="32">
        <v>1.03</v>
      </c>
      <c r="Q203" t="s">
        <v>2209</v>
      </c>
    </row>
    <row r="204" spans="1:17" x14ac:dyDescent="0.3">
      <c r="A204">
        <v>2023</v>
      </c>
      <c r="B204" t="s">
        <v>772</v>
      </c>
      <c r="C204" t="s">
        <v>138</v>
      </c>
      <c r="D204" t="s">
        <v>139</v>
      </c>
      <c r="E204" t="s">
        <v>1285</v>
      </c>
      <c r="F204" t="s">
        <v>707</v>
      </c>
      <c r="H204" t="s">
        <v>11</v>
      </c>
      <c r="I204" t="s">
        <v>44</v>
      </c>
      <c r="J204" t="s">
        <v>141</v>
      </c>
      <c r="K204" t="s">
        <v>1868</v>
      </c>
      <c r="M204" t="s">
        <v>1875</v>
      </c>
      <c r="N204" t="s">
        <v>1573</v>
      </c>
      <c r="O204" s="32">
        <v>1.34</v>
      </c>
      <c r="Q204" t="s">
        <v>2209</v>
      </c>
    </row>
    <row r="205" spans="1:17" x14ac:dyDescent="0.3">
      <c r="A205">
        <v>2023</v>
      </c>
      <c r="B205" t="s">
        <v>772</v>
      </c>
      <c r="C205" t="s">
        <v>138</v>
      </c>
      <c r="D205" t="s">
        <v>139</v>
      </c>
      <c r="E205" t="s">
        <v>1285</v>
      </c>
      <c r="F205" t="s">
        <v>707</v>
      </c>
      <c r="H205" t="s">
        <v>11</v>
      </c>
      <c r="I205" t="s">
        <v>44</v>
      </c>
      <c r="J205" t="s">
        <v>141</v>
      </c>
      <c r="K205" t="s">
        <v>16</v>
      </c>
      <c r="M205" t="s">
        <v>1875</v>
      </c>
      <c r="N205" t="s">
        <v>1573</v>
      </c>
      <c r="O205" s="32">
        <v>0.41</v>
      </c>
      <c r="Q205" t="s">
        <v>2209</v>
      </c>
    </row>
    <row r="206" spans="1:17" x14ac:dyDescent="0.3">
      <c r="A206">
        <v>2023</v>
      </c>
      <c r="B206" t="s">
        <v>772</v>
      </c>
      <c r="C206" t="s">
        <v>138</v>
      </c>
      <c r="D206" t="s">
        <v>139</v>
      </c>
      <c r="E206" t="s">
        <v>1285</v>
      </c>
      <c r="F206" t="s">
        <v>707</v>
      </c>
      <c r="H206" t="s">
        <v>11</v>
      </c>
      <c r="I206" t="s">
        <v>44</v>
      </c>
      <c r="J206" t="s">
        <v>141</v>
      </c>
      <c r="K206" t="s">
        <v>1551</v>
      </c>
      <c r="M206" t="s">
        <v>1875</v>
      </c>
      <c r="N206" t="s">
        <v>1573</v>
      </c>
      <c r="O206" s="32">
        <v>14.05</v>
      </c>
      <c r="Q206" t="s">
        <v>2209</v>
      </c>
    </row>
    <row r="207" spans="1:17" x14ac:dyDescent="0.3">
      <c r="A207">
        <v>2023</v>
      </c>
      <c r="B207" t="s">
        <v>772</v>
      </c>
      <c r="C207" t="s">
        <v>175</v>
      </c>
      <c r="D207" t="s">
        <v>176</v>
      </c>
      <c r="E207" t="s">
        <v>1299</v>
      </c>
      <c r="F207" t="s">
        <v>707</v>
      </c>
      <c r="H207" t="s">
        <v>11</v>
      </c>
      <c r="I207" t="s">
        <v>13</v>
      </c>
      <c r="J207" t="s">
        <v>177</v>
      </c>
      <c r="K207" t="s">
        <v>327</v>
      </c>
      <c r="M207" t="s">
        <v>1544</v>
      </c>
      <c r="N207" t="s">
        <v>1546</v>
      </c>
      <c r="O207" s="32">
        <v>11700</v>
      </c>
      <c r="Q207" t="s">
        <v>2166</v>
      </c>
    </row>
    <row r="208" spans="1:17" x14ac:dyDescent="0.3">
      <c r="A208">
        <v>2023</v>
      </c>
      <c r="B208" t="s">
        <v>772</v>
      </c>
      <c r="C208" t="s">
        <v>872</v>
      </c>
      <c r="D208" t="s">
        <v>38</v>
      </c>
      <c r="E208" t="s">
        <v>1304</v>
      </c>
      <c r="F208" t="s">
        <v>707</v>
      </c>
      <c r="H208" t="s">
        <v>11</v>
      </c>
      <c r="I208" t="s">
        <v>23</v>
      </c>
      <c r="J208" t="s">
        <v>16</v>
      </c>
      <c r="K208" t="s">
        <v>707</v>
      </c>
      <c r="M208" t="s">
        <v>1611</v>
      </c>
      <c r="N208" t="s">
        <v>1546</v>
      </c>
      <c r="O208" s="32">
        <v>96</v>
      </c>
      <c r="Q208" t="s">
        <v>2747</v>
      </c>
    </row>
    <row r="209" spans="1:17" x14ac:dyDescent="0.3">
      <c r="A209">
        <v>2023</v>
      </c>
      <c r="B209" t="s">
        <v>772</v>
      </c>
      <c r="C209" t="s">
        <v>872</v>
      </c>
      <c r="D209" t="s">
        <v>38</v>
      </c>
      <c r="E209" t="s">
        <v>1304</v>
      </c>
      <c r="F209" t="s">
        <v>707</v>
      </c>
      <c r="H209" t="s">
        <v>11</v>
      </c>
      <c r="I209" t="s">
        <v>23</v>
      </c>
      <c r="J209" t="s">
        <v>16</v>
      </c>
      <c r="K209" t="s">
        <v>16</v>
      </c>
      <c r="M209" t="s">
        <v>1684</v>
      </c>
      <c r="N209" t="s">
        <v>2745</v>
      </c>
      <c r="O209" s="32">
        <v>3.08</v>
      </c>
      <c r="Q209" t="s">
        <v>2747</v>
      </c>
    </row>
    <row r="210" spans="1:17" x14ac:dyDescent="0.3">
      <c r="A210">
        <v>2023</v>
      </c>
      <c r="B210" t="s">
        <v>772</v>
      </c>
      <c r="C210" t="s">
        <v>872</v>
      </c>
      <c r="D210" t="s">
        <v>38</v>
      </c>
      <c r="E210" t="s">
        <v>1304</v>
      </c>
      <c r="F210" t="s">
        <v>707</v>
      </c>
      <c r="H210" t="s">
        <v>11</v>
      </c>
      <c r="I210" t="s">
        <v>23</v>
      </c>
      <c r="J210" t="s">
        <v>16</v>
      </c>
      <c r="K210" t="s">
        <v>707</v>
      </c>
      <c r="M210" t="s">
        <v>1545</v>
      </c>
      <c r="N210" t="s">
        <v>1546</v>
      </c>
      <c r="O210" s="32">
        <v>120</v>
      </c>
      <c r="Q210" t="s">
        <v>2747</v>
      </c>
    </row>
    <row r="211" spans="1:17" x14ac:dyDescent="0.3">
      <c r="A211">
        <v>2023</v>
      </c>
      <c r="B211" t="s">
        <v>772</v>
      </c>
      <c r="C211" t="s">
        <v>872</v>
      </c>
      <c r="D211" t="s">
        <v>38</v>
      </c>
      <c r="E211" t="s">
        <v>1304</v>
      </c>
      <c r="F211" t="s">
        <v>707</v>
      </c>
      <c r="H211" t="s">
        <v>11</v>
      </c>
      <c r="I211" t="s">
        <v>23</v>
      </c>
      <c r="J211" t="s">
        <v>16</v>
      </c>
      <c r="K211" t="s">
        <v>16</v>
      </c>
      <c r="M211" t="s">
        <v>1823</v>
      </c>
      <c r="O211" s="32">
        <v>2.84</v>
      </c>
      <c r="Q211" t="s">
        <v>2747</v>
      </c>
    </row>
    <row r="212" spans="1:17" x14ac:dyDescent="0.3">
      <c r="A212">
        <v>2023</v>
      </c>
      <c r="B212" t="s">
        <v>772</v>
      </c>
      <c r="C212" t="s">
        <v>872</v>
      </c>
      <c r="D212" t="s">
        <v>38</v>
      </c>
      <c r="E212" t="s">
        <v>1304</v>
      </c>
      <c r="F212" t="s">
        <v>707</v>
      </c>
      <c r="H212" t="s">
        <v>11</v>
      </c>
      <c r="I212" t="s">
        <v>23</v>
      </c>
      <c r="J212" t="s">
        <v>16</v>
      </c>
      <c r="K212" t="s">
        <v>16</v>
      </c>
      <c r="M212" t="s">
        <v>1749</v>
      </c>
      <c r="N212" t="s">
        <v>1549</v>
      </c>
      <c r="O212" s="32">
        <v>10.199999999999999</v>
      </c>
      <c r="Q212" t="s">
        <v>2747</v>
      </c>
    </row>
    <row r="213" spans="1:17" x14ac:dyDescent="0.3">
      <c r="A213">
        <v>2023</v>
      </c>
      <c r="B213" t="s">
        <v>772</v>
      </c>
      <c r="C213" t="s">
        <v>872</v>
      </c>
      <c r="D213" t="s">
        <v>38</v>
      </c>
      <c r="E213" t="s">
        <v>1304</v>
      </c>
      <c r="F213" t="s">
        <v>707</v>
      </c>
      <c r="H213" t="s">
        <v>11</v>
      </c>
      <c r="I213" t="s">
        <v>23</v>
      </c>
      <c r="J213" t="s">
        <v>16</v>
      </c>
      <c r="K213" t="s">
        <v>1551</v>
      </c>
      <c r="M213" t="s">
        <v>1749</v>
      </c>
      <c r="N213" t="s">
        <v>1549</v>
      </c>
      <c r="O213" s="32">
        <v>1.4</v>
      </c>
      <c r="Q213" t="s">
        <v>2747</v>
      </c>
    </row>
    <row r="214" spans="1:17" x14ac:dyDescent="0.3">
      <c r="A214">
        <v>2023</v>
      </c>
      <c r="B214" t="s">
        <v>772</v>
      </c>
      <c r="C214" t="s">
        <v>872</v>
      </c>
      <c r="D214" t="s">
        <v>38</v>
      </c>
      <c r="E214" t="s">
        <v>1304</v>
      </c>
      <c r="F214" t="s">
        <v>707</v>
      </c>
      <c r="H214" t="s">
        <v>11</v>
      </c>
      <c r="I214" t="s">
        <v>23</v>
      </c>
      <c r="J214" t="s">
        <v>16</v>
      </c>
      <c r="K214" t="s">
        <v>2746</v>
      </c>
      <c r="M214" t="s">
        <v>1749</v>
      </c>
      <c r="N214" t="s">
        <v>1549</v>
      </c>
      <c r="O214" s="32">
        <v>10.199999999999999</v>
      </c>
      <c r="Q214" t="s">
        <v>2747</v>
      </c>
    </row>
    <row r="215" spans="1:17" x14ac:dyDescent="0.3">
      <c r="A215">
        <v>2023</v>
      </c>
      <c r="B215" t="s">
        <v>772</v>
      </c>
      <c r="C215" t="s">
        <v>755</v>
      </c>
      <c r="D215" t="s">
        <v>85</v>
      </c>
      <c r="E215" t="s">
        <v>1315</v>
      </c>
      <c r="F215" t="s">
        <v>707</v>
      </c>
      <c r="H215" t="s">
        <v>11</v>
      </c>
      <c r="I215" t="s">
        <v>23</v>
      </c>
      <c r="J215" t="s">
        <v>84</v>
      </c>
      <c r="K215" t="s">
        <v>707</v>
      </c>
      <c r="M215" t="s">
        <v>1611</v>
      </c>
      <c r="O215" s="32">
        <v>2993</v>
      </c>
      <c r="Q215" t="s">
        <v>1795</v>
      </c>
    </row>
    <row r="216" spans="1:17" x14ac:dyDescent="0.3">
      <c r="A216">
        <v>2023</v>
      </c>
      <c r="B216" t="s">
        <v>772</v>
      </c>
      <c r="C216" t="s">
        <v>755</v>
      </c>
      <c r="D216" t="s">
        <v>85</v>
      </c>
      <c r="E216" t="s">
        <v>1315</v>
      </c>
      <c r="F216" t="s">
        <v>707</v>
      </c>
      <c r="H216" t="s">
        <v>11</v>
      </c>
      <c r="I216" t="s">
        <v>23</v>
      </c>
      <c r="J216" t="s">
        <v>84</v>
      </c>
      <c r="K216" t="s">
        <v>707</v>
      </c>
      <c r="M216" t="s">
        <v>1796</v>
      </c>
      <c r="O216" s="32">
        <v>574</v>
      </c>
      <c r="Q216" t="s">
        <v>1795</v>
      </c>
    </row>
    <row r="217" spans="1:17" x14ac:dyDescent="0.3">
      <c r="A217">
        <v>2023</v>
      </c>
      <c r="B217" t="s">
        <v>772</v>
      </c>
      <c r="C217" t="s">
        <v>755</v>
      </c>
      <c r="D217" t="s">
        <v>85</v>
      </c>
      <c r="E217" t="s">
        <v>1315</v>
      </c>
      <c r="F217" t="s">
        <v>707</v>
      </c>
      <c r="H217" t="s">
        <v>11</v>
      </c>
      <c r="I217" t="s">
        <v>23</v>
      </c>
      <c r="J217" t="s">
        <v>84</v>
      </c>
      <c r="K217" t="s">
        <v>707</v>
      </c>
      <c r="M217" t="s">
        <v>1545</v>
      </c>
      <c r="O217" s="32">
        <v>3065</v>
      </c>
      <c r="Q217" t="s">
        <v>1795</v>
      </c>
    </row>
    <row r="218" spans="1:17" ht="13.8" customHeight="1" x14ac:dyDescent="0.3">
      <c r="A218">
        <v>2023</v>
      </c>
      <c r="B218" t="s">
        <v>772</v>
      </c>
      <c r="C218" t="s">
        <v>755</v>
      </c>
      <c r="D218" t="s">
        <v>85</v>
      </c>
      <c r="E218" t="s">
        <v>1315</v>
      </c>
      <c r="F218" t="s">
        <v>707</v>
      </c>
      <c r="H218" t="s">
        <v>11</v>
      </c>
      <c r="I218" t="s">
        <v>23</v>
      </c>
      <c r="J218" t="s">
        <v>84</v>
      </c>
      <c r="K218" t="s">
        <v>16</v>
      </c>
      <c r="M218" t="s">
        <v>1683</v>
      </c>
      <c r="N218" t="s">
        <v>1573</v>
      </c>
      <c r="O218" s="32">
        <v>0.72</v>
      </c>
      <c r="Q218" t="s">
        <v>1795</v>
      </c>
    </row>
    <row r="219" spans="1:17" x14ac:dyDescent="0.3">
      <c r="A219">
        <v>2023</v>
      </c>
      <c r="B219" t="s">
        <v>772</v>
      </c>
      <c r="C219" t="s">
        <v>755</v>
      </c>
      <c r="D219" t="s">
        <v>85</v>
      </c>
      <c r="E219" t="s">
        <v>1315</v>
      </c>
      <c r="F219" t="s">
        <v>707</v>
      </c>
      <c r="H219" t="s">
        <v>11</v>
      </c>
      <c r="I219" t="s">
        <v>23</v>
      </c>
      <c r="J219" t="s">
        <v>84</v>
      </c>
      <c r="K219" t="s">
        <v>125</v>
      </c>
      <c r="M219" t="s">
        <v>1683</v>
      </c>
      <c r="N219" t="s">
        <v>1604</v>
      </c>
      <c r="O219" s="32">
        <v>0.77</v>
      </c>
      <c r="Q219" t="s">
        <v>1795</v>
      </c>
    </row>
    <row r="220" spans="1:17" x14ac:dyDescent="0.3">
      <c r="A220">
        <v>2023</v>
      </c>
      <c r="B220" t="s">
        <v>772</v>
      </c>
      <c r="C220" t="s">
        <v>755</v>
      </c>
      <c r="D220" t="s">
        <v>85</v>
      </c>
      <c r="E220" t="s">
        <v>1315</v>
      </c>
      <c r="F220" t="s">
        <v>707</v>
      </c>
      <c r="H220" t="s">
        <v>11</v>
      </c>
      <c r="I220" t="s">
        <v>23</v>
      </c>
      <c r="J220" t="s">
        <v>84</v>
      </c>
      <c r="K220" t="s">
        <v>16</v>
      </c>
      <c r="M220" t="s">
        <v>1797</v>
      </c>
      <c r="N220" t="s">
        <v>1604</v>
      </c>
      <c r="O220" s="32">
        <v>90</v>
      </c>
      <c r="Q220" t="s">
        <v>1795</v>
      </c>
    </row>
    <row r="221" spans="1:17" x14ac:dyDescent="0.3">
      <c r="A221">
        <v>2023</v>
      </c>
      <c r="B221" t="s">
        <v>772</v>
      </c>
      <c r="C221" t="s">
        <v>755</v>
      </c>
      <c r="D221" t="s">
        <v>85</v>
      </c>
      <c r="E221" t="s">
        <v>1315</v>
      </c>
      <c r="F221" t="s">
        <v>707</v>
      </c>
      <c r="H221" t="s">
        <v>11</v>
      </c>
      <c r="I221" t="s">
        <v>23</v>
      </c>
      <c r="J221" t="s">
        <v>84</v>
      </c>
      <c r="K221" t="s">
        <v>125</v>
      </c>
      <c r="M221" t="s">
        <v>1797</v>
      </c>
      <c r="N221" t="s">
        <v>1604</v>
      </c>
      <c r="O221" s="32">
        <v>91</v>
      </c>
      <c r="Q221" t="s">
        <v>1795</v>
      </c>
    </row>
    <row r="222" spans="1:17" x14ac:dyDescent="0.3">
      <c r="A222">
        <v>2023</v>
      </c>
      <c r="B222" t="s">
        <v>772</v>
      </c>
      <c r="C222" t="s">
        <v>755</v>
      </c>
      <c r="D222" t="s">
        <v>85</v>
      </c>
      <c r="E222" t="s">
        <v>1315</v>
      </c>
      <c r="F222" t="s">
        <v>707</v>
      </c>
      <c r="H222" t="s">
        <v>11</v>
      </c>
      <c r="I222" t="s">
        <v>23</v>
      </c>
      <c r="J222" t="s">
        <v>84</v>
      </c>
      <c r="K222" t="s">
        <v>64</v>
      </c>
      <c r="M222" t="s">
        <v>1749</v>
      </c>
      <c r="N222" t="s">
        <v>1798</v>
      </c>
      <c r="O222" s="32">
        <v>163838</v>
      </c>
      <c r="P222" t="s">
        <v>1800</v>
      </c>
      <c r="Q222" t="s">
        <v>1795</v>
      </c>
    </row>
    <row r="223" spans="1:17" x14ac:dyDescent="0.3">
      <c r="A223">
        <v>2023</v>
      </c>
      <c r="B223" t="s">
        <v>772</v>
      </c>
      <c r="C223" t="s">
        <v>755</v>
      </c>
      <c r="D223" t="s">
        <v>85</v>
      </c>
      <c r="E223" t="s">
        <v>1315</v>
      </c>
      <c r="F223" t="s">
        <v>707</v>
      </c>
      <c r="H223" t="s">
        <v>11</v>
      </c>
      <c r="I223" t="s">
        <v>23</v>
      </c>
      <c r="J223" t="s">
        <v>84</v>
      </c>
      <c r="K223" t="s">
        <v>16</v>
      </c>
      <c r="M223" t="s">
        <v>1749</v>
      </c>
      <c r="N223" t="s">
        <v>1799</v>
      </c>
      <c r="O223" s="32">
        <v>67433</v>
      </c>
      <c r="Q223" t="s">
        <v>1795</v>
      </c>
    </row>
    <row r="224" spans="1:17" x14ac:dyDescent="0.3">
      <c r="A224">
        <v>2023</v>
      </c>
      <c r="B224" t="s">
        <v>772</v>
      </c>
      <c r="C224" t="s">
        <v>755</v>
      </c>
      <c r="D224" t="s">
        <v>85</v>
      </c>
      <c r="E224" t="s">
        <v>1315</v>
      </c>
      <c r="F224" t="s">
        <v>707</v>
      </c>
      <c r="H224" t="s">
        <v>11</v>
      </c>
      <c r="I224" t="s">
        <v>23</v>
      </c>
      <c r="J224" t="s">
        <v>84</v>
      </c>
      <c r="K224" t="s">
        <v>125</v>
      </c>
      <c r="M224" t="s">
        <v>1749</v>
      </c>
      <c r="N224" t="s">
        <v>1794</v>
      </c>
      <c r="O224" s="32">
        <v>47.4</v>
      </c>
      <c r="Q224" t="s">
        <v>1795</v>
      </c>
    </row>
    <row r="225" spans="1:17" x14ac:dyDescent="0.3">
      <c r="A225">
        <v>2023</v>
      </c>
      <c r="B225" t="s">
        <v>772</v>
      </c>
      <c r="C225" t="s">
        <v>755</v>
      </c>
      <c r="D225" t="s">
        <v>76</v>
      </c>
      <c r="E225" t="s">
        <v>1314</v>
      </c>
      <c r="F225" t="s">
        <v>707</v>
      </c>
      <c r="H225" t="s">
        <v>11</v>
      </c>
      <c r="I225" t="s">
        <v>13</v>
      </c>
      <c r="J225" t="s">
        <v>64</v>
      </c>
      <c r="K225" t="s">
        <v>707</v>
      </c>
      <c r="M225" t="s">
        <v>1611</v>
      </c>
      <c r="N225" t="s">
        <v>1572</v>
      </c>
      <c r="O225" s="32">
        <v>12412</v>
      </c>
      <c r="Q225" t="s">
        <v>1795</v>
      </c>
    </row>
    <row r="226" spans="1:17" x14ac:dyDescent="0.3">
      <c r="A226">
        <v>2023</v>
      </c>
      <c r="B226" t="s">
        <v>772</v>
      </c>
      <c r="C226" t="s">
        <v>755</v>
      </c>
      <c r="D226" t="s">
        <v>76</v>
      </c>
      <c r="E226" t="s">
        <v>1314</v>
      </c>
      <c r="F226" t="s">
        <v>707</v>
      </c>
      <c r="H226" t="s">
        <v>11</v>
      </c>
      <c r="I226" t="s">
        <v>13</v>
      </c>
      <c r="J226" t="s">
        <v>64</v>
      </c>
      <c r="K226" t="s">
        <v>707</v>
      </c>
      <c r="M226" t="s">
        <v>1796</v>
      </c>
      <c r="N226" t="s">
        <v>1572</v>
      </c>
      <c r="O226" s="32">
        <v>31553</v>
      </c>
      <c r="Q226" t="s">
        <v>1795</v>
      </c>
    </row>
    <row r="227" spans="1:17" x14ac:dyDescent="0.3">
      <c r="A227">
        <v>2023</v>
      </c>
      <c r="B227" t="s">
        <v>772</v>
      </c>
      <c r="C227" t="s">
        <v>755</v>
      </c>
      <c r="D227" t="s">
        <v>76</v>
      </c>
      <c r="E227" t="s">
        <v>1314</v>
      </c>
      <c r="F227" t="s">
        <v>707</v>
      </c>
      <c r="H227" t="s">
        <v>11</v>
      </c>
      <c r="I227" t="s">
        <v>13</v>
      </c>
      <c r="J227" t="s">
        <v>64</v>
      </c>
      <c r="K227" t="s">
        <v>707</v>
      </c>
      <c r="M227" t="s">
        <v>1545</v>
      </c>
      <c r="N227" t="s">
        <v>1572</v>
      </c>
      <c r="O227" s="32">
        <v>8764</v>
      </c>
      <c r="Q227" t="s">
        <v>1795</v>
      </c>
    </row>
    <row r="228" spans="1:17" x14ac:dyDescent="0.3">
      <c r="A228">
        <v>2023</v>
      </c>
      <c r="B228" t="s">
        <v>772</v>
      </c>
      <c r="C228" t="s">
        <v>755</v>
      </c>
      <c r="D228" t="s">
        <v>76</v>
      </c>
      <c r="E228" t="s">
        <v>1314</v>
      </c>
      <c r="F228" t="s">
        <v>707</v>
      </c>
      <c r="H228" t="s">
        <v>11</v>
      </c>
      <c r="I228" t="s">
        <v>13</v>
      </c>
      <c r="J228" t="s">
        <v>64</v>
      </c>
      <c r="K228" t="s">
        <v>64</v>
      </c>
      <c r="M228" t="s">
        <v>1683</v>
      </c>
      <c r="N228" t="s">
        <v>1573</v>
      </c>
      <c r="O228" s="32">
        <v>0.99</v>
      </c>
      <c r="Q228" t="s">
        <v>1795</v>
      </c>
    </row>
    <row r="229" spans="1:17" x14ac:dyDescent="0.3">
      <c r="A229">
        <v>2023</v>
      </c>
      <c r="B229" t="s">
        <v>772</v>
      </c>
      <c r="C229" t="s">
        <v>755</v>
      </c>
      <c r="D229" t="s">
        <v>76</v>
      </c>
      <c r="E229" t="s">
        <v>1314</v>
      </c>
      <c r="F229" t="s">
        <v>707</v>
      </c>
      <c r="H229" t="s">
        <v>11</v>
      </c>
      <c r="I229" t="s">
        <v>13</v>
      </c>
      <c r="J229" t="s">
        <v>64</v>
      </c>
      <c r="K229" t="s">
        <v>64</v>
      </c>
      <c r="M229" t="s">
        <v>1797</v>
      </c>
      <c r="N229" t="s">
        <v>1604</v>
      </c>
      <c r="O229" s="32">
        <v>91</v>
      </c>
      <c r="Q229" t="s">
        <v>1795</v>
      </c>
    </row>
    <row r="230" spans="1:17" x14ac:dyDescent="0.3">
      <c r="A230">
        <v>2023</v>
      </c>
      <c r="B230" t="s">
        <v>772</v>
      </c>
      <c r="C230" t="s">
        <v>755</v>
      </c>
      <c r="D230" t="s">
        <v>76</v>
      </c>
      <c r="E230" t="s">
        <v>1314</v>
      </c>
      <c r="F230" t="s">
        <v>707</v>
      </c>
      <c r="H230" t="s">
        <v>11</v>
      </c>
      <c r="I230" t="s">
        <v>13</v>
      </c>
      <c r="J230" t="s">
        <v>64</v>
      </c>
      <c r="K230" t="s">
        <v>16</v>
      </c>
      <c r="M230" t="s">
        <v>1749</v>
      </c>
      <c r="N230" t="s">
        <v>1549</v>
      </c>
      <c r="O230" s="32">
        <v>253745</v>
      </c>
      <c r="Q230" t="s">
        <v>1795</v>
      </c>
    </row>
    <row r="231" spans="1:17" x14ac:dyDescent="0.3">
      <c r="A231">
        <v>2023</v>
      </c>
      <c r="B231" t="s">
        <v>772</v>
      </c>
      <c r="C231" t="s">
        <v>39</v>
      </c>
      <c r="D231" t="s">
        <v>41</v>
      </c>
      <c r="E231" t="s">
        <v>1317</v>
      </c>
      <c r="F231" t="s">
        <v>707</v>
      </c>
      <c r="H231" t="s">
        <v>11</v>
      </c>
      <c r="I231" t="s">
        <v>13</v>
      </c>
      <c r="J231" t="s">
        <v>16</v>
      </c>
      <c r="K231" t="s">
        <v>16</v>
      </c>
      <c r="M231" t="s">
        <v>1749</v>
      </c>
      <c r="N231" t="s">
        <v>1552</v>
      </c>
      <c r="O231" s="32">
        <v>232</v>
      </c>
      <c r="Q231" t="s">
        <v>1609</v>
      </c>
    </row>
    <row r="232" spans="1:17" x14ac:dyDescent="0.3">
      <c r="A232">
        <v>2023</v>
      </c>
      <c r="B232" t="s">
        <v>772</v>
      </c>
      <c r="C232" t="s">
        <v>39</v>
      </c>
      <c r="D232" t="s">
        <v>41</v>
      </c>
      <c r="E232" t="s">
        <v>1317</v>
      </c>
      <c r="F232" t="s">
        <v>707</v>
      </c>
      <c r="H232" t="s">
        <v>11</v>
      </c>
      <c r="I232" t="s">
        <v>13</v>
      </c>
      <c r="J232" t="s">
        <v>16</v>
      </c>
      <c r="K232" t="s">
        <v>16</v>
      </c>
      <c r="M232" t="s">
        <v>1611</v>
      </c>
      <c r="N232" t="s">
        <v>1572</v>
      </c>
      <c r="O232" s="32">
        <v>1656</v>
      </c>
      <c r="Q232" t="s">
        <v>1609</v>
      </c>
    </row>
    <row r="233" spans="1:17" x14ac:dyDescent="0.3">
      <c r="A233">
        <v>2023</v>
      </c>
      <c r="B233" t="s">
        <v>772</v>
      </c>
      <c r="C233" t="s">
        <v>39</v>
      </c>
      <c r="D233" t="s">
        <v>41</v>
      </c>
      <c r="E233" t="s">
        <v>1317</v>
      </c>
      <c r="F233" t="s">
        <v>707</v>
      </c>
      <c r="H233" t="s">
        <v>11</v>
      </c>
      <c r="I233" t="s">
        <v>13</v>
      </c>
      <c r="J233" t="s">
        <v>16</v>
      </c>
      <c r="K233" t="s">
        <v>16</v>
      </c>
      <c r="M233" t="s">
        <v>1545</v>
      </c>
      <c r="N233" t="s">
        <v>1572</v>
      </c>
      <c r="O233" s="32">
        <v>1661</v>
      </c>
      <c r="Q233" t="s">
        <v>1609</v>
      </c>
    </row>
    <row r="234" spans="1:17" x14ac:dyDescent="0.3">
      <c r="A234">
        <v>2023</v>
      </c>
      <c r="B234" t="s">
        <v>772</v>
      </c>
      <c r="C234" t="s">
        <v>39</v>
      </c>
      <c r="D234" t="s">
        <v>41</v>
      </c>
      <c r="E234" t="s">
        <v>1317</v>
      </c>
      <c r="F234" t="s">
        <v>707</v>
      </c>
      <c r="H234" t="s">
        <v>11</v>
      </c>
      <c r="I234" t="s">
        <v>13</v>
      </c>
      <c r="J234" t="s">
        <v>16</v>
      </c>
      <c r="K234" t="s">
        <v>16</v>
      </c>
      <c r="M234" t="s">
        <v>1612</v>
      </c>
      <c r="N234" t="s">
        <v>1573</v>
      </c>
      <c r="O234" s="32">
        <v>4.7850000000000001</v>
      </c>
      <c r="Q234" t="s">
        <v>1609</v>
      </c>
    </row>
    <row r="235" spans="1:17" x14ac:dyDescent="0.3">
      <c r="A235">
        <v>2023</v>
      </c>
      <c r="B235" t="s">
        <v>772</v>
      </c>
      <c r="C235" t="s">
        <v>39</v>
      </c>
      <c r="D235" t="s">
        <v>41</v>
      </c>
      <c r="E235" t="s">
        <v>1317</v>
      </c>
      <c r="F235" t="s">
        <v>707</v>
      </c>
      <c r="H235" t="s">
        <v>11</v>
      </c>
      <c r="I235" t="s">
        <v>13</v>
      </c>
      <c r="J235" t="s">
        <v>16</v>
      </c>
      <c r="K235" t="s">
        <v>16</v>
      </c>
      <c r="M235" t="s">
        <v>1619</v>
      </c>
      <c r="N235" t="s">
        <v>1604</v>
      </c>
      <c r="O235" s="32">
        <v>91</v>
      </c>
      <c r="Q235" t="s">
        <v>1609</v>
      </c>
    </row>
    <row r="236" spans="1:17" x14ac:dyDescent="0.3">
      <c r="A236">
        <v>2023</v>
      </c>
      <c r="B236" t="s">
        <v>1537</v>
      </c>
      <c r="C236" t="s">
        <v>39</v>
      </c>
      <c r="D236" t="s">
        <v>45</v>
      </c>
      <c r="E236" t="s">
        <v>707</v>
      </c>
      <c r="F236" t="s">
        <v>1849</v>
      </c>
      <c r="H236" t="s">
        <v>11</v>
      </c>
      <c r="I236" t="s">
        <v>720</v>
      </c>
      <c r="J236" t="s">
        <v>16</v>
      </c>
      <c r="K236" t="s">
        <v>16</v>
      </c>
      <c r="M236" t="s">
        <v>1749</v>
      </c>
      <c r="N236" t="s">
        <v>1552</v>
      </c>
      <c r="O236" s="32">
        <v>260</v>
      </c>
      <c r="Q236" t="s">
        <v>1609</v>
      </c>
    </row>
    <row r="237" spans="1:17" x14ac:dyDescent="0.3">
      <c r="A237">
        <v>2023</v>
      </c>
      <c r="B237" t="s">
        <v>1537</v>
      </c>
      <c r="C237" t="s">
        <v>39</v>
      </c>
      <c r="D237" t="s">
        <v>45</v>
      </c>
      <c r="E237" t="s">
        <v>707</v>
      </c>
      <c r="F237" t="s">
        <v>1849</v>
      </c>
      <c r="H237" t="s">
        <v>11</v>
      </c>
      <c r="I237" t="s">
        <v>720</v>
      </c>
      <c r="J237" t="s">
        <v>16</v>
      </c>
      <c r="K237" t="s">
        <v>16</v>
      </c>
      <c r="M237" t="s">
        <v>1615</v>
      </c>
      <c r="N237" t="s">
        <v>1572</v>
      </c>
      <c r="O237" s="32">
        <v>2669</v>
      </c>
      <c r="Q237" t="s">
        <v>1609</v>
      </c>
    </row>
    <row r="238" spans="1:17" x14ac:dyDescent="0.3">
      <c r="A238">
        <v>2023</v>
      </c>
      <c r="B238" t="s">
        <v>1537</v>
      </c>
      <c r="C238" t="s">
        <v>39</v>
      </c>
      <c r="D238" t="s">
        <v>45</v>
      </c>
      <c r="E238" t="s">
        <v>707</v>
      </c>
      <c r="F238" t="s">
        <v>1849</v>
      </c>
      <c r="H238" t="s">
        <v>11</v>
      </c>
      <c r="I238" t="s">
        <v>720</v>
      </c>
      <c r="J238" t="s">
        <v>16</v>
      </c>
      <c r="K238" t="s">
        <v>16</v>
      </c>
      <c r="M238" t="s">
        <v>1616</v>
      </c>
      <c r="N238" t="s">
        <v>1572</v>
      </c>
      <c r="O238" s="32">
        <v>4303</v>
      </c>
      <c r="Q238" t="s">
        <v>1609</v>
      </c>
    </row>
    <row r="239" spans="1:17" x14ac:dyDescent="0.3">
      <c r="A239">
        <v>2023</v>
      </c>
      <c r="B239" t="s">
        <v>1537</v>
      </c>
      <c r="C239" t="s">
        <v>39</v>
      </c>
      <c r="D239" t="s">
        <v>45</v>
      </c>
      <c r="E239" t="s">
        <v>707</v>
      </c>
      <c r="F239" t="s">
        <v>1849</v>
      </c>
      <c r="H239" t="s">
        <v>11</v>
      </c>
      <c r="I239" t="s">
        <v>720</v>
      </c>
      <c r="J239" t="s">
        <v>16</v>
      </c>
      <c r="K239" t="s">
        <v>16</v>
      </c>
      <c r="M239" t="s">
        <v>1617</v>
      </c>
      <c r="N239" t="s">
        <v>1572</v>
      </c>
      <c r="O239" s="32">
        <v>809</v>
      </c>
      <c r="Q239" t="s">
        <v>1609</v>
      </c>
    </row>
    <row r="240" spans="1:17" x14ac:dyDescent="0.3">
      <c r="A240">
        <v>2023</v>
      </c>
      <c r="B240" t="s">
        <v>1537</v>
      </c>
      <c r="C240" t="s">
        <v>39</v>
      </c>
      <c r="D240" t="s">
        <v>45</v>
      </c>
      <c r="E240" t="s">
        <v>707</v>
      </c>
      <c r="F240" t="s">
        <v>1849</v>
      </c>
      <c r="H240" t="s">
        <v>11</v>
      </c>
      <c r="I240" t="s">
        <v>720</v>
      </c>
      <c r="J240" t="s">
        <v>16</v>
      </c>
      <c r="K240" t="s">
        <v>16</v>
      </c>
      <c r="M240" t="s">
        <v>1545</v>
      </c>
      <c r="N240" t="s">
        <v>1572</v>
      </c>
      <c r="O240" s="32">
        <v>2911</v>
      </c>
      <c r="Q240" t="s">
        <v>1609</v>
      </c>
    </row>
    <row r="241" spans="1:17" x14ac:dyDescent="0.3">
      <c r="A241">
        <v>2023</v>
      </c>
      <c r="B241" t="s">
        <v>1537</v>
      </c>
      <c r="C241" t="s">
        <v>39</v>
      </c>
      <c r="D241" t="s">
        <v>45</v>
      </c>
      <c r="E241" t="s">
        <v>707</v>
      </c>
      <c r="F241" t="s">
        <v>1849</v>
      </c>
      <c r="H241" t="s">
        <v>11</v>
      </c>
      <c r="I241" t="s">
        <v>720</v>
      </c>
      <c r="J241" t="s">
        <v>16</v>
      </c>
      <c r="K241" t="s">
        <v>16</v>
      </c>
      <c r="M241" t="s">
        <v>1612</v>
      </c>
      <c r="N241" t="s">
        <v>1573</v>
      </c>
      <c r="O241" s="32">
        <v>3.0150000000000001</v>
      </c>
      <c r="Q241" t="s">
        <v>1609</v>
      </c>
    </row>
    <row r="242" spans="1:17" x14ac:dyDescent="0.3">
      <c r="A242">
        <v>2023</v>
      </c>
      <c r="B242" t="s">
        <v>1537</v>
      </c>
      <c r="C242" t="s">
        <v>39</v>
      </c>
      <c r="D242" t="s">
        <v>45</v>
      </c>
      <c r="E242" t="s">
        <v>707</v>
      </c>
      <c r="F242" t="s">
        <v>1849</v>
      </c>
      <c r="H242" t="s">
        <v>11</v>
      </c>
      <c r="I242" t="s">
        <v>720</v>
      </c>
      <c r="J242" t="s">
        <v>16</v>
      </c>
      <c r="K242" t="s">
        <v>16</v>
      </c>
      <c r="M242" t="s">
        <v>1619</v>
      </c>
      <c r="N242" t="s">
        <v>1604</v>
      </c>
      <c r="O242" s="32">
        <v>91.4</v>
      </c>
      <c r="Q242" t="s">
        <v>1609</v>
      </c>
    </row>
    <row r="243" spans="1:17" x14ac:dyDescent="0.3">
      <c r="A243">
        <v>2023</v>
      </c>
      <c r="B243" t="s">
        <v>772</v>
      </c>
      <c r="C243" t="s">
        <v>39</v>
      </c>
      <c r="D243" t="s">
        <v>77</v>
      </c>
      <c r="E243" t="s">
        <v>1321</v>
      </c>
      <c r="F243" t="s">
        <v>707</v>
      </c>
      <c r="H243" t="s">
        <v>11</v>
      </c>
      <c r="I243" t="s">
        <v>13</v>
      </c>
      <c r="J243" t="s">
        <v>64</v>
      </c>
      <c r="K243" t="s">
        <v>16</v>
      </c>
      <c r="M243" t="s">
        <v>1749</v>
      </c>
      <c r="N243" t="s">
        <v>1552</v>
      </c>
      <c r="O243" s="32">
        <v>29</v>
      </c>
      <c r="Q243" t="s">
        <v>1609</v>
      </c>
    </row>
    <row r="244" spans="1:17" x14ac:dyDescent="0.3">
      <c r="A244">
        <v>2023</v>
      </c>
      <c r="B244" t="s">
        <v>772</v>
      </c>
      <c r="C244" t="s">
        <v>39</v>
      </c>
      <c r="D244" t="s">
        <v>77</v>
      </c>
      <c r="E244" t="s">
        <v>1321</v>
      </c>
      <c r="F244" t="s">
        <v>707</v>
      </c>
      <c r="H244" t="s">
        <v>11</v>
      </c>
      <c r="I244" t="s">
        <v>13</v>
      </c>
      <c r="J244" t="s">
        <v>64</v>
      </c>
      <c r="K244" t="s">
        <v>707</v>
      </c>
      <c r="M244" t="s">
        <v>1611</v>
      </c>
      <c r="N244" t="s">
        <v>1572</v>
      </c>
      <c r="O244" s="32">
        <v>167</v>
      </c>
      <c r="Q244" t="s">
        <v>1609</v>
      </c>
    </row>
    <row r="245" spans="1:17" x14ac:dyDescent="0.3">
      <c r="A245">
        <v>2023</v>
      </c>
      <c r="B245" t="s">
        <v>772</v>
      </c>
      <c r="C245" t="s">
        <v>39</v>
      </c>
      <c r="D245" t="s">
        <v>77</v>
      </c>
      <c r="E245" t="s">
        <v>1321</v>
      </c>
      <c r="F245" t="s">
        <v>707</v>
      </c>
      <c r="H245" t="s">
        <v>11</v>
      </c>
      <c r="I245" t="s">
        <v>13</v>
      </c>
      <c r="J245" t="s">
        <v>64</v>
      </c>
      <c r="K245" t="s">
        <v>707</v>
      </c>
      <c r="M245" t="s">
        <v>1545</v>
      </c>
      <c r="N245" t="s">
        <v>1572</v>
      </c>
      <c r="O245" s="32">
        <v>166</v>
      </c>
      <c r="Q245" t="s">
        <v>1609</v>
      </c>
    </row>
    <row r="246" spans="1:17" x14ac:dyDescent="0.3">
      <c r="A246">
        <v>2023</v>
      </c>
      <c r="B246" t="s">
        <v>772</v>
      </c>
      <c r="C246" t="s">
        <v>39</v>
      </c>
      <c r="D246" t="s">
        <v>77</v>
      </c>
      <c r="E246" t="s">
        <v>1321</v>
      </c>
      <c r="F246" t="s">
        <v>707</v>
      </c>
      <c r="H246" t="s">
        <v>11</v>
      </c>
      <c r="I246" t="s">
        <v>13</v>
      </c>
      <c r="J246" t="s">
        <v>64</v>
      </c>
      <c r="K246" t="s">
        <v>707</v>
      </c>
      <c r="M246" t="s">
        <v>1612</v>
      </c>
      <c r="N246" t="s">
        <v>1573</v>
      </c>
      <c r="O246" s="32">
        <v>5.6849999999999996</v>
      </c>
      <c r="Q246" t="s">
        <v>1609</v>
      </c>
    </row>
    <row r="247" spans="1:17" x14ac:dyDescent="0.3">
      <c r="A247">
        <v>2023</v>
      </c>
      <c r="B247" t="s">
        <v>772</v>
      </c>
      <c r="C247" t="s">
        <v>39</v>
      </c>
      <c r="D247" t="s">
        <v>77</v>
      </c>
      <c r="E247" t="s">
        <v>1321</v>
      </c>
      <c r="F247" t="s">
        <v>707</v>
      </c>
      <c r="H247" t="s">
        <v>11</v>
      </c>
      <c r="I247" t="s">
        <v>13</v>
      </c>
      <c r="J247" t="s">
        <v>64</v>
      </c>
      <c r="K247" t="s">
        <v>707</v>
      </c>
      <c r="M247" t="s">
        <v>1619</v>
      </c>
      <c r="N247" t="s">
        <v>1604</v>
      </c>
      <c r="O247" s="32">
        <v>96</v>
      </c>
      <c r="Q247" t="s">
        <v>1609</v>
      </c>
    </row>
    <row r="248" spans="1:17" x14ac:dyDescent="0.3">
      <c r="A248">
        <v>2023</v>
      </c>
      <c r="B248" t="s">
        <v>772</v>
      </c>
      <c r="C248" t="s">
        <v>39</v>
      </c>
      <c r="D248" t="s">
        <v>78</v>
      </c>
      <c r="E248" t="s">
        <v>1322</v>
      </c>
      <c r="F248" t="s">
        <v>707</v>
      </c>
      <c r="H248" t="s">
        <v>11</v>
      </c>
      <c r="I248" t="s">
        <v>21</v>
      </c>
      <c r="J248" t="s">
        <v>64</v>
      </c>
      <c r="K248" t="s">
        <v>16</v>
      </c>
      <c r="M248" t="s">
        <v>1749</v>
      </c>
      <c r="N248" t="s">
        <v>1552</v>
      </c>
      <c r="O248" s="32">
        <v>180</v>
      </c>
      <c r="Q248" t="s">
        <v>1609</v>
      </c>
    </row>
    <row r="249" spans="1:17" x14ac:dyDescent="0.3">
      <c r="A249">
        <v>2023</v>
      </c>
      <c r="B249" t="s">
        <v>772</v>
      </c>
      <c r="C249" t="s">
        <v>39</v>
      </c>
      <c r="D249" t="s">
        <v>78</v>
      </c>
      <c r="E249" t="s">
        <v>1322</v>
      </c>
      <c r="F249" t="s">
        <v>707</v>
      </c>
      <c r="H249" t="s">
        <v>11</v>
      </c>
      <c r="I249" t="s">
        <v>21</v>
      </c>
      <c r="J249" t="s">
        <v>64</v>
      </c>
      <c r="K249" t="s">
        <v>707</v>
      </c>
      <c r="M249" t="s">
        <v>1611</v>
      </c>
      <c r="N249" t="s">
        <v>1572</v>
      </c>
      <c r="O249" s="32">
        <v>1027</v>
      </c>
      <c r="Q249" t="s">
        <v>1609</v>
      </c>
    </row>
    <row r="250" spans="1:17" x14ac:dyDescent="0.3">
      <c r="A250">
        <v>2023</v>
      </c>
      <c r="B250" t="s">
        <v>772</v>
      </c>
      <c r="C250" t="s">
        <v>39</v>
      </c>
      <c r="D250" t="s">
        <v>78</v>
      </c>
      <c r="E250" t="s">
        <v>1322</v>
      </c>
      <c r="F250" t="s">
        <v>707</v>
      </c>
      <c r="H250" t="s">
        <v>11</v>
      </c>
      <c r="I250" t="s">
        <v>21</v>
      </c>
      <c r="J250" t="s">
        <v>64</v>
      </c>
      <c r="K250" t="s">
        <v>707</v>
      </c>
      <c r="M250" t="s">
        <v>1545</v>
      </c>
      <c r="N250" t="s">
        <v>1572</v>
      </c>
      <c r="O250" s="32">
        <v>1028</v>
      </c>
      <c r="Q250" t="s">
        <v>1609</v>
      </c>
    </row>
    <row r="251" spans="1:17" x14ac:dyDescent="0.3">
      <c r="A251">
        <v>2023</v>
      </c>
      <c r="B251" t="s">
        <v>772</v>
      </c>
      <c r="C251" t="s">
        <v>39</v>
      </c>
      <c r="D251" t="s">
        <v>78</v>
      </c>
      <c r="E251" t="s">
        <v>1322</v>
      </c>
      <c r="F251" t="s">
        <v>707</v>
      </c>
      <c r="H251" t="s">
        <v>11</v>
      </c>
      <c r="I251" t="s">
        <v>21</v>
      </c>
      <c r="J251" t="s">
        <v>64</v>
      </c>
      <c r="K251" t="s">
        <v>707</v>
      </c>
      <c r="M251" t="s">
        <v>1612</v>
      </c>
      <c r="N251" t="s">
        <v>1573</v>
      </c>
      <c r="O251" s="32">
        <v>5.7009999999999996</v>
      </c>
      <c r="Q251" t="s">
        <v>1613</v>
      </c>
    </row>
    <row r="252" spans="1:17" x14ac:dyDescent="0.3">
      <c r="A252">
        <v>2023</v>
      </c>
      <c r="B252" t="s">
        <v>772</v>
      </c>
      <c r="C252" t="s">
        <v>39</v>
      </c>
      <c r="D252" t="s">
        <v>78</v>
      </c>
      <c r="E252" t="s">
        <v>1322</v>
      </c>
      <c r="F252" t="s">
        <v>707</v>
      </c>
      <c r="H252" t="s">
        <v>11</v>
      </c>
      <c r="I252" t="s">
        <v>21</v>
      </c>
      <c r="J252" t="s">
        <v>64</v>
      </c>
      <c r="K252" t="s">
        <v>707</v>
      </c>
      <c r="M252" t="s">
        <v>1619</v>
      </c>
      <c r="N252" t="s">
        <v>1604</v>
      </c>
      <c r="O252" s="32">
        <v>95.7</v>
      </c>
      <c r="Q252" t="s">
        <v>1614</v>
      </c>
    </row>
    <row r="253" spans="1:17" x14ac:dyDescent="0.3">
      <c r="A253">
        <v>2023</v>
      </c>
      <c r="B253" t="s">
        <v>772</v>
      </c>
      <c r="C253" t="s">
        <v>39</v>
      </c>
      <c r="D253" t="s">
        <v>86</v>
      </c>
      <c r="E253" t="s">
        <v>1323</v>
      </c>
      <c r="F253" t="s">
        <v>707</v>
      </c>
      <c r="H253" t="s">
        <v>11</v>
      </c>
      <c r="I253" t="s">
        <v>19</v>
      </c>
      <c r="J253" t="s">
        <v>84</v>
      </c>
      <c r="K253" t="s">
        <v>16</v>
      </c>
      <c r="M253" t="s">
        <v>1749</v>
      </c>
      <c r="N253" t="s">
        <v>1552</v>
      </c>
      <c r="O253" s="32">
        <v>5</v>
      </c>
      <c r="Q253" t="s">
        <v>1609</v>
      </c>
    </row>
    <row r="254" spans="1:17" x14ac:dyDescent="0.3">
      <c r="A254">
        <v>2023</v>
      </c>
      <c r="B254" t="s">
        <v>772</v>
      </c>
      <c r="C254" t="s">
        <v>39</v>
      </c>
      <c r="D254" t="s">
        <v>86</v>
      </c>
      <c r="E254" t="s">
        <v>1323</v>
      </c>
      <c r="F254" t="s">
        <v>707</v>
      </c>
      <c r="H254" t="s">
        <v>11</v>
      </c>
      <c r="I254" t="s">
        <v>19</v>
      </c>
      <c r="J254" t="s">
        <v>84</v>
      </c>
      <c r="K254" t="s">
        <v>125</v>
      </c>
      <c r="M254" t="s">
        <v>1749</v>
      </c>
      <c r="N254" t="s">
        <v>1610</v>
      </c>
      <c r="O254" s="32">
        <v>8</v>
      </c>
      <c r="Q254" t="s">
        <v>1618</v>
      </c>
    </row>
    <row r="255" spans="1:17" x14ac:dyDescent="0.3">
      <c r="A255">
        <v>2023</v>
      </c>
      <c r="B255" t="s">
        <v>772</v>
      </c>
      <c r="C255" t="s">
        <v>39</v>
      </c>
      <c r="D255" t="s">
        <v>86</v>
      </c>
      <c r="E255" t="s">
        <v>1323</v>
      </c>
      <c r="F255" t="s">
        <v>707</v>
      </c>
      <c r="H255" t="s">
        <v>11</v>
      </c>
      <c r="I255" t="s">
        <v>19</v>
      </c>
      <c r="J255" t="s">
        <v>84</v>
      </c>
      <c r="K255" t="s">
        <v>707</v>
      </c>
      <c r="M255" t="s">
        <v>1615</v>
      </c>
      <c r="N255" t="s">
        <v>1572</v>
      </c>
      <c r="O255" s="32">
        <v>1325</v>
      </c>
      <c r="Q255" t="s">
        <v>1609</v>
      </c>
    </row>
    <row r="256" spans="1:17" x14ac:dyDescent="0.3">
      <c r="A256">
        <v>2023</v>
      </c>
      <c r="B256" t="s">
        <v>772</v>
      </c>
      <c r="C256" t="s">
        <v>39</v>
      </c>
      <c r="D256" t="s">
        <v>86</v>
      </c>
      <c r="E256" t="s">
        <v>1323</v>
      </c>
      <c r="F256" t="s">
        <v>707</v>
      </c>
      <c r="H256" t="s">
        <v>11</v>
      </c>
      <c r="I256" t="s">
        <v>19</v>
      </c>
      <c r="J256" t="s">
        <v>84</v>
      </c>
      <c r="K256" t="s">
        <v>707</v>
      </c>
      <c r="M256" t="s">
        <v>1616</v>
      </c>
      <c r="N256" t="s">
        <v>1572</v>
      </c>
      <c r="O256" s="32">
        <v>2444</v>
      </c>
      <c r="Q256" t="s">
        <v>1609</v>
      </c>
    </row>
    <row r="257" spans="1:17" x14ac:dyDescent="0.3">
      <c r="A257">
        <v>2023</v>
      </c>
      <c r="B257" t="s">
        <v>772</v>
      </c>
      <c r="C257" t="s">
        <v>39</v>
      </c>
      <c r="D257" t="s">
        <v>86</v>
      </c>
      <c r="E257" t="s">
        <v>1323</v>
      </c>
      <c r="F257" t="s">
        <v>707</v>
      </c>
      <c r="H257" t="s">
        <v>11</v>
      </c>
      <c r="I257" t="s">
        <v>19</v>
      </c>
      <c r="J257" t="s">
        <v>84</v>
      </c>
      <c r="K257" t="s">
        <v>707</v>
      </c>
      <c r="M257" t="s">
        <v>1545</v>
      </c>
      <c r="N257" t="s">
        <v>1572</v>
      </c>
      <c r="O257" s="32">
        <v>1139</v>
      </c>
      <c r="Q257" t="s">
        <v>1609</v>
      </c>
    </row>
    <row r="258" spans="1:17" x14ac:dyDescent="0.3">
      <c r="A258">
        <v>2023</v>
      </c>
      <c r="B258" t="s">
        <v>772</v>
      </c>
      <c r="C258" t="s">
        <v>39</v>
      </c>
      <c r="D258" t="s">
        <v>86</v>
      </c>
      <c r="E258" t="s">
        <v>1323</v>
      </c>
      <c r="F258" t="s">
        <v>707</v>
      </c>
      <c r="H258" t="s">
        <v>11</v>
      </c>
      <c r="I258" t="s">
        <v>19</v>
      </c>
      <c r="J258" t="s">
        <v>84</v>
      </c>
      <c r="K258" t="s">
        <v>16</v>
      </c>
      <c r="M258" t="s">
        <v>1612</v>
      </c>
      <c r="N258" t="s">
        <v>1573</v>
      </c>
      <c r="O258" s="32">
        <v>0.27600000000000002</v>
      </c>
      <c r="Q258" t="s">
        <v>1609</v>
      </c>
    </row>
    <row r="259" spans="1:17" x14ac:dyDescent="0.3">
      <c r="A259">
        <v>2023</v>
      </c>
      <c r="B259" t="s">
        <v>772</v>
      </c>
      <c r="C259" t="s">
        <v>39</v>
      </c>
      <c r="D259" t="s">
        <v>86</v>
      </c>
      <c r="E259" t="s">
        <v>1323</v>
      </c>
      <c r="F259" t="s">
        <v>707</v>
      </c>
      <c r="H259" t="s">
        <v>11</v>
      </c>
      <c r="I259" t="s">
        <v>19</v>
      </c>
      <c r="J259" t="s">
        <v>84</v>
      </c>
      <c r="K259" t="s">
        <v>125</v>
      </c>
      <c r="M259" t="s">
        <v>1612</v>
      </c>
      <c r="N259" t="s">
        <v>1604</v>
      </c>
      <c r="O259" s="32">
        <v>0.4</v>
      </c>
      <c r="Q259" t="s">
        <v>1609</v>
      </c>
    </row>
    <row r="260" spans="1:17" x14ac:dyDescent="0.3">
      <c r="A260">
        <v>2023</v>
      </c>
      <c r="B260" t="s">
        <v>772</v>
      </c>
      <c r="C260" t="s">
        <v>39</v>
      </c>
      <c r="D260" t="s">
        <v>86</v>
      </c>
      <c r="E260" t="s">
        <v>1323</v>
      </c>
      <c r="F260" t="s">
        <v>707</v>
      </c>
      <c r="H260" t="s">
        <v>11</v>
      </c>
      <c r="I260" t="s">
        <v>19</v>
      </c>
      <c r="J260" t="s">
        <v>84</v>
      </c>
      <c r="K260" t="s">
        <v>16</v>
      </c>
      <c r="M260" t="s">
        <v>1619</v>
      </c>
      <c r="N260" t="s">
        <v>1604</v>
      </c>
      <c r="O260" s="32">
        <v>54.2</v>
      </c>
      <c r="Q260" t="s">
        <v>1609</v>
      </c>
    </row>
    <row r="261" spans="1:17" x14ac:dyDescent="0.3">
      <c r="A261">
        <v>2023</v>
      </c>
      <c r="B261" t="s">
        <v>772</v>
      </c>
      <c r="C261" t="s">
        <v>39</v>
      </c>
      <c r="D261" t="s">
        <v>86</v>
      </c>
      <c r="E261" t="s">
        <v>1323</v>
      </c>
      <c r="F261" t="s">
        <v>707</v>
      </c>
      <c r="H261" t="s">
        <v>11</v>
      </c>
      <c r="I261" t="s">
        <v>19</v>
      </c>
      <c r="J261" t="s">
        <v>84</v>
      </c>
      <c r="K261" t="s">
        <v>125</v>
      </c>
      <c r="M261" t="s">
        <v>1619</v>
      </c>
      <c r="N261" t="s">
        <v>1604</v>
      </c>
      <c r="O261" s="32">
        <v>81.2</v>
      </c>
      <c r="Q261" t="s">
        <v>1609</v>
      </c>
    </row>
    <row r="262" spans="1:17" x14ac:dyDescent="0.3">
      <c r="A262">
        <v>2022</v>
      </c>
      <c r="B262" t="s">
        <v>772</v>
      </c>
      <c r="C262" t="s">
        <v>887</v>
      </c>
      <c r="D262" t="s">
        <v>214</v>
      </c>
      <c r="E262" t="s">
        <v>1336</v>
      </c>
      <c r="F262" t="s">
        <v>707</v>
      </c>
      <c r="H262" t="s">
        <v>11</v>
      </c>
      <c r="I262" t="s">
        <v>21</v>
      </c>
      <c r="J262" t="s">
        <v>210</v>
      </c>
      <c r="K262" t="s">
        <v>2756</v>
      </c>
      <c r="M262" t="s">
        <v>1558</v>
      </c>
      <c r="N262" t="s">
        <v>1794</v>
      </c>
      <c r="O262" s="32">
        <v>18</v>
      </c>
      <c r="Q262" t="s">
        <v>1039</v>
      </c>
    </row>
    <row r="263" spans="1:17" x14ac:dyDescent="0.3">
      <c r="A263">
        <v>2023</v>
      </c>
      <c r="B263" t="s">
        <v>1537</v>
      </c>
      <c r="C263" t="s">
        <v>46</v>
      </c>
      <c r="D263" t="s">
        <v>1536</v>
      </c>
      <c r="E263" t="s">
        <v>707</v>
      </c>
      <c r="F263" t="s">
        <v>1850</v>
      </c>
      <c r="H263" t="s">
        <v>720</v>
      </c>
      <c r="I263" t="s">
        <v>720</v>
      </c>
      <c r="J263" t="s">
        <v>16</v>
      </c>
      <c r="K263" t="s">
        <v>707</v>
      </c>
      <c r="M263" t="s">
        <v>1611</v>
      </c>
      <c r="N263" t="s">
        <v>1572</v>
      </c>
      <c r="O263" s="32">
        <v>1541</v>
      </c>
      <c r="Q263" t="s">
        <v>1705</v>
      </c>
    </row>
    <row r="264" spans="1:17" x14ac:dyDescent="0.3">
      <c r="A264">
        <v>2023</v>
      </c>
      <c r="B264" t="s">
        <v>1537</v>
      </c>
      <c r="C264" t="s">
        <v>46</v>
      </c>
      <c r="D264" t="s">
        <v>1536</v>
      </c>
      <c r="E264" t="s">
        <v>707</v>
      </c>
      <c r="F264" t="s">
        <v>1850</v>
      </c>
      <c r="H264" t="s">
        <v>720</v>
      </c>
      <c r="I264" t="s">
        <v>720</v>
      </c>
      <c r="J264" t="s">
        <v>16</v>
      </c>
      <c r="K264" t="s">
        <v>707</v>
      </c>
      <c r="M264" t="s">
        <v>1545</v>
      </c>
      <c r="N264" t="s">
        <v>1572</v>
      </c>
      <c r="O264" s="32">
        <v>1574</v>
      </c>
      <c r="Q264" t="s">
        <v>1705</v>
      </c>
    </row>
    <row r="265" spans="1:17" x14ac:dyDescent="0.3">
      <c r="A265">
        <v>2023</v>
      </c>
      <c r="B265" t="s">
        <v>1537</v>
      </c>
      <c r="C265" t="s">
        <v>46</v>
      </c>
      <c r="D265" t="s">
        <v>1536</v>
      </c>
      <c r="E265" t="s">
        <v>707</v>
      </c>
      <c r="F265" t="s">
        <v>1850</v>
      </c>
      <c r="H265" t="s">
        <v>720</v>
      </c>
      <c r="I265" t="s">
        <v>720</v>
      </c>
      <c r="J265" t="s">
        <v>16</v>
      </c>
      <c r="K265" t="s">
        <v>16</v>
      </c>
      <c r="M265" t="s">
        <v>1683</v>
      </c>
      <c r="N265" t="s">
        <v>1573</v>
      </c>
      <c r="O265" s="32">
        <v>2.7</v>
      </c>
      <c r="Q265" t="s">
        <v>1705</v>
      </c>
    </row>
    <row r="266" spans="1:17" x14ac:dyDescent="0.3">
      <c r="A266">
        <v>2023</v>
      </c>
      <c r="B266" t="s">
        <v>1537</v>
      </c>
      <c r="C266" t="s">
        <v>46</v>
      </c>
      <c r="D266" t="s">
        <v>1536</v>
      </c>
      <c r="E266" t="s">
        <v>707</v>
      </c>
      <c r="F266" t="s">
        <v>1850</v>
      </c>
      <c r="H266" t="s">
        <v>720</v>
      </c>
      <c r="I266" t="s">
        <v>720</v>
      </c>
      <c r="J266" t="s">
        <v>16</v>
      </c>
      <c r="K266" t="s">
        <v>16</v>
      </c>
      <c r="M266" t="s">
        <v>1749</v>
      </c>
      <c r="N266" t="s">
        <v>1552</v>
      </c>
      <c r="O266" s="32">
        <v>132.9</v>
      </c>
      <c r="Q266" t="s">
        <v>1705</v>
      </c>
    </row>
    <row r="267" spans="1:17" x14ac:dyDescent="0.3">
      <c r="A267">
        <v>2023</v>
      </c>
      <c r="B267" t="s">
        <v>1537</v>
      </c>
      <c r="C267" t="s">
        <v>46</v>
      </c>
      <c r="D267" t="s">
        <v>1536</v>
      </c>
      <c r="E267" t="s">
        <v>707</v>
      </c>
      <c r="F267" t="s">
        <v>1850</v>
      </c>
      <c r="H267" t="s">
        <v>720</v>
      </c>
      <c r="I267" t="s">
        <v>720</v>
      </c>
      <c r="J267" t="s">
        <v>16</v>
      </c>
      <c r="K267" t="s">
        <v>1551</v>
      </c>
      <c r="M267" t="s">
        <v>1749</v>
      </c>
      <c r="N267" t="s">
        <v>1552</v>
      </c>
      <c r="O267" s="32">
        <v>16</v>
      </c>
      <c r="Q267" t="s">
        <v>1705</v>
      </c>
    </row>
    <row r="268" spans="1:17" x14ac:dyDescent="0.3">
      <c r="A268">
        <v>2023</v>
      </c>
      <c r="B268" t="s">
        <v>772</v>
      </c>
      <c r="C268" t="s">
        <v>718</v>
      </c>
      <c r="D268" t="s">
        <v>247</v>
      </c>
      <c r="E268" t="s">
        <v>1346</v>
      </c>
      <c r="F268" t="s">
        <v>707</v>
      </c>
      <c r="H268" t="s">
        <v>233</v>
      </c>
      <c r="I268" t="s">
        <v>249</v>
      </c>
      <c r="J268" t="s">
        <v>248</v>
      </c>
      <c r="K268" t="s">
        <v>364</v>
      </c>
      <c r="M268" t="s">
        <v>2677</v>
      </c>
      <c r="N268" t="s">
        <v>1572</v>
      </c>
      <c r="O268" s="32">
        <v>484</v>
      </c>
      <c r="Q268" t="s">
        <v>2671</v>
      </c>
    </row>
    <row r="269" spans="1:17" x14ac:dyDescent="0.3">
      <c r="A269">
        <v>2023</v>
      </c>
      <c r="B269" t="s">
        <v>772</v>
      </c>
      <c r="C269" t="s">
        <v>718</v>
      </c>
      <c r="D269" t="s">
        <v>259</v>
      </c>
      <c r="E269" t="s">
        <v>1347</v>
      </c>
      <c r="F269" t="s">
        <v>707</v>
      </c>
      <c r="H269" t="s">
        <v>233</v>
      </c>
      <c r="I269" t="s">
        <v>249</v>
      </c>
      <c r="J269" t="s">
        <v>260</v>
      </c>
      <c r="K269" t="s">
        <v>2675</v>
      </c>
      <c r="M269" t="s">
        <v>2677</v>
      </c>
      <c r="N269" t="s">
        <v>1572</v>
      </c>
      <c r="O269" s="32">
        <v>172.03945200000001</v>
      </c>
      <c r="Q269" t="s">
        <v>2671</v>
      </c>
    </row>
    <row r="270" spans="1:17" x14ac:dyDescent="0.3">
      <c r="A270">
        <v>2023</v>
      </c>
      <c r="B270" t="s">
        <v>772</v>
      </c>
      <c r="C270" t="s">
        <v>718</v>
      </c>
      <c r="D270" t="s">
        <v>304</v>
      </c>
      <c r="E270" t="s">
        <v>1348</v>
      </c>
      <c r="F270" t="s">
        <v>707</v>
      </c>
      <c r="H270" t="s">
        <v>233</v>
      </c>
      <c r="I270" t="s">
        <v>249</v>
      </c>
      <c r="J270" t="s">
        <v>248</v>
      </c>
      <c r="K270" t="s">
        <v>2675</v>
      </c>
      <c r="M270" t="s">
        <v>2677</v>
      </c>
      <c r="N270" t="s">
        <v>1572</v>
      </c>
      <c r="O270" s="32">
        <v>229</v>
      </c>
      <c r="Q270" t="s">
        <v>2671</v>
      </c>
    </row>
    <row r="271" spans="1:17" x14ac:dyDescent="0.3">
      <c r="A271">
        <v>2023</v>
      </c>
      <c r="B271" t="s">
        <v>772</v>
      </c>
      <c r="C271" t="s">
        <v>718</v>
      </c>
      <c r="D271" t="s">
        <v>315</v>
      </c>
      <c r="E271" t="s">
        <v>1349</v>
      </c>
      <c r="F271" t="s">
        <v>707</v>
      </c>
      <c r="H271" t="s">
        <v>233</v>
      </c>
      <c r="I271" t="s">
        <v>249</v>
      </c>
      <c r="J271" t="s">
        <v>248</v>
      </c>
      <c r="K271" t="s">
        <v>2675</v>
      </c>
      <c r="M271" t="s">
        <v>2677</v>
      </c>
      <c r="N271" t="s">
        <v>1572</v>
      </c>
      <c r="O271" s="32">
        <v>377.27207800000002</v>
      </c>
      <c r="Q271" t="s">
        <v>2671</v>
      </c>
    </row>
    <row r="272" spans="1:17" x14ac:dyDescent="0.3">
      <c r="A272">
        <v>2023</v>
      </c>
      <c r="B272" t="s">
        <v>772</v>
      </c>
      <c r="C272" t="s">
        <v>718</v>
      </c>
      <c r="D272" t="s">
        <v>317</v>
      </c>
      <c r="E272" t="s">
        <v>1350</v>
      </c>
      <c r="F272" t="s">
        <v>707</v>
      </c>
      <c r="H272" t="s">
        <v>233</v>
      </c>
      <c r="I272" t="s">
        <v>249</v>
      </c>
      <c r="J272" t="s">
        <v>248</v>
      </c>
      <c r="K272" t="s">
        <v>2675</v>
      </c>
      <c r="M272" t="s">
        <v>2677</v>
      </c>
      <c r="N272" t="s">
        <v>1572</v>
      </c>
      <c r="O272" s="32">
        <v>243.851812</v>
      </c>
      <c r="Q272" t="s">
        <v>2671</v>
      </c>
    </row>
    <row r="273" spans="1:17" x14ac:dyDescent="0.3">
      <c r="A273">
        <v>2023</v>
      </c>
      <c r="B273" t="s">
        <v>772</v>
      </c>
      <c r="C273" t="s">
        <v>718</v>
      </c>
      <c r="D273" t="s">
        <v>363</v>
      </c>
      <c r="E273" t="s">
        <v>1351</v>
      </c>
      <c r="F273" t="s">
        <v>707</v>
      </c>
      <c r="H273" t="s">
        <v>233</v>
      </c>
      <c r="I273" t="s">
        <v>274</v>
      </c>
      <c r="J273" t="s">
        <v>364</v>
      </c>
      <c r="K273" t="s">
        <v>364</v>
      </c>
      <c r="M273" t="s">
        <v>2676</v>
      </c>
      <c r="N273" t="s">
        <v>1572</v>
      </c>
      <c r="O273" s="32">
        <v>1391.8058030326899</v>
      </c>
      <c r="Q273" t="s">
        <v>2671</v>
      </c>
    </row>
    <row r="274" spans="1:17" x14ac:dyDescent="0.3">
      <c r="A274">
        <v>2023</v>
      </c>
      <c r="B274" t="s">
        <v>772</v>
      </c>
      <c r="C274" t="s">
        <v>718</v>
      </c>
      <c r="D274" t="s">
        <v>251</v>
      </c>
      <c r="E274" t="s">
        <v>1352</v>
      </c>
      <c r="F274" t="s">
        <v>707</v>
      </c>
      <c r="H274" t="s">
        <v>233</v>
      </c>
      <c r="I274" t="s">
        <v>249</v>
      </c>
      <c r="J274" t="s">
        <v>252</v>
      </c>
      <c r="K274" t="s">
        <v>2675</v>
      </c>
      <c r="M274" t="s">
        <v>2677</v>
      </c>
      <c r="N274" t="s">
        <v>1572</v>
      </c>
      <c r="O274" s="32">
        <v>634</v>
      </c>
      <c r="Q274" t="s">
        <v>2671</v>
      </c>
    </row>
    <row r="275" spans="1:17" x14ac:dyDescent="0.3">
      <c r="A275">
        <v>2023</v>
      </c>
      <c r="B275" t="s">
        <v>772</v>
      </c>
      <c r="C275" t="s">
        <v>718</v>
      </c>
      <c r="D275" t="s">
        <v>152</v>
      </c>
      <c r="E275" t="s">
        <v>1353</v>
      </c>
      <c r="F275" t="s">
        <v>707</v>
      </c>
      <c r="H275" t="s">
        <v>11</v>
      </c>
      <c r="I275" t="s">
        <v>148</v>
      </c>
      <c r="J275" t="s">
        <v>147</v>
      </c>
      <c r="K275" t="s">
        <v>147</v>
      </c>
      <c r="M275" t="s">
        <v>1545</v>
      </c>
      <c r="N275" t="s">
        <v>2323</v>
      </c>
      <c r="O275" s="32">
        <v>1687.71</v>
      </c>
      <c r="Q275" t="s">
        <v>2683</v>
      </c>
    </row>
    <row r="276" spans="1:17" x14ac:dyDescent="0.3">
      <c r="A276">
        <v>2023</v>
      </c>
      <c r="B276" t="s">
        <v>772</v>
      </c>
      <c r="C276" t="s">
        <v>718</v>
      </c>
      <c r="D276" t="s">
        <v>152</v>
      </c>
      <c r="E276" t="s">
        <v>1353</v>
      </c>
      <c r="F276" t="s">
        <v>707</v>
      </c>
      <c r="H276" t="s">
        <v>11</v>
      </c>
      <c r="I276" t="s">
        <v>148</v>
      </c>
      <c r="J276" t="s">
        <v>147</v>
      </c>
      <c r="K276" t="s">
        <v>147</v>
      </c>
      <c r="M276" t="s">
        <v>2684</v>
      </c>
      <c r="N276" t="s">
        <v>2323</v>
      </c>
      <c r="O276" s="32">
        <v>3339.7620299999999</v>
      </c>
      <c r="Q276" t="s">
        <v>2683</v>
      </c>
    </row>
    <row r="277" spans="1:17" x14ac:dyDescent="0.3">
      <c r="A277">
        <v>2023</v>
      </c>
      <c r="B277" t="s">
        <v>772</v>
      </c>
      <c r="C277" t="s">
        <v>718</v>
      </c>
      <c r="D277" t="s">
        <v>345</v>
      </c>
      <c r="E277" t="s">
        <v>1355</v>
      </c>
      <c r="F277" t="s">
        <v>707</v>
      </c>
      <c r="H277" t="s">
        <v>233</v>
      </c>
      <c r="I277" t="s">
        <v>255</v>
      </c>
      <c r="J277" t="s">
        <v>346</v>
      </c>
      <c r="K277" t="s">
        <v>2679</v>
      </c>
      <c r="M277" t="s">
        <v>1544</v>
      </c>
      <c r="N277" t="s">
        <v>1572</v>
      </c>
      <c r="O277" s="32">
        <v>1111</v>
      </c>
      <c r="Q277" t="s">
        <v>2671</v>
      </c>
    </row>
    <row r="278" spans="1:17" x14ac:dyDescent="0.3">
      <c r="A278">
        <v>2023</v>
      </c>
      <c r="B278" t="s">
        <v>807</v>
      </c>
      <c r="C278" t="s">
        <v>2217</v>
      </c>
      <c r="D278" t="s">
        <v>720</v>
      </c>
      <c r="E278" t="s">
        <v>707</v>
      </c>
      <c r="F278" t="s">
        <v>707</v>
      </c>
      <c r="G278" t="s">
        <v>2216</v>
      </c>
      <c r="H278" t="s">
        <v>233</v>
      </c>
      <c r="I278" t="s">
        <v>274</v>
      </c>
      <c r="J278" t="s">
        <v>64</v>
      </c>
      <c r="K278" t="s">
        <v>16</v>
      </c>
      <c r="M278" t="s">
        <v>2218</v>
      </c>
      <c r="N278" t="s">
        <v>1949</v>
      </c>
      <c r="O278" s="32">
        <v>0.99</v>
      </c>
      <c r="Q278" t="s">
        <v>2221</v>
      </c>
    </row>
    <row r="279" spans="1:17" x14ac:dyDescent="0.3">
      <c r="A279">
        <v>2023</v>
      </c>
      <c r="B279" t="s">
        <v>807</v>
      </c>
      <c r="C279" t="s">
        <v>2217</v>
      </c>
      <c r="D279" t="s">
        <v>720</v>
      </c>
      <c r="E279" t="s">
        <v>707</v>
      </c>
      <c r="F279" t="s">
        <v>707</v>
      </c>
      <c r="G279" t="s">
        <v>2216</v>
      </c>
      <c r="H279" t="s">
        <v>233</v>
      </c>
      <c r="I279" t="s">
        <v>274</v>
      </c>
      <c r="J279" t="s">
        <v>64</v>
      </c>
      <c r="K279" t="s">
        <v>16</v>
      </c>
      <c r="M279" t="s">
        <v>2219</v>
      </c>
      <c r="N279" t="s">
        <v>1949</v>
      </c>
      <c r="O279" s="32">
        <v>5.71</v>
      </c>
      <c r="Q279" t="s">
        <v>2221</v>
      </c>
    </row>
    <row r="280" spans="1:17" x14ac:dyDescent="0.3">
      <c r="A280">
        <v>2023</v>
      </c>
      <c r="B280" t="s">
        <v>807</v>
      </c>
      <c r="C280" t="s">
        <v>2217</v>
      </c>
      <c r="D280" t="s">
        <v>720</v>
      </c>
      <c r="E280" t="s">
        <v>707</v>
      </c>
      <c r="F280" t="s">
        <v>707</v>
      </c>
      <c r="G280" t="s">
        <v>2216</v>
      </c>
      <c r="H280" t="s">
        <v>233</v>
      </c>
      <c r="I280" t="s">
        <v>274</v>
      </c>
      <c r="J280" t="s">
        <v>64</v>
      </c>
      <c r="K280" t="s">
        <v>16</v>
      </c>
      <c r="M280" t="s">
        <v>2220</v>
      </c>
      <c r="N280" t="s">
        <v>1949</v>
      </c>
      <c r="O280" s="32">
        <v>1.6E-2</v>
      </c>
      <c r="Q280" t="s">
        <v>2221</v>
      </c>
    </row>
    <row r="281" spans="1:17" x14ac:dyDescent="0.3">
      <c r="A281">
        <v>2023</v>
      </c>
      <c r="B281" t="s">
        <v>807</v>
      </c>
      <c r="C281" t="s">
        <v>2217</v>
      </c>
      <c r="D281" t="s">
        <v>720</v>
      </c>
      <c r="E281" t="s">
        <v>707</v>
      </c>
      <c r="F281" t="s">
        <v>707</v>
      </c>
      <c r="G281" t="s">
        <v>2216</v>
      </c>
      <c r="H281" t="s">
        <v>233</v>
      </c>
      <c r="I281" t="s">
        <v>274</v>
      </c>
      <c r="J281" t="s">
        <v>64</v>
      </c>
      <c r="K281" t="s">
        <v>1551</v>
      </c>
      <c r="M281" t="s">
        <v>2218</v>
      </c>
      <c r="N281" t="s">
        <v>1949</v>
      </c>
      <c r="O281" s="32">
        <v>24.8</v>
      </c>
      <c r="Q281" t="s">
        <v>2221</v>
      </c>
    </row>
    <row r="282" spans="1:17" x14ac:dyDescent="0.3">
      <c r="A282">
        <v>2023</v>
      </c>
      <c r="B282" t="s">
        <v>807</v>
      </c>
      <c r="C282" t="s">
        <v>2217</v>
      </c>
      <c r="D282" t="s">
        <v>720</v>
      </c>
      <c r="E282" t="s">
        <v>707</v>
      </c>
      <c r="F282" t="s">
        <v>707</v>
      </c>
      <c r="G282" t="s">
        <v>2216</v>
      </c>
      <c r="H282" t="s">
        <v>233</v>
      </c>
      <c r="I282" t="s">
        <v>274</v>
      </c>
      <c r="J282" t="s">
        <v>64</v>
      </c>
      <c r="K282" t="s">
        <v>1551</v>
      </c>
      <c r="M282" t="s">
        <v>2219</v>
      </c>
      <c r="N282" t="s">
        <v>1949</v>
      </c>
      <c r="O282" s="32">
        <v>2.2400000000000002</v>
      </c>
      <c r="Q282" t="s">
        <v>2221</v>
      </c>
    </row>
    <row r="283" spans="1:17" x14ac:dyDescent="0.3">
      <c r="A283">
        <v>2023</v>
      </c>
      <c r="B283" t="s">
        <v>807</v>
      </c>
      <c r="C283" t="s">
        <v>2217</v>
      </c>
      <c r="D283" t="s">
        <v>720</v>
      </c>
      <c r="E283" t="s">
        <v>707</v>
      </c>
      <c r="F283" t="s">
        <v>707</v>
      </c>
      <c r="G283" t="s">
        <v>2216</v>
      </c>
      <c r="H283" t="s">
        <v>233</v>
      </c>
      <c r="I283" t="s">
        <v>274</v>
      </c>
      <c r="J283" t="s">
        <v>64</v>
      </c>
      <c r="K283" t="s">
        <v>1551</v>
      </c>
      <c r="M283" t="s">
        <v>2220</v>
      </c>
      <c r="N283" t="s">
        <v>1949</v>
      </c>
      <c r="O283" s="32">
        <v>0.54800000000000004</v>
      </c>
      <c r="Q283" t="s">
        <v>2221</v>
      </c>
    </row>
    <row r="284" spans="1:17" x14ac:dyDescent="0.3">
      <c r="A284">
        <v>2023</v>
      </c>
      <c r="B284" t="s">
        <v>807</v>
      </c>
      <c r="C284" t="s">
        <v>2217</v>
      </c>
      <c r="D284" t="s">
        <v>720</v>
      </c>
      <c r="E284" t="s">
        <v>707</v>
      </c>
      <c r="F284" t="s">
        <v>707</v>
      </c>
      <c r="G284" t="s">
        <v>2216</v>
      </c>
      <c r="H284" t="s">
        <v>233</v>
      </c>
      <c r="I284" t="s">
        <v>274</v>
      </c>
      <c r="J284" t="s">
        <v>64</v>
      </c>
      <c r="K284" t="s">
        <v>1867</v>
      </c>
      <c r="M284" t="s">
        <v>2218</v>
      </c>
      <c r="N284" t="s">
        <v>1949</v>
      </c>
      <c r="O284" s="32">
        <v>0.03</v>
      </c>
      <c r="Q284" t="s">
        <v>2221</v>
      </c>
    </row>
    <row r="285" spans="1:17" x14ac:dyDescent="0.3">
      <c r="A285">
        <v>2023</v>
      </c>
      <c r="B285" t="s">
        <v>807</v>
      </c>
      <c r="C285" t="s">
        <v>2217</v>
      </c>
      <c r="D285" t="s">
        <v>720</v>
      </c>
      <c r="E285" t="s">
        <v>707</v>
      </c>
      <c r="F285" t="s">
        <v>707</v>
      </c>
      <c r="G285" t="s">
        <v>2216</v>
      </c>
      <c r="H285" t="s">
        <v>233</v>
      </c>
      <c r="I285" t="s">
        <v>274</v>
      </c>
      <c r="J285" t="s">
        <v>64</v>
      </c>
      <c r="K285" t="s">
        <v>1867</v>
      </c>
      <c r="M285" t="s">
        <v>2220</v>
      </c>
      <c r="N285" t="s">
        <v>1949</v>
      </c>
      <c r="O285" s="32">
        <v>1E-3</v>
      </c>
      <c r="Q285" t="s">
        <v>2221</v>
      </c>
    </row>
    <row r="286" spans="1:17" x14ac:dyDescent="0.3">
      <c r="A286">
        <v>2023</v>
      </c>
      <c r="B286" t="s">
        <v>772</v>
      </c>
      <c r="C286" t="s">
        <v>896</v>
      </c>
      <c r="D286" t="s">
        <v>173</v>
      </c>
      <c r="E286" t="s">
        <v>1366</v>
      </c>
      <c r="F286" t="s">
        <v>707</v>
      </c>
      <c r="H286" t="s">
        <v>11</v>
      </c>
      <c r="I286" t="s">
        <v>17</v>
      </c>
      <c r="J286" t="s">
        <v>174</v>
      </c>
      <c r="K286" t="s">
        <v>707</v>
      </c>
      <c r="M286" t="s">
        <v>1611</v>
      </c>
      <c r="N286" t="s">
        <v>2762</v>
      </c>
      <c r="O286" s="32">
        <v>407034</v>
      </c>
      <c r="Q286" t="s">
        <v>2128</v>
      </c>
    </row>
    <row r="287" spans="1:17" x14ac:dyDescent="0.3">
      <c r="A287">
        <v>2023</v>
      </c>
      <c r="B287" t="s">
        <v>772</v>
      </c>
      <c r="C287" t="s">
        <v>896</v>
      </c>
      <c r="D287" t="s">
        <v>173</v>
      </c>
      <c r="E287" t="s">
        <v>1366</v>
      </c>
      <c r="F287" t="s">
        <v>707</v>
      </c>
      <c r="H287" t="s">
        <v>11</v>
      </c>
      <c r="I287" t="s">
        <v>17</v>
      </c>
      <c r="J287" t="s">
        <v>174</v>
      </c>
      <c r="K287" t="s">
        <v>174</v>
      </c>
      <c r="M287" t="s">
        <v>2764</v>
      </c>
      <c r="N287" t="s">
        <v>2132</v>
      </c>
      <c r="O287" s="32">
        <v>33120</v>
      </c>
      <c r="Q287" t="s">
        <v>2128</v>
      </c>
    </row>
    <row r="288" spans="1:17" x14ac:dyDescent="0.3">
      <c r="A288">
        <v>2023</v>
      </c>
      <c r="B288" t="s">
        <v>772</v>
      </c>
      <c r="C288" t="s">
        <v>896</v>
      </c>
      <c r="D288" t="s">
        <v>173</v>
      </c>
      <c r="E288" t="s">
        <v>1366</v>
      </c>
      <c r="F288" t="s">
        <v>707</v>
      </c>
      <c r="H288" t="s">
        <v>11</v>
      </c>
      <c r="I288" t="s">
        <v>17</v>
      </c>
      <c r="J288" t="s">
        <v>174</v>
      </c>
      <c r="K288" t="s">
        <v>174</v>
      </c>
      <c r="M288" t="s">
        <v>2763</v>
      </c>
      <c r="N288" t="s">
        <v>2762</v>
      </c>
      <c r="O288" s="32">
        <v>226000</v>
      </c>
      <c r="Q288" t="s">
        <v>2128</v>
      </c>
    </row>
    <row r="289" spans="1:17" x14ac:dyDescent="0.3">
      <c r="A289">
        <v>2022</v>
      </c>
      <c r="B289" t="s">
        <v>772</v>
      </c>
      <c r="C289" t="s">
        <v>358</v>
      </c>
      <c r="D289" t="s">
        <v>359</v>
      </c>
      <c r="E289" t="s">
        <v>1371</v>
      </c>
      <c r="F289" t="s">
        <v>707</v>
      </c>
      <c r="H289" t="s">
        <v>233</v>
      </c>
      <c r="I289" t="s">
        <v>274</v>
      </c>
      <c r="J289" t="s">
        <v>360</v>
      </c>
      <c r="K289" t="s">
        <v>560</v>
      </c>
      <c r="M289" t="s">
        <v>2770</v>
      </c>
      <c r="N289" t="s">
        <v>1546</v>
      </c>
      <c r="O289" s="32">
        <v>38200</v>
      </c>
      <c r="P289" t="s">
        <v>2773</v>
      </c>
      <c r="Q289" t="s">
        <v>2772</v>
      </c>
    </row>
    <row r="290" spans="1:17" x14ac:dyDescent="0.3">
      <c r="A290">
        <v>2022</v>
      </c>
      <c r="B290" t="s">
        <v>772</v>
      </c>
      <c r="C290" t="s">
        <v>358</v>
      </c>
      <c r="D290" t="s">
        <v>359</v>
      </c>
      <c r="E290" t="s">
        <v>1371</v>
      </c>
      <c r="F290" t="s">
        <v>707</v>
      </c>
      <c r="H290" t="s">
        <v>233</v>
      </c>
      <c r="I290" t="s">
        <v>274</v>
      </c>
      <c r="J290" t="s">
        <v>360</v>
      </c>
      <c r="K290" t="s">
        <v>560</v>
      </c>
      <c r="M290" t="s">
        <v>2771</v>
      </c>
      <c r="N290" t="s">
        <v>1546</v>
      </c>
      <c r="O290" s="32">
        <v>35636</v>
      </c>
      <c r="P290" t="s">
        <v>2773</v>
      </c>
      <c r="Q290" t="s">
        <v>2772</v>
      </c>
    </row>
    <row r="291" spans="1:17" x14ac:dyDescent="0.3">
      <c r="A291">
        <v>2022</v>
      </c>
      <c r="B291" t="s">
        <v>772</v>
      </c>
      <c r="C291" t="s">
        <v>358</v>
      </c>
      <c r="D291" t="s">
        <v>359</v>
      </c>
      <c r="E291" t="s">
        <v>1371</v>
      </c>
      <c r="F291" t="s">
        <v>707</v>
      </c>
      <c r="H291" t="s">
        <v>233</v>
      </c>
      <c r="I291" t="s">
        <v>274</v>
      </c>
      <c r="J291" t="s">
        <v>360</v>
      </c>
      <c r="K291" t="s">
        <v>557</v>
      </c>
      <c r="M291" t="s">
        <v>1797</v>
      </c>
      <c r="N291" t="s">
        <v>1604</v>
      </c>
      <c r="O291" s="32">
        <v>83.5</v>
      </c>
      <c r="P291" t="s">
        <v>2773</v>
      </c>
      <c r="Q291" t="s">
        <v>2772</v>
      </c>
    </row>
    <row r="292" spans="1:17" x14ac:dyDescent="0.3">
      <c r="A292">
        <v>2022</v>
      </c>
      <c r="B292" t="s">
        <v>772</v>
      </c>
      <c r="C292" t="s">
        <v>358</v>
      </c>
      <c r="D292" t="s">
        <v>359</v>
      </c>
      <c r="E292" t="s">
        <v>1371</v>
      </c>
      <c r="F292" t="s">
        <v>707</v>
      </c>
      <c r="H292" t="s">
        <v>233</v>
      </c>
      <c r="I292" t="s">
        <v>274</v>
      </c>
      <c r="J292" t="s">
        <v>360</v>
      </c>
      <c r="K292" t="s">
        <v>1864</v>
      </c>
      <c r="M292" t="s">
        <v>1797</v>
      </c>
      <c r="N292" t="s">
        <v>1604</v>
      </c>
      <c r="O292" s="32">
        <v>81.2</v>
      </c>
      <c r="P292" t="s">
        <v>2773</v>
      </c>
      <c r="Q292" t="s">
        <v>2772</v>
      </c>
    </row>
    <row r="293" spans="1:17" x14ac:dyDescent="0.3">
      <c r="A293">
        <v>2022</v>
      </c>
      <c r="B293" t="s">
        <v>772</v>
      </c>
      <c r="C293" t="s">
        <v>358</v>
      </c>
      <c r="D293" t="s">
        <v>359</v>
      </c>
      <c r="E293" t="s">
        <v>1371</v>
      </c>
      <c r="F293" t="s">
        <v>707</v>
      </c>
      <c r="H293" t="s">
        <v>233</v>
      </c>
      <c r="I293" t="s">
        <v>274</v>
      </c>
      <c r="J293" t="s">
        <v>360</v>
      </c>
      <c r="K293" t="s">
        <v>557</v>
      </c>
      <c r="M293" t="s">
        <v>2771</v>
      </c>
      <c r="N293" t="s">
        <v>1546</v>
      </c>
      <c r="O293" s="32">
        <v>32268</v>
      </c>
      <c r="Q293" t="s">
        <v>2772</v>
      </c>
    </row>
    <row r="294" spans="1:17" x14ac:dyDescent="0.3">
      <c r="A294">
        <v>2022</v>
      </c>
      <c r="B294" t="s">
        <v>772</v>
      </c>
      <c r="C294" t="s">
        <v>358</v>
      </c>
      <c r="D294" t="s">
        <v>359</v>
      </c>
      <c r="E294" t="s">
        <v>1371</v>
      </c>
      <c r="F294" t="s">
        <v>707</v>
      </c>
      <c r="H294" t="s">
        <v>233</v>
      </c>
      <c r="I294" t="s">
        <v>274</v>
      </c>
      <c r="J294" t="s">
        <v>360</v>
      </c>
      <c r="K294" t="s">
        <v>1864</v>
      </c>
      <c r="M294" t="s">
        <v>2771</v>
      </c>
      <c r="N294" t="s">
        <v>1546</v>
      </c>
      <c r="O294" s="32">
        <f>O290-O293</f>
        <v>3368</v>
      </c>
      <c r="P294" t="s">
        <v>2774</v>
      </c>
      <c r="Q294" t="s">
        <v>2772</v>
      </c>
    </row>
    <row r="295" spans="1:17" x14ac:dyDescent="0.3">
      <c r="A295">
        <v>2023</v>
      </c>
      <c r="B295" t="s">
        <v>1537</v>
      </c>
      <c r="C295" t="s">
        <v>902</v>
      </c>
      <c r="D295" t="s">
        <v>2224</v>
      </c>
      <c r="E295" t="s">
        <v>707</v>
      </c>
      <c r="F295" t="s">
        <v>2223</v>
      </c>
      <c r="H295" t="s">
        <v>11</v>
      </c>
      <c r="I295" t="s">
        <v>44</v>
      </c>
      <c r="J295" t="s">
        <v>16</v>
      </c>
      <c r="K295" t="s">
        <v>16</v>
      </c>
      <c r="M295" t="s">
        <v>1749</v>
      </c>
      <c r="N295" t="s">
        <v>1549</v>
      </c>
      <c r="O295" s="32">
        <v>38757</v>
      </c>
      <c r="Q295" t="s">
        <v>2201</v>
      </c>
    </row>
    <row r="296" spans="1:17" x14ac:dyDescent="0.3">
      <c r="A296">
        <v>2023</v>
      </c>
      <c r="B296" t="s">
        <v>1537</v>
      </c>
      <c r="C296" t="s">
        <v>902</v>
      </c>
      <c r="D296" t="s">
        <v>2224</v>
      </c>
      <c r="E296" t="s">
        <v>707</v>
      </c>
      <c r="F296" t="s">
        <v>2223</v>
      </c>
      <c r="H296" t="s">
        <v>11</v>
      </c>
      <c r="I296" t="s">
        <v>44</v>
      </c>
      <c r="J296" t="s">
        <v>16</v>
      </c>
      <c r="K296" t="s">
        <v>707</v>
      </c>
      <c r="M296" t="s">
        <v>1611</v>
      </c>
      <c r="N296" t="s">
        <v>1572</v>
      </c>
      <c r="O296" s="32">
        <v>117</v>
      </c>
      <c r="Q296" t="s">
        <v>2201</v>
      </c>
    </row>
    <row r="297" spans="1:17" x14ac:dyDescent="0.3">
      <c r="A297">
        <v>2023</v>
      </c>
      <c r="B297" t="s">
        <v>1537</v>
      </c>
      <c r="C297" t="s">
        <v>902</v>
      </c>
      <c r="D297" t="s">
        <v>2224</v>
      </c>
      <c r="E297" t="s">
        <v>707</v>
      </c>
      <c r="F297" t="s">
        <v>2223</v>
      </c>
      <c r="H297" t="s">
        <v>11</v>
      </c>
      <c r="I297" t="s">
        <v>44</v>
      </c>
      <c r="J297" t="s">
        <v>16</v>
      </c>
      <c r="K297" t="s">
        <v>707</v>
      </c>
      <c r="M297" t="s">
        <v>1822</v>
      </c>
      <c r="N297" t="s">
        <v>1572</v>
      </c>
      <c r="O297" s="32">
        <v>122</v>
      </c>
      <c r="Q297" t="s">
        <v>2201</v>
      </c>
    </row>
    <row r="298" spans="1:17" x14ac:dyDescent="0.3">
      <c r="A298">
        <v>2023</v>
      </c>
      <c r="B298" t="s">
        <v>1537</v>
      </c>
      <c r="C298" t="s">
        <v>902</v>
      </c>
      <c r="D298" t="s">
        <v>2224</v>
      </c>
      <c r="E298" t="s">
        <v>707</v>
      </c>
      <c r="F298" t="s">
        <v>2223</v>
      </c>
      <c r="H298" t="s">
        <v>11</v>
      </c>
      <c r="I298" t="s">
        <v>44</v>
      </c>
      <c r="J298" t="s">
        <v>16</v>
      </c>
      <c r="K298" t="s">
        <v>16</v>
      </c>
      <c r="M298" t="s">
        <v>2227</v>
      </c>
      <c r="N298" t="s">
        <v>1573</v>
      </c>
      <c r="O298" s="32">
        <v>10.14</v>
      </c>
      <c r="Q298" t="s">
        <v>2201</v>
      </c>
    </row>
    <row r="299" spans="1:17" x14ac:dyDescent="0.3">
      <c r="A299">
        <v>2023</v>
      </c>
      <c r="B299" t="s">
        <v>1537</v>
      </c>
      <c r="C299" t="s">
        <v>902</v>
      </c>
      <c r="D299" t="s">
        <v>2224</v>
      </c>
      <c r="E299" t="s">
        <v>707</v>
      </c>
      <c r="F299" t="s">
        <v>2223</v>
      </c>
      <c r="H299" t="s">
        <v>11</v>
      </c>
      <c r="I299" t="s">
        <v>44</v>
      </c>
      <c r="J299" t="s">
        <v>16</v>
      </c>
      <c r="K299" t="s">
        <v>16</v>
      </c>
      <c r="M299" t="s">
        <v>1797</v>
      </c>
      <c r="N299" t="s">
        <v>1604</v>
      </c>
      <c r="O299" s="32">
        <v>97</v>
      </c>
      <c r="Q299" t="s">
        <v>2201</v>
      </c>
    </row>
    <row r="300" spans="1:17" x14ac:dyDescent="0.3">
      <c r="A300">
        <v>2023</v>
      </c>
      <c r="B300" t="s">
        <v>772</v>
      </c>
      <c r="C300" t="s">
        <v>165</v>
      </c>
      <c r="D300" t="s">
        <v>166</v>
      </c>
      <c r="E300" t="s">
        <v>1392</v>
      </c>
      <c r="F300" t="s">
        <v>707</v>
      </c>
      <c r="H300" t="s">
        <v>11</v>
      </c>
      <c r="I300" t="s">
        <v>19</v>
      </c>
      <c r="J300" t="s">
        <v>157</v>
      </c>
      <c r="K300" t="s">
        <v>157</v>
      </c>
      <c r="M300" t="s">
        <v>1611</v>
      </c>
      <c r="N300" t="s">
        <v>1572</v>
      </c>
      <c r="O300" s="32">
        <v>3560</v>
      </c>
      <c r="Q300" t="s">
        <v>2122</v>
      </c>
    </row>
    <row r="301" spans="1:17" x14ac:dyDescent="0.3">
      <c r="A301">
        <v>2023</v>
      </c>
      <c r="B301" t="s">
        <v>772</v>
      </c>
      <c r="C301" t="s">
        <v>165</v>
      </c>
      <c r="D301" t="s">
        <v>166</v>
      </c>
      <c r="E301" t="s">
        <v>1392</v>
      </c>
      <c r="F301" t="s">
        <v>707</v>
      </c>
      <c r="H301" t="s">
        <v>11</v>
      </c>
      <c r="I301" t="s">
        <v>19</v>
      </c>
      <c r="J301" t="s">
        <v>157</v>
      </c>
      <c r="K301" t="s">
        <v>157</v>
      </c>
      <c r="M301" t="s">
        <v>2791</v>
      </c>
      <c r="N301" t="s">
        <v>1572</v>
      </c>
      <c r="O301" s="32">
        <v>6000</v>
      </c>
      <c r="Q301" t="s">
        <v>2122</v>
      </c>
    </row>
    <row r="302" spans="1:17" x14ac:dyDescent="0.3">
      <c r="A302">
        <v>2023</v>
      </c>
      <c r="B302" t="s">
        <v>772</v>
      </c>
      <c r="C302" t="s">
        <v>135</v>
      </c>
      <c r="D302" t="s">
        <v>136</v>
      </c>
      <c r="E302" t="s">
        <v>1395</v>
      </c>
      <c r="F302" t="s">
        <v>707</v>
      </c>
      <c r="H302" t="s">
        <v>11</v>
      </c>
      <c r="I302" t="s">
        <v>19</v>
      </c>
      <c r="J302" t="s">
        <v>137</v>
      </c>
      <c r="K302" t="s">
        <v>125</v>
      </c>
      <c r="M302" t="s">
        <v>1750</v>
      </c>
      <c r="N302" t="s">
        <v>1794</v>
      </c>
      <c r="O302" s="32">
        <v>123</v>
      </c>
      <c r="Q302" t="s">
        <v>2144</v>
      </c>
    </row>
    <row r="303" spans="1:17" x14ac:dyDescent="0.3">
      <c r="A303">
        <v>2023</v>
      </c>
      <c r="B303" t="s">
        <v>772</v>
      </c>
      <c r="C303" t="s">
        <v>135</v>
      </c>
      <c r="D303" t="s">
        <v>136</v>
      </c>
      <c r="E303" t="s">
        <v>1395</v>
      </c>
      <c r="F303" t="s">
        <v>707</v>
      </c>
      <c r="H303" t="s">
        <v>11</v>
      </c>
      <c r="I303" t="s">
        <v>19</v>
      </c>
      <c r="J303" t="s">
        <v>137</v>
      </c>
      <c r="K303" t="s">
        <v>2119</v>
      </c>
      <c r="M303" t="s">
        <v>1750</v>
      </c>
      <c r="N303" t="s">
        <v>1794</v>
      </c>
      <c r="O303" s="32">
        <v>1.2</v>
      </c>
      <c r="Q303" t="s">
        <v>2144</v>
      </c>
    </row>
    <row r="304" spans="1:17" x14ac:dyDescent="0.3">
      <c r="A304">
        <v>2024</v>
      </c>
      <c r="B304" t="s">
        <v>772</v>
      </c>
      <c r="C304" t="s">
        <v>101</v>
      </c>
      <c r="D304" t="s">
        <v>126</v>
      </c>
      <c r="E304" t="s">
        <v>1404</v>
      </c>
      <c r="F304" t="s">
        <v>707</v>
      </c>
      <c r="H304" t="s">
        <v>11</v>
      </c>
      <c r="I304" t="s">
        <v>34</v>
      </c>
      <c r="J304" t="s">
        <v>127</v>
      </c>
      <c r="K304" t="s">
        <v>125</v>
      </c>
      <c r="M304" t="s">
        <v>2120</v>
      </c>
      <c r="N304" t="s">
        <v>1572</v>
      </c>
      <c r="O304" s="32">
        <v>102.4</v>
      </c>
      <c r="Q304" t="s">
        <v>2117</v>
      </c>
    </row>
    <row r="305" spans="1:17" x14ac:dyDescent="0.3">
      <c r="A305">
        <v>2024</v>
      </c>
      <c r="B305" t="s">
        <v>772</v>
      </c>
      <c r="C305" t="s">
        <v>101</v>
      </c>
      <c r="D305" t="s">
        <v>126</v>
      </c>
      <c r="E305" t="s">
        <v>1404</v>
      </c>
      <c r="F305" t="s">
        <v>707</v>
      </c>
      <c r="H305" t="s">
        <v>11</v>
      </c>
      <c r="I305" t="s">
        <v>34</v>
      </c>
      <c r="J305" t="s">
        <v>127</v>
      </c>
      <c r="K305" t="s">
        <v>2119</v>
      </c>
      <c r="M305" t="s">
        <v>2120</v>
      </c>
      <c r="N305" t="s">
        <v>1572</v>
      </c>
      <c r="O305" s="32">
        <v>0.9</v>
      </c>
      <c r="Q305" t="s">
        <v>2117</v>
      </c>
    </row>
    <row r="306" spans="1:17" x14ac:dyDescent="0.3">
      <c r="A306">
        <v>2024</v>
      </c>
      <c r="B306" t="s">
        <v>772</v>
      </c>
      <c r="C306" t="s">
        <v>101</v>
      </c>
      <c r="D306" t="s">
        <v>361</v>
      </c>
      <c r="E306" t="s">
        <v>1405</v>
      </c>
      <c r="F306" t="s">
        <v>707</v>
      </c>
      <c r="H306" t="s">
        <v>233</v>
      </c>
      <c r="I306" t="s">
        <v>292</v>
      </c>
      <c r="J306" t="s">
        <v>362</v>
      </c>
      <c r="K306" t="s">
        <v>1557</v>
      </c>
      <c r="M306" t="s">
        <v>2118</v>
      </c>
      <c r="N306" t="s">
        <v>1572</v>
      </c>
      <c r="O306" s="32">
        <v>256</v>
      </c>
      <c r="Q306" t="s">
        <v>2117</v>
      </c>
    </row>
    <row r="307" spans="1:17" x14ac:dyDescent="0.3">
      <c r="A307">
        <v>2023</v>
      </c>
      <c r="B307" t="s">
        <v>772</v>
      </c>
      <c r="C307" t="s">
        <v>730</v>
      </c>
      <c r="D307" t="s">
        <v>59</v>
      </c>
      <c r="E307" t="s">
        <v>1437</v>
      </c>
      <c r="F307" t="s">
        <v>707</v>
      </c>
      <c r="H307" t="s">
        <v>11</v>
      </c>
      <c r="I307" t="s">
        <v>13</v>
      </c>
      <c r="J307" t="s">
        <v>16</v>
      </c>
      <c r="K307" t="s">
        <v>16</v>
      </c>
      <c r="M307" t="s">
        <v>1545</v>
      </c>
      <c r="N307" t="s">
        <v>1546</v>
      </c>
      <c r="O307" s="32">
        <v>2.7</v>
      </c>
      <c r="Q307" t="s">
        <v>1820</v>
      </c>
    </row>
    <row r="308" spans="1:17" x14ac:dyDescent="0.3">
      <c r="A308">
        <v>2023</v>
      </c>
      <c r="B308" t="s">
        <v>772</v>
      </c>
      <c r="C308" t="s">
        <v>730</v>
      </c>
      <c r="D308" t="s">
        <v>59</v>
      </c>
      <c r="E308" t="s">
        <v>1437</v>
      </c>
      <c r="F308" t="s">
        <v>707</v>
      </c>
      <c r="H308" t="s">
        <v>11</v>
      </c>
      <c r="I308" t="s">
        <v>13</v>
      </c>
      <c r="J308" t="s">
        <v>16</v>
      </c>
      <c r="K308" t="s">
        <v>16</v>
      </c>
      <c r="M308" t="s">
        <v>1822</v>
      </c>
      <c r="N308" t="s">
        <v>1546</v>
      </c>
      <c r="O308" s="32">
        <v>222627</v>
      </c>
      <c r="Q308" t="s">
        <v>1821</v>
      </c>
    </row>
    <row r="309" spans="1:17" x14ac:dyDescent="0.3">
      <c r="A309">
        <v>2023</v>
      </c>
      <c r="B309" t="s">
        <v>772</v>
      </c>
      <c r="C309" t="s">
        <v>730</v>
      </c>
      <c r="D309" t="s">
        <v>59</v>
      </c>
      <c r="E309" t="s">
        <v>1437</v>
      </c>
      <c r="F309" t="s">
        <v>707</v>
      </c>
      <c r="H309" t="s">
        <v>11</v>
      </c>
      <c r="I309" t="s">
        <v>13</v>
      </c>
      <c r="J309" t="s">
        <v>16</v>
      </c>
      <c r="K309" t="s">
        <v>16</v>
      </c>
      <c r="M309" t="s">
        <v>1823</v>
      </c>
      <c r="N309" t="s">
        <v>1573</v>
      </c>
      <c r="O309" s="32">
        <v>12.6</v>
      </c>
      <c r="Q309" t="s">
        <v>1821</v>
      </c>
    </row>
    <row r="310" spans="1:17" x14ac:dyDescent="0.3">
      <c r="A310">
        <v>2023</v>
      </c>
      <c r="B310" t="s">
        <v>772</v>
      </c>
      <c r="C310" t="s">
        <v>730</v>
      </c>
      <c r="D310" t="s">
        <v>59</v>
      </c>
      <c r="E310" t="s">
        <v>1437</v>
      </c>
      <c r="F310" t="s">
        <v>707</v>
      </c>
      <c r="H310" t="s">
        <v>11</v>
      </c>
      <c r="I310" t="s">
        <v>13</v>
      </c>
      <c r="J310" t="s">
        <v>16</v>
      </c>
      <c r="K310" t="s">
        <v>16</v>
      </c>
      <c r="M310" t="s">
        <v>1797</v>
      </c>
      <c r="N310" t="s">
        <v>1604</v>
      </c>
      <c r="O310" s="32">
        <v>96.9</v>
      </c>
      <c r="Q310" t="s">
        <v>1821</v>
      </c>
    </row>
    <row r="311" spans="1:17" x14ac:dyDescent="0.3">
      <c r="A311">
        <v>2023</v>
      </c>
      <c r="B311" t="s">
        <v>772</v>
      </c>
      <c r="C311" t="s">
        <v>730</v>
      </c>
      <c r="D311" t="s">
        <v>59</v>
      </c>
      <c r="E311" t="s">
        <v>1437</v>
      </c>
      <c r="F311" t="s">
        <v>707</v>
      </c>
      <c r="H311" t="s">
        <v>11</v>
      </c>
      <c r="I311" t="s">
        <v>13</v>
      </c>
      <c r="J311" t="s">
        <v>16</v>
      </c>
      <c r="K311" t="s">
        <v>16</v>
      </c>
      <c r="M311" t="s">
        <v>1749</v>
      </c>
      <c r="N311" t="s">
        <v>1824</v>
      </c>
      <c r="O311" s="32">
        <v>87467</v>
      </c>
      <c r="Q311" t="s">
        <v>1821</v>
      </c>
    </row>
    <row r="312" spans="1:17" x14ac:dyDescent="0.3">
      <c r="A312">
        <v>2023</v>
      </c>
      <c r="B312" t="s">
        <v>772</v>
      </c>
      <c r="C312" t="s">
        <v>730</v>
      </c>
      <c r="D312" t="s">
        <v>60</v>
      </c>
      <c r="E312" t="s">
        <v>1438</v>
      </c>
      <c r="F312" t="s">
        <v>707</v>
      </c>
      <c r="H312" t="s">
        <v>11</v>
      </c>
      <c r="I312" t="s">
        <v>19</v>
      </c>
      <c r="J312" t="s">
        <v>16</v>
      </c>
      <c r="K312" t="s">
        <v>16</v>
      </c>
      <c r="M312" t="s">
        <v>1545</v>
      </c>
      <c r="N312" t="s">
        <v>1546</v>
      </c>
      <c r="O312" s="32">
        <v>1.1000000000000001</v>
      </c>
      <c r="Q312" t="s">
        <v>1820</v>
      </c>
    </row>
    <row r="313" spans="1:17" x14ac:dyDescent="0.3">
      <c r="A313">
        <v>2023</v>
      </c>
      <c r="B313" t="s">
        <v>772</v>
      </c>
      <c r="C313" t="s">
        <v>730</v>
      </c>
      <c r="D313" t="s">
        <v>60</v>
      </c>
      <c r="E313" t="s">
        <v>1438</v>
      </c>
      <c r="F313" t="s">
        <v>707</v>
      </c>
      <c r="H313" t="s">
        <v>11</v>
      </c>
      <c r="I313" t="s">
        <v>19</v>
      </c>
      <c r="J313" t="s">
        <v>16</v>
      </c>
      <c r="K313" t="s">
        <v>16</v>
      </c>
      <c r="M313" t="s">
        <v>1822</v>
      </c>
      <c r="N313" t="s">
        <v>1546</v>
      </c>
      <c r="O313" s="32">
        <v>191148</v>
      </c>
      <c r="Q313" t="s">
        <v>1821</v>
      </c>
    </row>
    <row r="314" spans="1:17" x14ac:dyDescent="0.3">
      <c r="A314">
        <v>2023</v>
      </c>
      <c r="B314" t="s">
        <v>772</v>
      </c>
      <c r="C314" t="s">
        <v>730</v>
      </c>
      <c r="D314" t="s">
        <v>60</v>
      </c>
      <c r="E314" t="s">
        <v>1438</v>
      </c>
      <c r="F314" t="s">
        <v>707</v>
      </c>
      <c r="H314" t="s">
        <v>11</v>
      </c>
      <c r="I314" t="s">
        <v>19</v>
      </c>
      <c r="J314" t="s">
        <v>16</v>
      </c>
      <c r="K314" t="s">
        <v>16</v>
      </c>
      <c r="M314" t="s">
        <v>1823</v>
      </c>
      <c r="N314" t="s">
        <v>1573</v>
      </c>
      <c r="O314" s="32">
        <v>5.9</v>
      </c>
      <c r="Q314" t="s">
        <v>1821</v>
      </c>
    </row>
    <row r="315" spans="1:17" x14ac:dyDescent="0.3">
      <c r="A315">
        <v>2023</v>
      </c>
      <c r="B315" t="s">
        <v>772</v>
      </c>
      <c r="C315" t="s">
        <v>730</v>
      </c>
      <c r="D315" t="s">
        <v>60</v>
      </c>
      <c r="E315" t="s">
        <v>1438</v>
      </c>
      <c r="F315" t="s">
        <v>707</v>
      </c>
      <c r="H315" t="s">
        <v>11</v>
      </c>
      <c r="I315" t="s">
        <v>19</v>
      </c>
      <c r="J315" t="s">
        <v>16</v>
      </c>
      <c r="K315" t="s">
        <v>16</v>
      </c>
      <c r="M315" t="s">
        <v>1797</v>
      </c>
      <c r="N315" t="s">
        <v>1604</v>
      </c>
      <c r="O315" s="32">
        <v>98.3</v>
      </c>
      <c r="Q315" t="s">
        <v>1821</v>
      </c>
    </row>
    <row r="316" spans="1:17" x14ac:dyDescent="0.3">
      <c r="A316">
        <v>2023</v>
      </c>
      <c r="B316" t="s">
        <v>772</v>
      </c>
      <c r="C316" t="s">
        <v>730</v>
      </c>
      <c r="D316" t="s">
        <v>60</v>
      </c>
      <c r="E316" t="s">
        <v>1438</v>
      </c>
      <c r="F316" t="s">
        <v>707</v>
      </c>
      <c r="H316" t="s">
        <v>11</v>
      </c>
      <c r="I316" t="s">
        <v>19</v>
      </c>
      <c r="J316" t="s">
        <v>16</v>
      </c>
      <c r="K316" t="s">
        <v>16</v>
      </c>
      <c r="M316" t="s">
        <v>1749</v>
      </c>
      <c r="N316" t="s">
        <v>1824</v>
      </c>
      <c r="O316" s="32">
        <v>35537</v>
      </c>
      <c r="Q316" t="s">
        <v>1821</v>
      </c>
    </row>
    <row r="317" spans="1:17" x14ac:dyDescent="0.3">
      <c r="A317">
        <v>2023</v>
      </c>
      <c r="B317" t="s">
        <v>772</v>
      </c>
      <c r="C317" t="s">
        <v>114</v>
      </c>
      <c r="D317" t="s">
        <v>115</v>
      </c>
      <c r="E317" t="s">
        <v>1443</v>
      </c>
      <c r="F317" t="s">
        <v>707</v>
      </c>
      <c r="H317" t="s">
        <v>11</v>
      </c>
      <c r="I317" t="s">
        <v>34</v>
      </c>
      <c r="J317" t="s">
        <v>111</v>
      </c>
      <c r="K317" t="s">
        <v>1954</v>
      </c>
      <c r="M317" t="s">
        <v>2229</v>
      </c>
      <c r="N317" t="s">
        <v>1697</v>
      </c>
      <c r="O317" s="32">
        <v>1.79</v>
      </c>
      <c r="Q317" t="s">
        <v>2122</v>
      </c>
    </row>
    <row r="318" spans="1:17" x14ac:dyDescent="0.3">
      <c r="A318">
        <v>2022</v>
      </c>
      <c r="B318" t="s">
        <v>772</v>
      </c>
      <c r="C318" t="s">
        <v>114</v>
      </c>
      <c r="D318" t="s">
        <v>116</v>
      </c>
      <c r="E318" t="s">
        <v>1444</v>
      </c>
      <c r="F318" t="s">
        <v>707</v>
      </c>
      <c r="H318" t="s">
        <v>11</v>
      </c>
      <c r="I318" t="s">
        <v>34</v>
      </c>
      <c r="J318" t="s">
        <v>111</v>
      </c>
      <c r="K318" t="s">
        <v>1954</v>
      </c>
      <c r="M318" t="s">
        <v>2229</v>
      </c>
      <c r="N318" t="s">
        <v>1697</v>
      </c>
      <c r="O318" s="32">
        <v>4.34</v>
      </c>
      <c r="Q318" t="s">
        <v>2122</v>
      </c>
    </row>
    <row r="319" spans="1:17" x14ac:dyDescent="0.3">
      <c r="A319">
        <v>2023</v>
      </c>
      <c r="B319" t="s">
        <v>772</v>
      </c>
      <c r="C319" t="s">
        <v>114</v>
      </c>
      <c r="D319" t="s">
        <v>117</v>
      </c>
      <c r="E319" t="s">
        <v>1445</v>
      </c>
      <c r="F319" t="s">
        <v>707</v>
      </c>
      <c r="H319" t="s">
        <v>11</v>
      </c>
      <c r="I319" t="s">
        <v>34</v>
      </c>
      <c r="J319" t="s">
        <v>111</v>
      </c>
      <c r="K319" t="s">
        <v>1954</v>
      </c>
      <c r="M319" t="s">
        <v>2229</v>
      </c>
      <c r="N319" t="s">
        <v>1697</v>
      </c>
      <c r="O319" s="32">
        <v>2.9</v>
      </c>
      <c r="Q319" t="s">
        <v>2122</v>
      </c>
    </row>
    <row r="320" spans="1:17" x14ac:dyDescent="0.3">
      <c r="A320">
        <v>2022</v>
      </c>
      <c r="B320" t="s">
        <v>772</v>
      </c>
      <c r="C320" t="s">
        <v>114</v>
      </c>
      <c r="D320" t="s">
        <v>118</v>
      </c>
      <c r="E320" t="s">
        <v>1446</v>
      </c>
      <c r="F320" t="s">
        <v>707</v>
      </c>
      <c r="H320" t="s">
        <v>11</v>
      </c>
      <c r="I320" t="s">
        <v>34</v>
      </c>
      <c r="J320" t="s">
        <v>111</v>
      </c>
      <c r="K320" t="s">
        <v>1954</v>
      </c>
      <c r="M320" t="s">
        <v>2229</v>
      </c>
      <c r="N320" t="s">
        <v>1697</v>
      </c>
      <c r="O320" s="32">
        <v>3.07</v>
      </c>
      <c r="Q320" t="s">
        <v>2122</v>
      </c>
    </row>
    <row r="321" spans="1:17" x14ac:dyDescent="0.3">
      <c r="A321">
        <v>2022</v>
      </c>
      <c r="B321" t="s">
        <v>772</v>
      </c>
      <c r="C321" t="s">
        <v>114</v>
      </c>
      <c r="D321" t="s">
        <v>118</v>
      </c>
      <c r="E321" t="s">
        <v>1446</v>
      </c>
      <c r="F321" t="s">
        <v>707</v>
      </c>
      <c r="H321" t="s">
        <v>11</v>
      </c>
      <c r="I321" t="s">
        <v>34</v>
      </c>
      <c r="J321" t="s">
        <v>111</v>
      </c>
      <c r="K321" t="s">
        <v>157</v>
      </c>
      <c r="M321" t="s">
        <v>2681</v>
      </c>
      <c r="N321" t="s">
        <v>1572</v>
      </c>
      <c r="O321" s="32">
        <v>8311</v>
      </c>
    </row>
    <row r="322" spans="1:17" x14ac:dyDescent="0.3">
      <c r="A322">
        <v>2023</v>
      </c>
      <c r="B322" t="s">
        <v>1537</v>
      </c>
      <c r="C322" t="s">
        <v>719</v>
      </c>
      <c r="D322" t="s">
        <v>2542</v>
      </c>
      <c r="E322" t="s">
        <v>707</v>
      </c>
      <c r="F322" t="s">
        <v>2543</v>
      </c>
      <c r="H322" t="s">
        <v>11</v>
      </c>
      <c r="K322" t="s">
        <v>125</v>
      </c>
      <c r="M322" t="s">
        <v>3017</v>
      </c>
      <c r="N322" t="s">
        <v>1572</v>
      </c>
      <c r="O322" s="32">
        <v>57.9</v>
      </c>
      <c r="Q322" t="s">
        <v>3016</v>
      </c>
    </row>
    <row r="323" spans="1:17" x14ac:dyDescent="0.3">
      <c r="A323">
        <v>2023</v>
      </c>
      <c r="B323" t="s">
        <v>772</v>
      </c>
      <c r="C323" t="s">
        <v>719</v>
      </c>
      <c r="D323" t="s">
        <v>179</v>
      </c>
      <c r="E323" t="s">
        <v>1426</v>
      </c>
      <c r="H323" t="s">
        <v>11</v>
      </c>
      <c r="K323" t="s">
        <v>125</v>
      </c>
      <c r="M323" t="s">
        <v>3017</v>
      </c>
      <c r="N323" t="s">
        <v>1572</v>
      </c>
      <c r="O323" s="32">
        <v>4.7</v>
      </c>
      <c r="Q323" t="s">
        <v>3016</v>
      </c>
    </row>
    <row r="324" spans="1:17" x14ac:dyDescent="0.3">
      <c r="A324">
        <v>2023</v>
      </c>
      <c r="B324" t="s">
        <v>772</v>
      </c>
      <c r="C324" t="s">
        <v>719</v>
      </c>
      <c r="D324" t="s">
        <v>182</v>
      </c>
      <c r="E324" t="s">
        <v>1429</v>
      </c>
      <c r="H324" t="s">
        <v>11</v>
      </c>
      <c r="K324" t="s">
        <v>125</v>
      </c>
      <c r="M324" t="s">
        <v>3017</v>
      </c>
      <c r="N324" t="s">
        <v>1572</v>
      </c>
      <c r="O324" s="32">
        <v>9.6</v>
      </c>
      <c r="Q324" t="s">
        <v>3016</v>
      </c>
    </row>
    <row r="325" spans="1:17" x14ac:dyDescent="0.3">
      <c r="K325" t="s">
        <v>557</v>
      </c>
      <c r="M325" t="s">
        <v>3017</v>
      </c>
      <c r="N325" t="s">
        <v>1572</v>
      </c>
      <c r="O325" s="32">
        <v>38.200000000000003</v>
      </c>
      <c r="Q325" t="s">
        <v>3016</v>
      </c>
    </row>
    <row r="326" spans="1:17" x14ac:dyDescent="0.3">
      <c r="K326" t="s">
        <v>557</v>
      </c>
      <c r="M326" t="s">
        <v>3017</v>
      </c>
      <c r="N326" t="s">
        <v>1572</v>
      </c>
      <c r="O326" s="32">
        <v>7.9</v>
      </c>
      <c r="Q326" t="s">
        <v>3016</v>
      </c>
    </row>
    <row r="327" spans="1:17" x14ac:dyDescent="0.3">
      <c r="K327" t="s">
        <v>557</v>
      </c>
      <c r="M327" t="s">
        <v>3017</v>
      </c>
      <c r="N327" t="s">
        <v>1572</v>
      </c>
      <c r="O327" s="32">
        <v>13.5</v>
      </c>
      <c r="Q327" t="s">
        <v>3016</v>
      </c>
    </row>
  </sheetData>
  <autoFilter ref="A1:Q321" xr:uid="{193C49F6-0B9C-4617-A21C-6A093F3467BC}">
    <sortState xmlns:xlrd2="http://schemas.microsoft.com/office/spreadsheetml/2017/richdata2" ref="A2:Q321">
      <sortCondition ref="C1:C321"/>
    </sortState>
  </autoFilter>
  <phoneticPr fontId="3"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F270A-8512-4520-81E2-48979AE76143}">
  <dimension ref="A1:L329"/>
  <sheetViews>
    <sheetView workbookViewId="0">
      <selection sqref="A1:XFD1048576"/>
    </sheetView>
  </sheetViews>
  <sheetFormatPr defaultRowHeight="14.4" x14ac:dyDescent="0.3"/>
  <sheetData>
    <row r="1" spans="1:12" x14ac:dyDescent="0.3">
      <c r="A1" t="s">
        <v>1740</v>
      </c>
      <c r="B1" t="s">
        <v>1741</v>
      </c>
      <c r="C1" t="s">
        <v>1742</v>
      </c>
      <c r="D1" t="s">
        <v>2</v>
      </c>
      <c r="E1" t="s">
        <v>4</v>
      </c>
      <c r="F1" t="s">
        <v>3</v>
      </c>
      <c r="G1" t="s">
        <v>2324</v>
      </c>
      <c r="H1" t="s">
        <v>2656</v>
      </c>
      <c r="I1" t="s">
        <v>2657</v>
      </c>
      <c r="J1" t="s">
        <v>2658</v>
      </c>
      <c r="K1" t="s">
        <v>2659</v>
      </c>
      <c r="L1" t="s">
        <v>7</v>
      </c>
    </row>
    <row r="2" spans="1:12" x14ac:dyDescent="0.3">
      <c r="A2" t="s">
        <v>774</v>
      </c>
      <c r="B2" t="s">
        <v>62</v>
      </c>
      <c r="C2" t="s">
        <v>702</v>
      </c>
      <c r="D2" t="s">
        <v>1123</v>
      </c>
      <c r="E2" t="s">
        <v>375</v>
      </c>
      <c r="F2" t="s">
        <v>374</v>
      </c>
      <c r="G2" t="s">
        <v>2327</v>
      </c>
    </row>
    <row r="3" spans="1:12" x14ac:dyDescent="0.3">
      <c r="A3" t="s">
        <v>774</v>
      </c>
      <c r="B3" t="s">
        <v>62</v>
      </c>
      <c r="C3" t="s">
        <v>63</v>
      </c>
      <c r="D3" t="s">
        <v>1122</v>
      </c>
      <c r="E3" t="s">
        <v>11</v>
      </c>
      <c r="F3" t="s">
        <v>10</v>
      </c>
      <c r="G3" t="s">
        <v>2327</v>
      </c>
    </row>
    <row r="4" spans="1:12" x14ac:dyDescent="0.3">
      <c r="A4" t="s">
        <v>14</v>
      </c>
      <c r="B4" t="s">
        <v>14</v>
      </c>
      <c r="C4" t="s">
        <v>429</v>
      </c>
      <c r="D4" t="s">
        <v>1132</v>
      </c>
      <c r="E4" t="s">
        <v>375</v>
      </c>
      <c r="F4" t="s">
        <v>374</v>
      </c>
      <c r="G4" t="s">
        <v>2331</v>
      </c>
    </row>
    <row r="5" spans="1:12" x14ac:dyDescent="0.3">
      <c r="A5" t="s">
        <v>14</v>
      </c>
      <c r="B5" t="s">
        <v>14</v>
      </c>
      <c r="C5" t="s">
        <v>15</v>
      </c>
      <c r="D5" t="s">
        <v>1124</v>
      </c>
      <c r="E5" t="s">
        <v>11</v>
      </c>
      <c r="F5" t="s">
        <v>10</v>
      </c>
      <c r="G5" t="s">
        <v>2331</v>
      </c>
      <c r="H5" t="s">
        <v>1537</v>
      </c>
    </row>
    <row r="6" spans="1:12" x14ac:dyDescent="0.3">
      <c r="A6" t="s">
        <v>14</v>
      </c>
      <c r="B6" t="s">
        <v>14</v>
      </c>
      <c r="C6" t="s">
        <v>65</v>
      </c>
      <c r="D6" t="s">
        <v>1128</v>
      </c>
      <c r="E6" t="s">
        <v>11</v>
      </c>
      <c r="F6" t="s">
        <v>10</v>
      </c>
      <c r="G6" t="s">
        <v>2331</v>
      </c>
      <c r="H6" t="s">
        <v>772</v>
      </c>
    </row>
    <row r="7" spans="1:12" x14ac:dyDescent="0.3">
      <c r="A7" t="s">
        <v>14</v>
      </c>
      <c r="B7" t="s">
        <v>14</v>
      </c>
      <c r="C7" t="s">
        <v>18</v>
      </c>
      <c r="D7" t="s">
        <v>1125</v>
      </c>
      <c r="E7" t="s">
        <v>11</v>
      </c>
      <c r="F7" t="s">
        <v>10</v>
      </c>
      <c r="G7" t="s">
        <v>2331</v>
      </c>
      <c r="H7" t="s">
        <v>772</v>
      </c>
    </row>
    <row r="8" spans="1:12" x14ac:dyDescent="0.3">
      <c r="A8" t="s">
        <v>14</v>
      </c>
      <c r="B8" t="s">
        <v>14</v>
      </c>
      <c r="C8" t="s">
        <v>66</v>
      </c>
      <c r="D8" t="s">
        <v>1129</v>
      </c>
      <c r="E8" t="s">
        <v>11</v>
      </c>
      <c r="F8" t="s">
        <v>10</v>
      </c>
      <c r="G8" t="s">
        <v>2331</v>
      </c>
      <c r="H8" t="s">
        <v>772</v>
      </c>
    </row>
    <row r="9" spans="1:12" x14ac:dyDescent="0.3">
      <c r="A9" t="s">
        <v>14</v>
      </c>
      <c r="B9" t="s">
        <v>14</v>
      </c>
      <c r="C9" t="s">
        <v>91</v>
      </c>
      <c r="D9" t="s">
        <v>1131</v>
      </c>
      <c r="E9" t="s">
        <v>11</v>
      </c>
      <c r="F9" t="s">
        <v>10</v>
      </c>
      <c r="G9" t="s">
        <v>2331</v>
      </c>
      <c r="H9" t="s">
        <v>772</v>
      </c>
    </row>
    <row r="10" spans="1:12" x14ac:dyDescent="0.3">
      <c r="A10" t="s">
        <v>14</v>
      </c>
      <c r="B10" t="s">
        <v>14</v>
      </c>
      <c r="C10" t="s">
        <v>67</v>
      </c>
      <c r="D10" t="s">
        <v>1130</v>
      </c>
      <c r="E10" t="s">
        <v>11</v>
      </c>
      <c r="F10" t="s">
        <v>10</v>
      </c>
      <c r="G10" t="s">
        <v>2331</v>
      </c>
      <c r="H10" t="s">
        <v>772</v>
      </c>
    </row>
    <row r="11" spans="1:12" x14ac:dyDescent="0.3">
      <c r="A11" t="s">
        <v>14</v>
      </c>
      <c r="B11" t="s">
        <v>14</v>
      </c>
      <c r="C11" t="s">
        <v>20</v>
      </c>
      <c r="D11" t="s">
        <v>1126</v>
      </c>
      <c r="E11" t="s">
        <v>11</v>
      </c>
      <c r="F11" t="s">
        <v>10</v>
      </c>
      <c r="G11" t="s">
        <v>2331</v>
      </c>
      <c r="H11" t="s">
        <v>1537</v>
      </c>
    </row>
    <row r="12" spans="1:12" x14ac:dyDescent="0.3">
      <c r="A12" t="s">
        <v>14</v>
      </c>
      <c r="B12" t="s">
        <v>14</v>
      </c>
      <c r="C12" t="s">
        <v>22</v>
      </c>
      <c r="D12" t="s">
        <v>1127</v>
      </c>
      <c r="E12" t="s">
        <v>11</v>
      </c>
      <c r="F12" t="s">
        <v>10</v>
      </c>
      <c r="G12" t="s">
        <v>2331</v>
      </c>
      <c r="H12" t="s">
        <v>772</v>
      </c>
    </row>
    <row r="13" spans="1:12" x14ac:dyDescent="0.3">
      <c r="A13" t="s">
        <v>14</v>
      </c>
      <c r="B13" t="s">
        <v>14</v>
      </c>
      <c r="C13" t="s">
        <v>461</v>
      </c>
      <c r="D13" t="s">
        <v>1134</v>
      </c>
      <c r="E13" t="s">
        <v>375</v>
      </c>
      <c r="F13" t="s">
        <v>374</v>
      </c>
      <c r="G13" t="s">
        <v>2331</v>
      </c>
    </row>
    <row r="14" spans="1:12" x14ac:dyDescent="0.3">
      <c r="A14" t="s">
        <v>14</v>
      </c>
      <c r="B14" t="s">
        <v>14</v>
      </c>
      <c r="C14" t="s">
        <v>432</v>
      </c>
      <c r="D14" t="s">
        <v>1133</v>
      </c>
      <c r="E14" t="s">
        <v>375</v>
      </c>
      <c r="F14" t="s">
        <v>374</v>
      </c>
      <c r="G14" t="s">
        <v>2331</v>
      </c>
    </row>
    <row r="15" spans="1:12" x14ac:dyDescent="0.3">
      <c r="A15" t="s">
        <v>736</v>
      </c>
      <c r="B15" t="s">
        <v>24</v>
      </c>
      <c r="C15" t="s">
        <v>25</v>
      </c>
      <c r="D15" t="s">
        <v>1135</v>
      </c>
      <c r="E15" t="s">
        <v>11</v>
      </c>
      <c r="F15" t="s">
        <v>10</v>
      </c>
      <c r="G15" t="s">
        <v>2334</v>
      </c>
      <c r="H15" t="s">
        <v>772</v>
      </c>
    </row>
    <row r="16" spans="1:12" x14ac:dyDescent="0.3">
      <c r="A16" t="s">
        <v>736</v>
      </c>
      <c r="B16" t="s">
        <v>24</v>
      </c>
      <c r="C16" t="s">
        <v>26</v>
      </c>
      <c r="D16" t="s">
        <v>1136</v>
      </c>
      <c r="E16" t="s">
        <v>11</v>
      </c>
      <c r="F16" t="s">
        <v>10</v>
      </c>
      <c r="G16" t="s">
        <v>2334</v>
      </c>
      <c r="H16" t="s">
        <v>772</v>
      </c>
    </row>
    <row r="17" spans="1:7" x14ac:dyDescent="0.3">
      <c r="A17" t="s">
        <v>261</v>
      </c>
      <c r="B17" t="s">
        <v>261</v>
      </c>
      <c r="C17" t="s">
        <v>262</v>
      </c>
      <c r="D17" t="s">
        <v>1137</v>
      </c>
      <c r="E17" t="s">
        <v>233</v>
      </c>
      <c r="F17" t="s">
        <v>10</v>
      </c>
      <c r="G17" t="s">
        <v>2230</v>
      </c>
    </row>
    <row r="18" spans="1:7" x14ac:dyDescent="0.3">
      <c r="A18" t="s">
        <v>261</v>
      </c>
      <c r="B18" t="s">
        <v>261</v>
      </c>
      <c r="C18" t="s">
        <v>293</v>
      </c>
      <c r="D18" t="s">
        <v>1138</v>
      </c>
      <c r="E18" t="s">
        <v>233</v>
      </c>
      <c r="F18" t="s">
        <v>10</v>
      </c>
      <c r="G18" t="s">
        <v>2230</v>
      </c>
    </row>
    <row r="19" spans="1:7" x14ac:dyDescent="0.3">
      <c r="A19" t="s">
        <v>740</v>
      </c>
      <c r="B19" t="s">
        <v>372</v>
      </c>
      <c r="C19" t="s">
        <v>373</v>
      </c>
      <c r="D19" t="s">
        <v>1139</v>
      </c>
      <c r="E19" t="s">
        <v>375</v>
      </c>
      <c r="F19" t="s">
        <v>374</v>
      </c>
      <c r="G19" t="s">
        <v>2337</v>
      </c>
    </row>
    <row r="20" spans="1:7" x14ac:dyDescent="0.3">
      <c r="A20" t="s">
        <v>740</v>
      </c>
      <c r="B20" t="s">
        <v>267</v>
      </c>
      <c r="C20" t="s">
        <v>268</v>
      </c>
      <c r="D20" t="s">
        <v>1140</v>
      </c>
      <c r="E20" t="s">
        <v>233</v>
      </c>
      <c r="F20" t="s">
        <v>10</v>
      </c>
      <c r="G20" t="s">
        <v>2337</v>
      </c>
    </row>
    <row r="21" spans="1:7" x14ac:dyDescent="0.3">
      <c r="A21" t="s">
        <v>779</v>
      </c>
      <c r="B21" t="s">
        <v>242</v>
      </c>
      <c r="C21" t="s">
        <v>243</v>
      </c>
      <c r="D21" t="s">
        <v>1141</v>
      </c>
      <c r="E21" t="s">
        <v>233</v>
      </c>
      <c r="F21" t="s">
        <v>10</v>
      </c>
      <c r="G21" t="s">
        <v>2265</v>
      </c>
    </row>
    <row r="22" spans="1:7" x14ac:dyDescent="0.3">
      <c r="A22">
        <v>0</v>
      </c>
      <c r="B22" t="s">
        <v>512</v>
      </c>
      <c r="C22" t="s">
        <v>513</v>
      </c>
      <c r="D22" t="s">
        <v>1142</v>
      </c>
      <c r="E22" t="s">
        <v>375</v>
      </c>
      <c r="F22" t="s">
        <v>374</v>
      </c>
      <c r="G22">
        <v>0</v>
      </c>
    </row>
    <row r="23" spans="1:7" x14ac:dyDescent="0.3">
      <c r="A23">
        <v>0</v>
      </c>
      <c r="B23" t="s">
        <v>551</v>
      </c>
      <c r="C23" t="s">
        <v>552</v>
      </c>
      <c r="D23" t="s">
        <v>1143</v>
      </c>
      <c r="E23" t="s">
        <v>375</v>
      </c>
      <c r="F23" t="s">
        <v>374</v>
      </c>
      <c r="G23">
        <v>0</v>
      </c>
    </row>
    <row r="24" spans="1:7" x14ac:dyDescent="0.3">
      <c r="A24" t="s">
        <v>780</v>
      </c>
      <c r="B24" t="s">
        <v>253</v>
      </c>
      <c r="C24" t="s">
        <v>254</v>
      </c>
      <c r="D24" t="s">
        <v>1144</v>
      </c>
      <c r="E24" t="s">
        <v>233</v>
      </c>
      <c r="F24" t="s">
        <v>10</v>
      </c>
      <c r="G24" t="s">
        <v>2342</v>
      </c>
    </row>
    <row r="25" spans="1:7" x14ac:dyDescent="0.3">
      <c r="A25" t="s">
        <v>720</v>
      </c>
      <c r="B25" t="s">
        <v>234</v>
      </c>
      <c r="C25" t="s">
        <v>235</v>
      </c>
      <c r="D25" t="s">
        <v>1145</v>
      </c>
      <c r="E25" t="s">
        <v>233</v>
      </c>
      <c r="F25" t="s">
        <v>10</v>
      </c>
      <c r="G25" t="s">
        <v>2344</v>
      </c>
    </row>
    <row r="26" spans="1:7" x14ac:dyDescent="0.3">
      <c r="A26" t="s">
        <v>720</v>
      </c>
      <c r="B26" t="s">
        <v>234</v>
      </c>
      <c r="C26" t="s">
        <v>236</v>
      </c>
      <c r="D26" t="s">
        <v>1146</v>
      </c>
      <c r="E26" t="s">
        <v>233</v>
      </c>
      <c r="F26" t="s">
        <v>10</v>
      </c>
      <c r="G26" t="s">
        <v>2344</v>
      </c>
    </row>
    <row r="27" spans="1:7" x14ac:dyDescent="0.3">
      <c r="A27" t="s">
        <v>720</v>
      </c>
      <c r="B27" t="s">
        <v>234</v>
      </c>
      <c r="C27" t="s">
        <v>237</v>
      </c>
      <c r="D27" t="s">
        <v>1147</v>
      </c>
      <c r="E27" t="s">
        <v>233</v>
      </c>
      <c r="F27" t="s">
        <v>10</v>
      </c>
      <c r="G27" t="s">
        <v>2344</v>
      </c>
    </row>
    <row r="28" spans="1:7" x14ac:dyDescent="0.3">
      <c r="A28" t="s">
        <v>720</v>
      </c>
      <c r="B28" t="s">
        <v>234</v>
      </c>
      <c r="C28" t="s">
        <v>238</v>
      </c>
      <c r="D28" t="s">
        <v>1148</v>
      </c>
      <c r="E28" t="s">
        <v>233</v>
      </c>
      <c r="F28" t="s">
        <v>10</v>
      </c>
      <c r="G28" t="s">
        <v>2344</v>
      </c>
    </row>
    <row r="29" spans="1:7" x14ac:dyDescent="0.3">
      <c r="A29" t="s">
        <v>720</v>
      </c>
      <c r="B29" t="s">
        <v>234</v>
      </c>
      <c r="C29" t="s">
        <v>239</v>
      </c>
      <c r="D29" t="s">
        <v>1149</v>
      </c>
      <c r="E29" t="s">
        <v>233</v>
      </c>
      <c r="F29" t="s">
        <v>10</v>
      </c>
      <c r="G29" t="s">
        <v>2344</v>
      </c>
    </row>
    <row r="30" spans="1:7" x14ac:dyDescent="0.3">
      <c r="A30" t="s">
        <v>720</v>
      </c>
      <c r="B30" t="s">
        <v>234</v>
      </c>
      <c r="C30" t="s">
        <v>240</v>
      </c>
      <c r="D30" t="s">
        <v>1150</v>
      </c>
      <c r="E30" t="s">
        <v>233</v>
      </c>
      <c r="F30" t="s">
        <v>10</v>
      </c>
      <c r="G30" t="s">
        <v>2344</v>
      </c>
    </row>
    <row r="31" spans="1:7" x14ac:dyDescent="0.3">
      <c r="A31" t="s">
        <v>720</v>
      </c>
      <c r="B31" t="s">
        <v>234</v>
      </c>
      <c r="C31" t="s">
        <v>241</v>
      </c>
      <c r="D31" t="s">
        <v>1151</v>
      </c>
      <c r="E31" t="s">
        <v>233</v>
      </c>
      <c r="F31" t="s">
        <v>10</v>
      </c>
      <c r="G31" t="s">
        <v>2344</v>
      </c>
    </row>
    <row r="32" spans="1:7" x14ac:dyDescent="0.3">
      <c r="A32" t="s">
        <v>155</v>
      </c>
      <c r="B32" t="s">
        <v>155</v>
      </c>
      <c r="C32" t="s">
        <v>290</v>
      </c>
      <c r="D32" t="s">
        <v>1154</v>
      </c>
      <c r="E32" t="s">
        <v>233</v>
      </c>
      <c r="F32" t="s">
        <v>10</v>
      </c>
      <c r="G32" t="s">
        <v>2345</v>
      </c>
    </row>
    <row r="33" spans="1:7" x14ac:dyDescent="0.3">
      <c r="A33" t="s">
        <v>155</v>
      </c>
      <c r="B33" t="s">
        <v>155</v>
      </c>
      <c r="C33" t="s">
        <v>156</v>
      </c>
      <c r="D33" t="s">
        <v>1152</v>
      </c>
      <c r="E33" t="s">
        <v>11</v>
      </c>
      <c r="F33" t="s">
        <v>10</v>
      </c>
      <c r="G33" t="s">
        <v>2345</v>
      </c>
    </row>
    <row r="34" spans="1:7" x14ac:dyDescent="0.3">
      <c r="A34" t="s">
        <v>155</v>
      </c>
      <c r="B34" t="s">
        <v>155</v>
      </c>
      <c r="C34" t="s">
        <v>158</v>
      </c>
      <c r="D34" t="s">
        <v>1153</v>
      </c>
      <c r="E34" t="s">
        <v>11</v>
      </c>
      <c r="F34" t="s">
        <v>10</v>
      </c>
      <c r="G34" t="s">
        <v>2345</v>
      </c>
    </row>
    <row r="35" spans="1:7" x14ac:dyDescent="0.3">
      <c r="A35" t="s">
        <v>155</v>
      </c>
      <c r="B35" t="s">
        <v>287</v>
      </c>
      <c r="C35" t="s">
        <v>288</v>
      </c>
      <c r="D35" t="s">
        <v>1155</v>
      </c>
      <c r="E35" t="s">
        <v>233</v>
      </c>
      <c r="F35" t="s">
        <v>10</v>
      </c>
      <c r="G35" t="s">
        <v>2345</v>
      </c>
    </row>
    <row r="36" spans="1:7" x14ac:dyDescent="0.3">
      <c r="A36" t="s">
        <v>155</v>
      </c>
      <c r="B36" t="s">
        <v>287</v>
      </c>
      <c r="C36" t="s">
        <v>289</v>
      </c>
      <c r="D36" t="s">
        <v>1156</v>
      </c>
      <c r="E36" t="s">
        <v>233</v>
      </c>
      <c r="F36" t="s">
        <v>10</v>
      </c>
      <c r="G36" t="s">
        <v>2345</v>
      </c>
    </row>
    <row r="37" spans="1:7" x14ac:dyDescent="0.3">
      <c r="A37" t="s">
        <v>155</v>
      </c>
      <c r="B37" t="s">
        <v>338</v>
      </c>
      <c r="C37" t="s">
        <v>339</v>
      </c>
      <c r="D37" t="s">
        <v>1157</v>
      </c>
      <c r="E37" t="s">
        <v>233</v>
      </c>
      <c r="F37" t="s">
        <v>10</v>
      </c>
      <c r="G37" t="s">
        <v>2345</v>
      </c>
    </row>
    <row r="38" spans="1:7" x14ac:dyDescent="0.3">
      <c r="A38" t="s">
        <v>155</v>
      </c>
      <c r="B38" t="s">
        <v>256</v>
      </c>
      <c r="C38" t="s">
        <v>257</v>
      </c>
      <c r="D38" t="s">
        <v>1158</v>
      </c>
      <c r="E38" t="s">
        <v>233</v>
      </c>
      <c r="F38" t="s">
        <v>10</v>
      </c>
      <c r="G38" t="s">
        <v>2345</v>
      </c>
    </row>
    <row r="39" spans="1:7" x14ac:dyDescent="0.3">
      <c r="A39" t="s">
        <v>784</v>
      </c>
      <c r="B39" t="s">
        <v>68</v>
      </c>
      <c r="C39" t="s">
        <v>69</v>
      </c>
      <c r="D39" t="s">
        <v>1159</v>
      </c>
      <c r="E39" t="s">
        <v>11</v>
      </c>
      <c r="F39" t="s">
        <v>10</v>
      </c>
      <c r="G39" t="s">
        <v>2346</v>
      </c>
    </row>
    <row r="40" spans="1:7" x14ac:dyDescent="0.3">
      <c r="A40">
        <v>0</v>
      </c>
      <c r="B40" t="s">
        <v>503</v>
      </c>
      <c r="C40" t="s">
        <v>504</v>
      </c>
      <c r="D40" t="s">
        <v>1160</v>
      </c>
      <c r="E40" t="s">
        <v>375</v>
      </c>
      <c r="F40" t="s">
        <v>374</v>
      </c>
      <c r="G40">
        <v>0</v>
      </c>
    </row>
    <row r="41" spans="1:7" x14ac:dyDescent="0.3">
      <c r="A41" t="s">
        <v>785</v>
      </c>
      <c r="B41" t="s">
        <v>275</v>
      </c>
      <c r="C41" t="s">
        <v>276</v>
      </c>
      <c r="D41" t="s">
        <v>1161</v>
      </c>
      <c r="E41" t="s">
        <v>233</v>
      </c>
      <c r="F41" t="s">
        <v>10</v>
      </c>
      <c r="G41" t="s">
        <v>2348</v>
      </c>
    </row>
    <row r="42" spans="1:7" x14ac:dyDescent="0.3">
      <c r="A42">
        <v>0</v>
      </c>
      <c r="B42" t="s">
        <v>614</v>
      </c>
      <c r="C42" t="s">
        <v>615</v>
      </c>
      <c r="D42" t="s">
        <v>1162</v>
      </c>
      <c r="E42" t="s">
        <v>375</v>
      </c>
      <c r="F42" t="s">
        <v>374</v>
      </c>
      <c r="G42">
        <v>0</v>
      </c>
    </row>
    <row r="43" spans="1:7" x14ac:dyDescent="0.3">
      <c r="A43" t="s">
        <v>741</v>
      </c>
      <c r="B43" t="s">
        <v>516</v>
      </c>
      <c r="C43" t="s">
        <v>643</v>
      </c>
      <c r="D43" t="s">
        <v>1164</v>
      </c>
      <c r="E43" t="s">
        <v>375</v>
      </c>
      <c r="F43" t="s">
        <v>374</v>
      </c>
      <c r="G43" t="s">
        <v>2350</v>
      </c>
    </row>
    <row r="44" spans="1:7" x14ac:dyDescent="0.3">
      <c r="A44" t="s">
        <v>741</v>
      </c>
      <c r="B44" t="s">
        <v>516</v>
      </c>
      <c r="C44" t="s">
        <v>517</v>
      </c>
      <c r="D44" t="s">
        <v>1163</v>
      </c>
      <c r="E44" t="s">
        <v>375</v>
      </c>
      <c r="F44" t="s">
        <v>374</v>
      </c>
      <c r="G44" t="s">
        <v>2350</v>
      </c>
    </row>
    <row r="45" spans="1:7" x14ac:dyDescent="0.3">
      <c r="A45" t="s">
        <v>159</v>
      </c>
      <c r="B45" t="s">
        <v>159</v>
      </c>
      <c r="C45" t="s">
        <v>160</v>
      </c>
      <c r="D45" t="s">
        <v>1165</v>
      </c>
      <c r="E45" t="s">
        <v>11</v>
      </c>
      <c r="F45" t="s">
        <v>10</v>
      </c>
      <c r="G45" t="s">
        <v>2351</v>
      </c>
    </row>
    <row r="46" spans="1:7" x14ac:dyDescent="0.3">
      <c r="A46" t="s">
        <v>27</v>
      </c>
      <c r="B46" t="s">
        <v>27</v>
      </c>
      <c r="C46" t="s">
        <v>28</v>
      </c>
      <c r="D46" t="s">
        <v>1166</v>
      </c>
      <c r="E46" t="s">
        <v>11</v>
      </c>
      <c r="F46" t="s">
        <v>10</v>
      </c>
      <c r="G46" t="s">
        <v>2353</v>
      </c>
    </row>
    <row r="47" spans="1:7" x14ac:dyDescent="0.3">
      <c r="A47" t="s">
        <v>720</v>
      </c>
      <c r="B47" t="s">
        <v>263</v>
      </c>
      <c r="C47" t="s">
        <v>264</v>
      </c>
      <c r="D47" t="s">
        <v>1167</v>
      </c>
      <c r="E47" t="s">
        <v>233</v>
      </c>
      <c r="F47" t="s">
        <v>10</v>
      </c>
      <c r="G47" t="s">
        <v>2344</v>
      </c>
    </row>
    <row r="48" spans="1:7" x14ac:dyDescent="0.3">
      <c r="A48">
        <v>0</v>
      </c>
      <c r="B48" t="s">
        <v>609</v>
      </c>
      <c r="C48" t="s">
        <v>610</v>
      </c>
      <c r="D48" t="s">
        <v>1168</v>
      </c>
      <c r="E48" t="s">
        <v>375</v>
      </c>
      <c r="F48" t="s">
        <v>374</v>
      </c>
      <c r="G48">
        <v>0</v>
      </c>
    </row>
    <row r="49" spans="1:7" x14ac:dyDescent="0.3">
      <c r="A49" t="s">
        <v>2355</v>
      </c>
      <c r="B49" t="s">
        <v>109</v>
      </c>
      <c r="C49" t="s">
        <v>110</v>
      </c>
      <c r="D49" t="s">
        <v>1169</v>
      </c>
      <c r="E49" t="s">
        <v>11</v>
      </c>
      <c r="F49" t="s">
        <v>10</v>
      </c>
      <c r="G49" t="s">
        <v>2344</v>
      </c>
    </row>
    <row r="50" spans="1:7" x14ac:dyDescent="0.3">
      <c r="A50">
        <v>0</v>
      </c>
      <c r="B50" t="s">
        <v>689</v>
      </c>
      <c r="C50" t="s">
        <v>690</v>
      </c>
      <c r="D50" t="s">
        <v>1170</v>
      </c>
      <c r="E50" t="s">
        <v>375</v>
      </c>
      <c r="F50" t="s">
        <v>374</v>
      </c>
      <c r="G50">
        <v>0</v>
      </c>
    </row>
    <row r="51" spans="1:7" x14ac:dyDescent="0.3">
      <c r="A51">
        <v>0</v>
      </c>
      <c r="B51" t="s">
        <v>686</v>
      </c>
      <c r="C51" t="s">
        <v>687</v>
      </c>
      <c r="D51" t="s">
        <v>1171</v>
      </c>
      <c r="E51" t="s">
        <v>375</v>
      </c>
      <c r="F51" t="s">
        <v>374</v>
      </c>
      <c r="G51">
        <v>0</v>
      </c>
    </row>
    <row r="52" spans="1:7" x14ac:dyDescent="0.3">
      <c r="A52" t="s">
        <v>145</v>
      </c>
      <c r="B52" t="s">
        <v>145</v>
      </c>
      <c r="C52" t="s">
        <v>146</v>
      </c>
      <c r="D52" t="s">
        <v>1172</v>
      </c>
      <c r="E52" t="s">
        <v>11</v>
      </c>
      <c r="F52" t="s">
        <v>10</v>
      </c>
      <c r="G52" t="s">
        <v>2358</v>
      </c>
    </row>
    <row r="53" spans="1:7" x14ac:dyDescent="0.3">
      <c r="A53" t="s">
        <v>720</v>
      </c>
      <c r="B53" t="s">
        <v>279</v>
      </c>
      <c r="C53" t="s">
        <v>280</v>
      </c>
      <c r="D53" t="s">
        <v>1173</v>
      </c>
      <c r="E53" t="s">
        <v>233</v>
      </c>
      <c r="F53" t="s">
        <v>10</v>
      </c>
      <c r="G53" t="s">
        <v>2344</v>
      </c>
    </row>
    <row r="54" spans="1:7" x14ac:dyDescent="0.3">
      <c r="A54">
        <v>0</v>
      </c>
      <c r="B54" t="s">
        <v>695</v>
      </c>
      <c r="C54" t="s">
        <v>696</v>
      </c>
      <c r="D54" t="s">
        <v>1174</v>
      </c>
      <c r="E54" t="s">
        <v>375</v>
      </c>
      <c r="F54" t="s">
        <v>374</v>
      </c>
      <c r="G54">
        <v>0</v>
      </c>
    </row>
    <row r="55" spans="1:7" x14ac:dyDescent="0.3">
      <c r="A55" t="s">
        <v>208</v>
      </c>
      <c r="B55" t="s">
        <v>208</v>
      </c>
      <c r="C55" t="s">
        <v>272</v>
      </c>
      <c r="D55" t="s">
        <v>1178</v>
      </c>
      <c r="E55" t="s">
        <v>233</v>
      </c>
      <c r="F55" t="s">
        <v>10</v>
      </c>
      <c r="G55" t="s">
        <v>1851</v>
      </c>
    </row>
    <row r="56" spans="1:7" x14ac:dyDescent="0.3">
      <c r="A56" t="s">
        <v>208</v>
      </c>
      <c r="B56" t="s">
        <v>208</v>
      </c>
      <c r="C56" t="s">
        <v>209</v>
      </c>
      <c r="D56" t="s">
        <v>1175</v>
      </c>
      <c r="E56" t="s">
        <v>11</v>
      </c>
      <c r="F56" t="s">
        <v>10</v>
      </c>
      <c r="G56" t="s">
        <v>1851</v>
      </c>
    </row>
    <row r="57" spans="1:7" x14ac:dyDescent="0.3">
      <c r="A57" t="s">
        <v>208</v>
      </c>
      <c r="B57" t="s">
        <v>208</v>
      </c>
      <c r="C57" t="s">
        <v>211</v>
      </c>
      <c r="D57" t="s">
        <v>1176</v>
      </c>
      <c r="E57" t="s">
        <v>11</v>
      </c>
      <c r="F57" t="s">
        <v>10</v>
      </c>
      <c r="G57" t="s">
        <v>1851</v>
      </c>
    </row>
    <row r="58" spans="1:7" x14ac:dyDescent="0.3">
      <c r="A58" t="s">
        <v>208</v>
      </c>
      <c r="B58" t="s">
        <v>208</v>
      </c>
      <c r="C58" t="s">
        <v>212</v>
      </c>
      <c r="D58" t="s">
        <v>1177</v>
      </c>
      <c r="E58" t="s">
        <v>11</v>
      </c>
      <c r="F58" t="s">
        <v>10</v>
      </c>
      <c r="G58" t="s">
        <v>1851</v>
      </c>
    </row>
    <row r="59" spans="1:7" x14ac:dyDescent="0.3">
      <c r="A59" t="s">
        <v>208</v>
      </c>
      <c r="B59" t="s">
        <v>208</v>
      </c>
      <c r="C59" t="s">
        <v>335</v>
      </c>
      <c r="D59" t="s">
        <v>1179</v>
      </c>
      <c r="E59" t="s">
        <v>233</v>
      </c>
      <c r="F59" t="s">
        <v>10</v>
      </c>
      <c r="G59" t="s">
        <v>1851</v>
      </c>
    </row>
    <row r="60" spans="1:7" x14ac:dyDescent="0.3">
      <c r="A60">
        <v>0</v>
      </c>
      <c r="B60" t="s">
        <v>592</v>
      </c>
      <c r="C60" t="s">
        <v>593</v>
      </c>
      <c r="D60" t="s">
        <v>1180</v>
      </c>
      <c r="E60" t="s">
        <v>375</v>
      </c>
      <c r="F60" t="s">
        <v>374</v>
      </c>
      <c r="G60">
        <v>0</v>
      </c>
    </row>
    <row r="61" spans="1:7" x14ac:dyDescent="0.3">
      <c r="A61">
        <v>0</v>
      </c>
      <c r="B61" t="s">
        <v>700</v>
      </c>
      <c r="C61" t="s">
        <v>701</v>
      </c>
      <c r="D61" t="s">
        <v>1181</v>
      </c>
      <c r="E61" t="s">
        <v>375</v>
      </c>
      <c r="F61" t="s">
        <v>374</v>
      </c>
      <c r="G61">
        <v>0</v>
      </c>
    </row>
    <row r="62" spans="1:7" x14ac:dyDescent="0.3">
      <c r="A62">
        <v>0</v>
      </c>
      <c r="B62" t="s">
        <v>418</v>
      </c>
      <c r="C62" t="s">
        <v>419</v>
      </c>
      <c r="D62" t="s">
        <v>1182</v>
      </c>
      <c r="E62" t="s">
        <v>375</v>
      </c>
      <c r="F62" t="s">
        <v>374</v>
      </c>
      <c r="G62">
        <v>0</v>
      </c>
    </row>
    <row r="63" spans="1:7" x14ac:dyDescent="0.3">
      <c r="A63">
        <v>0</v>
      </c>
      <c r="B63" t="s">
        <v>549</v>
      </c>
      <c r="C63" t="s">
        <v>550</v>
      </c>
      <c r="D63" t="s">
        <v>1183</v>
      </c>
      <c r="E63" t="s">
        <v>375</v>
      </c>
      <c r="F63" t="s">
        <v>374</v>
      </c>
      <c r="G63">
        <v>0</v>
      </c>
    </row>
    <row r="64" spans="1:7" x14ac:dyDescent="0.3">
      <c r="A64" t="s">
        <v>215</v>
      </c>
      <c r="B64" t="s">
        <v>215</v>
      </c>
      <c r="C64" t="s">
        <v>216</v>
      </c>
      <c r="D64" t="s">
        <v>1184</v>
      </c>
      <c r="E64" t="s">
        <v>11</v>
      </c>
      <c r="F64" t="s">
        <v>10</v>
      </c>
      <c r="G64" t="s">
        <v>2363</v>
      </c>
    </row>
    <row r="65" spans="1:7" x14ac:dyDescent="0.3">
      <c r="A65" t="s">
        <v>215</v>
      </c>
      <c r="B65" t="s">
        <v>215</v>
      </c>
      <c r="C65" t="s">
        <v>218</v>
      </c>
      <c r="D65" t="s">
        <v>1185</v>
      </c>
      <c r="E65" t="s">
        <v>11</v>
      </c>
      <c r="F65" t="s">
        <v>10</v>
      </c>
      <c r="G65" t="s">
        <v>2363</v>
      </c>
    </row>
    <row r="66" spans="1:7" x14ac:dyDescent="0.3">
      <c r="A66" t="s">
        <v>215</v>
      </c>
      <c r="B66" t="s">
        <v>215</v>
      </c>
      <c r="C66" t="s">
        <v>219</v>
      </c>
      <c r="D66" t="s">
        <v>1186</v>
      </c>
      <c r="E66" t="s">
        <v>11</v>
      </c>
      <c r="F66" t="s">
        <v>10</v>
      </c>
      <c r="G66" t="s">
        <v>2363</v>
      </c>
    </row>
    <row r="67" spans="1:7" x14ac:dyDescent="0.3">
      <c r="A67">
        <v>0</v>
      </c>
      <c r="B67" t="s">
        <v>584</v>
      </c>
      <c r="C67" t="s">
        <v>585</v>
      </c>
      <c r="D67" t="s">
        <v>1187</v>
      </c>
      <c r="E67" t="s">
        <v>375</v>
      </c>
      <c r="F67" t="s">
        <v>374</v>
      </c>
      <c r="G67">
        <v>0</v>
      </c>
    </row>
    <row r="68" spans="1:7" x14ac:dyDescent="0.3">
      <c r="A68" t="s">
        <v>753</v>
      </c>
      <c r="B68" t="s">
        <v>197</v>
      </c>
      <c r="C68" t="s">
        <v>198</v>
      </c>
      <c r="D68" t="s">
        <v>1188</v>
      </c>
      <c r="E68" t="s">
        <v>11</v>
      </c>
      <c r="F68" t="s">
        <v>10</v>
      </c>
      <c r="G68" t="s">
        <v>2365</v>
      </c>
    </row>
    <row r="69" spans="1:7" x14ac:dyDescent="0.3">
      <c r="A69">
        <v>0</v>
      </c>
      <c r="B69" t="s">
        <v>430</v>
      </c>
      <c r="C69" t="s">
        <v>431</v>
      </c>
      <c r="D69" t="s">
        <v>1189</v>
      </c>
      <c r="E69" t="s">
        <v>375</v>
      </c>
      <c r="F69" t="s">
        <v>374</v>
      </c>
      <c r="G69">
        <v>0</v>
      </c>
    </row>
    <row r="70" spans="1:7" x14ac:dyDescent="0.3">
      <c r="A70" t="s">
        <v>793</v>
      </c>
      <c r="B70" t="s">
        <v>128</v>
      </c>
      <c r="C70" t="s">
        <v>403</v>
      </c>
      <c r="D70" t="s">
        <v>1191</v>
      </c>
      <c r="E70" t="s">
        <v>375</v>
      </c>
      <c r="F70" t="s">
        <v>374</v>
      </c>
      <c r="G70" t="s">
        <v>2367</v>
      </c>
    </row>
    <row r="71" spans="1:7" x14ac:dyDescent="0.3">
      <c r="A71" t="s">
        <v>793</v>
      </c>
      <c r="B71" t="s">
        <v>128</v>
      </c>
      <c r="C71" t="s">
        <v>129</v>
      </c>
      <c r="D71" t="s">
        <v>1190</v>
      </c>
      <c r="E71" t="s">
        <v>11</v>
      </c>
      <c r="F71" t="s">
        <v>10</v>
      </c>
      <c r="G71" t="s">
        <v>2367</v>
      </c>
    </row>
    <row r="72" spans="1:7" x14ac:dyDescent="0.3">
      <c r="A72" t="s">
        <v>795</v>
      </c>
      <c r="B72" t="s">
        <v>161</v>
      </c>
      <c r="C72" t="s">
        <v>162</v>
      </c>
      <c r="D72" t="s">
        <v>1192</v>
      </c>
      <c r="E72" t="s">
        <v>11</v>
      </c>
      <c r="F72" t="s">
        <v>10</v>
      </c>
      <c r="G72" t="s">
        <v>2293</v>
      </c>
    </row>
    <row r="73" spans="1:7" x14ac:dyDescent="0.3">
      <c r="A73" t="s">
        <v>720</v>
      </c>
      <c r="B73" t="s">
        <v>205</v>
      </c>
      <c r="C73" t="s">
        <v>206</v>
      </c>
      <c r="D73" t="s">
        <v>1193</v>
      </c>
      <c r="E73" t="s">
        <v>11</v>
      </c>
      <c r="F73" t="s">
        <v>10</v>
      </c>
      <c r="G73" t="s">
        <v>2344</v>
      </c>
    </row>
    <row r="74" spans="1:7" x14ac:dyDescent="0.3">
      <c r="A74" t="s">
        <v>838</v>
      </c>
      <c r="B74" t="s">
        <v>606</v>
      </c>
      <c r="C74" t="s">
        <v>607</v>
      </c>
      <c r="D74" t="s">
        <v>1194</v>
      </c>
      <c r="E74" t="s">
        <v>375</v>
      </c>
      <c r="F74" t="s">
        <v>374</v>
      </c>
      <c r="G74" t="s">
        <v>2374</v>
      </c>
    </row>
    <row r="75" spans="1:7" x14ac:dyDescent="0.3">
      <c r="A75" t="s">
        <v>839</v>
      </c>
      <c r="B75" t="s">
        <v>628</v>
      </c>
      <c r="C75" t="s">
        <v>629</v>
      </c>
      <c r="D75" t="s">
        <v>1195</v>
      </c>
      <c r="E75" t="s">
        <v>375</v>
      </c>
      <c r="F75" t="s">
        <v>374</v>
      </c>
      <c r="G75" t="s">
        <v>2375</v>
      </c>
    </row>
    <row r="76" spans="1:7" x14ac:dyDescent="0.3">
      <c r="A76" t="s">
        <v>721</v>
      </c>
      <c r="B76" t="s">
        <v>93</v>
      </c>
      <c r="C76" t="s">
        <v>94</v>
      </c>
      <c r="D76" t="s">
        <v>1196</v>
      </c>
      <c r="E76" t="s">
        <v>11</v>
      </c>
      <c r="F76" t="s">
        <v>10</v>
      </c>
      <c r="G76" t="s">
        <v>2314</v>
      </c>
    </row>
    <row r="77" spans="1:7" x14ac:dyDescent="0.3">
      <c r="A77" t="s">
        <v>721</v>
      </c>
      <c r="B77" t="s">
        <v>93</v>
      </c>
      <c r="C77" t="s">
        <v>96</v>
      </c>
      <c r="D77" t="s">
        <v>1197</v>
      </c>
      <c r="E77" t="s">
        <v>11</v>
      </c>
      <c r="F77" t="s">
        <v>10</v>
      </c>
      <c r="G77" t="s">
        <v>2314</v>
      </c>
    </row>
    <row r="78" spans="1:7" x14ac:dyDescent="0.3">
      <c r="A78" t="s">
        <v>721</v>
      </c>
      <c r="B78" t="s">
        <v>93</v>
      </c>
      <c r="C78" t="s">
        <v>97</v>
      </c>
      <c r="D78" t="s">
        <v>1198</v>
      </c>
      <c r="E78" t="s">
        <v>11</v>
      </c>
      <c r="F78" t="s">
        <v>10</v>
      </c>
      <c r="G78" t="s">
        <v>2314</v>
      </c>
    </row>
    <row r="79" spans="1:7" x14ac:dyDescent="0.3">
      <c r="A79" t="s">
        <v>736</v>
      </c>
      <c r="B79" t="s">
        <v>569</v>
      </c>
      <c r="C79" t="s">
        <v>570</v>
      </c>
      <c r="D79" t="s">
        <v>1199</v>
      </c>
      <c r="E79" t="s">
        <v>375</v>
      </c>
      <c r="F79" t="s">
        <v>374</v>
      </c>
      <c r="G79" t="s">
        <v>2334</v>
      </c>
    </row>
    <row r="80" spans="1:7" x14ac:dyDescent="0.3">
      <c r="A80" t="s">
        <v>522</v>
      </c>
      <c r="B80" t="s">
        <v>522</v>
      </c>
      <c r="C80" t="s">
        <v>523</v>
      </c>
      <c r="D80" t="s">
        <v>1200</v>
      </c>
      <c r="E80" t="s">
        <v>375</v>
      </c>
      <c r="F80" t="s">
        <v>374</v>
      </c>
      <c r="G80" t="s">
        <v>2378</v>
      </c>
    </row>
    <row r="81" spans="1:7" x14ac:dyDescent="0.3">
      <c r="A81" t="s">
        <v>670</v>
      </c>
      <c r="B81" t="s">
        <v>670</v>
      </c>
      <c r="C81" t="s">
        <v>671</v>
      </c>
      <c r="D81" t="s">
        <v>1201</v>
      </c>
      <c r="E81" t="s">
        <v>375</v>
      </c>
      <c r="F81" t="s">
        <v>374</v>
      </c>
      <c r="G81" t="s">
        <v>2379</v>
      </c>
    </row>
    <row r="82" spans="1:7" x14ac:dyDescent="0.3">
      <c r="A82" t="s">
        <v>720</v>
      </c>
      <c r="B82" t="s">
        <v>99</v>
      </c>
      <c r="C82" t="s">
        <v>100</v>
      </c>
      <c r="D82" t="s">
        <v>1202</v>
      </c>
      <c r="E82" t="s">
        <v>11</v>
      </c>
      <c r="F82" t="s">
        <v>10</v>
      </c>
      <c r="G82" t="s">
        <v>2344</v>
      </c>
    </row>
    <row r="83" spans="1:7" x14ac:dyDescent="0.3">
      <c r="A83" t="s">
        <v>840</v>
      </c>
      <c r="B83" t="s">
        <v>704</v>
      </c>
      <c r="C83" t="s">
        <v>216</v>
      </c>
      <c r="D83" t="s">
        <v>1203</v>
      </c>
      <c r="E83" t="s">
        <v>375</v>
      </c>
      <c r="F83" t="s">
        <v>374</v>
      </c>
      <c r="G83" t="s">
        <v>2382</v>
      </c>
    </row>
    <row r="84" spans="1:7" x14ac:dyDescent="0.3">
      <c r="A84" t="s">
        <v>754</v>
      </c>
      <c r="B84" t="s">
        <v>149</v>
      </c>
      <c r="C84" t="s">
        <v>150</v>
      </c>
      <c r="D84" t="s">
        <v>1204</v>
      </c>
      <c r="E84" t="s">
        <v>11</v>
      </c>
      <c r="F84" t="s">
        <v>10</v>
      </c>
      <c r="G84" t="s">
        <v>2317</v>
      </c>
    </row>
    <row r="85" spans="1:7" x14ac:dyDescent="0.3">
      <c r="A85" t="s">
        <v>841</v>
      </c>
      <c r="B85" t="s">
        <v>638</v>
      </c>
      <c r="C85" t="s">
        <v>639</v>
      </c>
      <c r="D85" t="s">
        <v>1205</v>
      </c>
      <c r="E85" t="s">
        <v>375</v>
      </c>
      <c r="F85" t="s">
        <v>374</v>
      </c>
      <c r="G85" t="s">
        <v>2383</v>
      </c>
    </row>
    <row r="86" spans="1:7" x14ac:dyDescent="0.3">
      <c r="A86" t="s">
        <v>842</v>
      </c>
      <c r="B86" t="s">
        <v>667</v>
      </c>
      <c r="C86" t="s">
        <v>668</v>
      </c>
      <c r="D86" t="s">
        <v>1206</v>
      </c>
      <c r="E86" t="s">
        <v>375</v>
      </c>
      <c r="F86" t="s">
        <v>374</v>
      </c>
      <c r="G86" t="s">
        <v>2384</v>
      </c>
    </row>
    <row r="87" spans="1:7" x14ac:dyDescent="0.3">
      <c r="A87" t="s">
        <v>842</v>
      </c>
      <c r="B87" t="s">
        <v>667</v>
      </c>
      <c r="C87" t="s">
        <v>669</v>
      </c>
      <c r="D87" t="s">
        <v>1207</v>
      </c>
      <c r="E87" t="s">
        <v>375</v>
      </c>
      <c r="F87" t="s">
        <v>374</v>
      </c>
      <c r="G87" t="s">
        <v>2384</v>
      </c>
    </row>
    <row r="88" spans="1:7" x14ac:dyDescent="0.3">
      <c r="A88" t="s">
        <v>443</v>
      </c>
      <c r="B88" t="s">
        <v>443</v>
      </c>
      <c r="C88" t="s">
        <v>444</v>
      </c>
      <c r="D88" t="s">
        <v>1208</v>
      </c>
      <c r="E88" t="s">
        <v>375</v>
      </c>
      <c r="F88" t="s">
        <v>374</v>
      </c>
      <c r="G88" t="s">
        <v>2385</v>
      </c>
    </row>
    <row r="89" spans="1:7" x14ac:dyDescent="0.3">
      <c r="A89" t="s">
        <v>496</v>
      </c>
      <c r="B89" t="s">
        <v>496</v>
      </c>
      <c r="C89" t="s">
        <v>497</v>
      </c>
      <c r="D89" t="s">
        <v>1209</v>
      </c>
      <c r="E89" t="s">
        <v>375</v>
      </c>
      <c r="F89" t="s">
        <v>374</v>
      </c>
      <c r="G89" t="s">
        <v>2386</v>
      </c>
    </row>
    <row r="90" spans="1:7" x14ac:dyDescent="0.3">
      <c r="A90" t="s">
        <v>30</v>
      </c>
      <c r="B90" t="s">
        <v>30</v>
      </c>
      <c r="C90" t="s">
        <v>31</v>
      </c>
      <c r="D90" t="s">
        <v>1210</v>
      </c>
      <c r="E90" t="s">
        <v>11</v>
      </c>
      <c r="F90" t="s">
        <v>10</v>
      </c>
      <c r="G90" t="s">
        <v>2387</v>
      </c>
    </row>
    <row r="91" spans="1:7" x14ac:dyDescent="0.3">
      <c r="A91" t="s">
        <v>386</v>
      </c>
      <c r="B91" t="s">
        <v>386</v>
      </c>
      <c r="C91" t="s">
        <v>387</v>
      </c>
      <c r="D91" t="s">
        <v>1211</v>
      </c>
      <c r="E91" t="s">
        <v>375</v>
      </c>
      <c r="F91" t="s">
        <v>374</v>
      </c>
      <c r="G91" t="s">
        <v>2389</v>
      </c>
    </row>
    <row r="92" spans="1:7" x14ac:dyDescent="0.3">
      <c r="A92" t="s">
        <v>797</v>
      </c>
      <c r="B92" t="s">
        <v>294</v>
      </c>
      <c r="C92" t="s">
        <v>295</v>
      </c>
      <c r="D92" t="s">
        <v>1212</v>
      </c>
      <c r="E92" t="s">
        <v>233</v>
      </c>
      <c r="F92" t="s">
        <v>10</v>
      </c>
      <c r="G92" t="s">
        <v>2390</v>
      </c>
    </row>
    <row r="93" spans="1:7" x14ac:dyDescent="0.3">
      <c r="A93" t="s">
        <v>616</v>
      </c>
      <c r="B93" t="s">
        <v>616</v>
      </c>
      <c r="C93" t="s">
        <v>617</v>
      </c>
      <c r="D93" t="s">
        <v>1213</v>
      </c>
      <c r="E93" t="s">
        <v>375</v>
      </c>
      <c r="F93" t="s">
        <v>374</v>
      </c>
      <c r="G93" t="s">
        <v>2391</v>
      </c>
    </row>
    <row r="94" spans="1:7" x14ac:dyDescent="0.3">
      <c r="A94" t="s">
        <v>543</v>
      </c>
      <c r="B94" t="s">
        <v>543</v>
      </c>
      <c r="C94" t="s">
        <v>544</v>
      </c>
      <c r="D94" t="s">
        <v>1214</v>
      </c>
      <c r="E94" t="s">
        <v>375</v>
      </c>
      <c r="F94" t="s">
        <v>374</v>
      </c>
      <c r="G94" t="s">
        <v>2392</v>
      </c>
    </row>
    <row r="95" spans="1:7" x14ac:dyDescent="0.3">
      <c r="A95" t="s">
        <v>798</v>
      </c>
      <c r="B95" t="s">
        <v>70</v>
      </c>
      <c r="C95" t="s">
        <v>71</v>
      </c>
      <c r="D95" t="s">
        <v>1215</v>
      </c>
      <c r="E95" t="s">
        <v>11</v>
      </c>
      <c r="F95" t="s">
        <v>10</v>
      </c>
      <c r="G95" t="s">
        <v>2393</v>
      </c>
    </row>
    <row r="96" spans="1:7" x14ac:dyDescent="0.3">
      <c r="A96" t="s">
        <v>716</v>
      </c>
      <c r="B96" t="s">
        <v>297</v>
      </c>
      <c r="C96" t="s">
        <v>298</v>
      </c>
      <c r="D96" t="s">
        <v>1216</v>
      </c>
      <c r="E96" t="s">
        <v>233</v>
      </c>
      <c r="F96" t="s">
        <v>10</v>
      </c>
      <c r="G96" t="s">
        <v>2395</v>
      </c>
    </row>
    <row r="97" spans="1:7" x14ac:dyDescent="0.3">
      <c r="A97" t="s">
        <v>716</v>
      </c>
      <c r="B97" t="s">
        <v>297</v>
      </c>
      <c r="C97" t="s">
        <v>299</v>
      </c>
      <c r="D97" t="s">
        <v>1217</v>
      </c>
      <c r="E97" t="s">
        <v>233</v>
      </c>
      <c r="F97" t="s">
        <v>10</v>
      </c>
      <c r="G97" t="s">
        <v>2395</v>
      </c>
    </row>
    <row r="98" spans="1:7" x14ac:dyDescent="0.3">
      <c r="A98" t="s">
        <v>716</v>
      </c>
      <c r="B98" t="s">
        <v>297</v>
      </c>
      <c r="C98" t="s">
        <v>300</v>
      </c>
      <c r="D98" t="s">
        <v>1218</v>
      </c>
      <c r="E98" t="s">
        <v>233</v>
      </c>
      <c r="F98" t="s">
        <v>10</v>
      </c>
      <c r="G98" t="s">
        <v>2395</v>
      </c>
    </row>
    <row r="99" spans="1:7" x14ac:dyDescent="0.3">
      <c r="A99" t="s">
        <v>716</v>
      </c>
      <c r="B99" t="s">
        <v>297</v>
      </c>
      <c r="C99" t="s">
        <v>324</v>
      </c>
      <c r="D99" t="s">
        <v>1219</v>
      </c>
      <c r="E99" t="s">
        <v>233</v>
      </c>
      <c r="F99" t="s">
        <v>10</v>
      </c>
      <c r="G99" t="s">
        <v>2395</v>
      </c>
    </row>
    <row r="100" spans="1:7" x14ac:dyDescent="0.3">
      <c r="A100" t="s">
        <v>716</v>
      </c>
      <c r="B100" t="s">
        <v>297</v>
      </c>
      <c r="C100" t="s">
        <v>369</v>
      </c>
      <c r="D100" t="s">
        <v>1220</v>
      </c>
      <c r="E100" t="s">
        <v>233</v>
      </c>
      <c r="F100" t="s">
        <v>10</v>
      </c>
      <c r="G100" t="s">
        <v>2395</v>
      </c>
    </row>
    <row r="101" spans="1:7" x14ac:dyDescent="0.3">
      <c r="A101" t="s">
        <v>269</v>
      </c>
      <c r="B101" t="s">
        <v>269</v>
      </c>
      <c r="C101" t="s">
        <v>270</v>
      </c>
      <c r="D101" t="s">
        <v>1221</v>
      </c>
      <c r="E101" t="s">
        <v>233</v>
      </c>
      <c r="F101" t="s">
        <v>10</v>
      </c>
      <c r="G101" t="s">
        <v>2396</v>
      </c>
    </row>
    <row r="102" spans="1:7" x14ac:dyDescent="0.3">
      <c r="A102" t="s">
        <v>406</v>
      </c>
      <c r="B102" t="s">
        <v>123</v>
      </c>
      <c r="C102" t="s">
        <v>131</v>
      </c>
      <c r="D102" t="s">
        <v>1222</v>
      </c>
      <c r="E102" t="s">
        <v>11</v>
      </c>
      <c r="F102" t="s">
        <v>10</v>
      </c>
      <c r="G102" t="s">
        <v>2397</v>
      </c>
    </row>
    <row r="103" spans="1:7" x14ac:dyDescent="0.3">
      <c r="A103" t="s">
        <v>406</v>
      </c>
      <c r="B103" t="s">
        <v>123</v>
      </c>
      <c r="C103" t="s">
        <v>124</v>
      </c>
      <c r="D103" t="s">
        <v>1223</v>
      </c>
      <c r="E103" t="s">
        <v>11</v>
      </c>
      <c r="F103" t="s">
        <v>10</v>
      </c>
      <c r="G103" t="s">
        <v>2397</v>
      </c>
    </row>
    <row r="104" spans="1:7" x14ac:dyDescent="0.3">
      <c r="A104" t="s">
        <v>843</v>
      </c>
      <c r="B104" t="s">
        <v>654</v>
      </c>
      <c r="C104" t="s">
        <v>694</v>
      </c>
      <c r="D104" t="s">
        <v>1225</v>
      </c>
      <c r="E104" t="s">
        <v>375</v>
      </c>
      <c r="F104" t="s">
        <v>374</v>
      </c>
      <c r="G104" t="s">
        <v>2399</v>
      </c>
    </row>
    <row r="105" spans="1:7" x14ac:dyDescent="0.3">
      <c r="A105" t="s">
        <v>843</v>
      </c>
      <c r="B105" t="s">
        <v>654</v>
      </c>
      <c r="C105" t="s">
        <v>655</v>
      </c>
      <c r="D105" t="s">
        <v>1224</v>
      </c>
      <c r="E105" t="s">
        <v>375</v>
      </c>
      <c r="F105" t="s">
        <v>374</v>
      </c>
      <c r="G105" t="s">
        <v>2399</v>
      </c>
    </row>
    <row r="106" spans="1:7" x14ac:dyDescent="0.3">
      <c r="A106" t="s">
        <v>844</v>
      </c>
      <c r="B106" t="s">
        <v>484</v>
      </c>
      <c r="C106" t="s">
        <v>485</v>
      </c>
      <c r="D106" t="s">
        <v>1226</v>
      </c>
      <c r="E106" t="s">
        <v>375</v>
      </c>
      <c r="F106" t="s">
        <v>374</v>
      </c>
      <c r="G106" t="s">
        <v>2400</v>
      </c>
    </row>
    <row r="107" spans="1:7" x14ac:dyDescent="0.3">
      <c r="A107" t="s">
        <v>845</v>
      </c>
      <c r="B107" t="s">
        <v>458</v>
      </c>
      <c r="C107" t="s">
        <v>459</v>
      </c>
      <c r="D107" t="s">
        <v>1227</v>
      </c>
      <c r="E107" t="s">
        <v>375</v>
      </c>
      <c r="F107" t="s">
        <v>374</v>
      </c>
      <c r="G107" t="s">
        <v>2401</v>
      </c>
    </row>
    <row r="108" spans="1:7" x14ac:dyDescent="0.3">
      <c r="A108" t="s">
        <v>846</v>
      </c>
      <c r="B108" t="s">
        <v>663</v>
      </c>
      <c r="C108" t="s">
        <v>664</v>
      </c>
      <c r="D108" t="s">
        <v>1228</v>
      </c>
      <c r="E108" t="s">
        <v>375</v>
      </c>
      <c r="F108" t="s">
        <v>374</v>
      </c>
      <c r="G108" t="s">
        <v>2402</v>
      </c>
    </row>
    <row r="109" spans="1:7" x14ac:dyDescent="0.3">
      <c r="A109" t="s">
        <v>847</v>
      </c>
      <c r="B109" t="s">
        <v>555</v>
      </c>
      <c r="C109" t="s">
        <v>556</v>
      </c>
      <c r="D109" t="s">
        <v>1229</v>
      </c>
      <c r="E109" t="s">
        <v>375</v>
      </c>
      <c r="F109" t="s">
        <v>374</v>
      </c>
      <c r="G109" t="s">
        <v>2403</v>
      </c>
    </row>
    <row r="110" spans="1:7" x14ac:dyDescent="0.3">
      <c r="A110" t="s">
        <v>848</v>
      </c>
      <c r="B110" t="s">
        <v>479</v>
      </c>
      <c r="C110" t="s">
        <v>480</v>
      </c>
      <c r="D110" t="s">
        <v>1230</v>
      </c>
      <c r="E110" t="s">
        <v>375</v>
      </c>
      <c r="F110" t="s">
        <v>374</v>
      </c>
      <c r="G110" t="s">
        <v>2404</v>
      </c>
    </row>
    <row r="111" spans="1:7" x14ac:dyDescent="0.3">
      <c r="A111" t="s">
        <v>424</v>
      </c>
      <c r="B111" t="s">
        <v>424</v>
      </c>
      <c r="C111" t="s">
        <v>425</v>
      </c>
      <c r="D111" t="s">
        <v>1231</v>
      </c>
      <c r="E111" t="s">
        <v>375</v>
      </c>
      <c r="F111" t="s">
        <v>374</v>
      </c>
      <c r="G111" t="s">
        <v>2405</v>
      </c>
    </row>
    <row r="112" spans="1:7" x14ac:dyDescent="0.3">
      <c r="A112" t="s">
        <v>382</v>
      </c>
      <c r="B112" t="s">
        <v>382</v>
      </c>
      <c r="C112" t="s">
        <v>383</v>
      </c>
      <c r="D112" t="s">
        <v>1232</v>
      </c>
      <c r="E112" t="s">
        <v>375</v>
      </c>
      <c r="F112" t="s">
        <v>374</v>
      </c>
      <c r="G112" t="s">
        <v>2406</v>
      </c>
    </row>
    <row r="113" spans="1:7" x14ac:dyDescent="0.3">
      <c r="A113" t="s">
        <v>382</v>
      </c>
      <c r="B113" t="s">
        <v>382</v>
      </c>
      <c r="C113" t="s">
        <v>385</v>
      </c>
      <c r="D113" t="s">
        <v>1233</v>
      </c>
      <c r="E113" t="s">
        <v>375</v>
      </c>
      <c r="F113" t="s">
        <v>374</v>
      </c>
      <c r="G113" t="s">
        <v>2406</v>
      </c>
    </row>
    <row r="114" spans="1:7" x14ac:dyDescent="0.3">
      <c r="A114" t="s">
        <v>849</v>
      </c>
      <c r="B114" t="s">
        <v>603</v>
      </c>
      <c r="C114" t="s">
        <v>604</v>
      </c>
      <c r="D114" t="s">
        <v>1234</v>
      </c>
      <c r="E114" t="s">
        <v>375</v>
      </c>
      <c r="F114" t="s">
        <v>374</v>
      </c>
      <c r="G114" t="s">
        <v>2407</v>
      </c>
    </row>
    <row r="115" spans="1:7" x14ac:dyDescent="0.3">
      <c r="A115" t="s">
        <v>850</v>
      </c>
      <c r="B115" t="s">
        <v>558</v>
      </c>
      <c r="C115" t="s">
        <v>559</v>
      </c>
      <c r="D115" t="s">
        <v>1235</v>
      </c>
      <c r="E115" t="s">
        <v>375</v>
      </c>
      <c r="F115" t="s">
        <v>374</v>
      </c>
      <c r="G115" t="s">
        <v>2408</v>
      </c>
    </row>
    <row r="116" spans="1:7" x14ac:dyDescent="0.3">
      <c r="A116" t="s">
        <v>851</v>
      </c>
      <c r="B116" t="s">
        <v>525</v>
      </c>
      <c r="C116" t="s">
        <v>526</v>
      </c>
      <c r="D116" t="s">
        <v>1236</v>
      </c>
      <c r="E116" t="s">
        <v>375</v>
      </c>
      <c r="F116" t="s">
        <v>374</v>
      </c>
      <c r="G116" t="s">
        <v>2409</v>
      </c>
    </row>
    <row r="117" spans="1:7" x14ac:dyDescent="0.3">
      <c r="A117" t="s">
        <v>554</v>
      </c>
      <c r="B117" t="s">
        <v>554</v>
      </c>
      <c r="C117" t="s">
        <v>29</v>
      </c>
      <c r="D117" t="s">
        <v>1237</v>
      </c>
      <c r="E117" t="s">
        <v>375</v>
      </c>
      <c r="F117" t="s">
        <v>374</v>
      </c>
      <c r="G117" t="s">
        <v>2410</v>
      </c>
    </row>
    <row r="118" spans="1:7" x14ac:dyDescent="0.3">
      <c r="A118" t="s">
        <v>852</v>
      </c>
      <c r="B118" t="s">
        <v>622</v>
      </c>
      <c r="C118" t="s">
        <v>623</v>
      </c>
      <c r="D118" t="s">
        <v>1238</v>
      </c>
      <c r="E118" t="s">
        <v>375</v>
      </c>
      <c r="F118" t="s">
        <v>374</v>
      </c>
      <c r="G118" t="s">
        <v>2411</v>
      </c>
    </row>
    <row r="119" spans="1:7" x14ac:dyDescent="0.3">
      <c r="A119" t="s">
        <v>853</v>
      </c>
      <c r="B119" t="s">
        <v>636</v>
      </c>
      <c r="C119" t="s">
        <v>637</v>
      </c>
      <c r="D119" t="s">
        <v>1239</v>
      </c>
      <c r="E119" t="s">
        <v>375</v>
      </c>
      <c r="F119" t="s">
        <v>374</v>
      </c>
      <c r="G119" t="s">
        <v>2412</v>
      </c>
    </row>
    <row r="120" spans="1:7" x14ac:dyDescent="0.3">
      <c r="A120" t="s">
        <v>714</v>
      </c>
      <c r="B120" t="s">
        <v>350</v>
      </c>
      <c r="C120" t="s">
        <v>351</v>
      </c>
      <c r="D120" t="s">
        <v>1240</v>
      </c>
      <c r="E120" t="s">
        <v>233</v>
      </c>
      <c r="F120" t="s">
        <v>10</v>
      </c>
      <c r="G120" t="s">
        <v>2413</v>
      </c>
    </row>
    <row r="121" spans="1:7" x14ac:dyDescent="0.3">
      <c r="A121" t="s">
        <v>714</v>
      </c>
      <c r="B121" t="s">
        <v>350</v>
      </c>
      <c r="C121" t="s">
        <v>370</v>
      </c>
      <c r="D121" t="s">
        <v>1241</v>
      </c>
      <c r="E121" t="s">
        <v>233</v>
      </c>
      <c r="F121" t="s">
        <v>10</v>
      </c>
      <c r="G121" t="s">
        <v>2413</v>
      </c>
    </row>
    <row r="122" spans="1:7" x14ac:dyDescent="0.3">
      <c r="A122" t="s">
        <v>714</v>
      </c>
      <c r="B122" t="s">
        <v>281</v>
      </c>
      <c r="C122" t="s">
        <v>282</v>
      </c>
      <c r="D122" t="s">
        <v>1242</v>
      </c>
      <c r="E122" t="s">
        <v>233</v>
      </c>
      <c r="F122" t="s">
        <v>10</v>
      </c>
      <c r="G122" t="s">
        <v>2413</v>
      </c>
    </row>
    <row r="123" spans="1:7" x14ac:dyDescent="0.3">
      <c r="A123" t="s">
        <v>714</v>
      </c>
      <c r="B123" t="s">
        <v>281</v>
      </c>
      <c r="C123" t="s">
        <v>319</v>
      </c>
      <c r="D123" t="s">
        <v>1243</v>
      </c>
      <c r="E123" t="s">
        <v>233</v>
      </c>
      <c r="F123" t="s">
        <v>10</v>
      </c>
      <c r="G123" t="s">
        <v>2413</v>
      </c>
    </row>
    <row r="124" spans="1:7" x14ac:dyDescent="0.3">
      <c r="A124" t="s">
        <v>714</v>
      </c>
      <c r="B124" t="s">
        <v>281</v>
      </c>
      <c r="C124" t="s">
        <v>371</v>
      </c>
      <c r="D124" t="s">
        <v>1244</v>
      </c>
      <c r="E124" t="s">
        <v>233</v>
      </c>
      <c r="F124" t="s">
        <v>10</v>
      </c>
      <c r="G124" t="s">
        <v>2413</v>
      </c>
    </row>
    <row r="125" spans="1:7" x14ac:dyDescent="0.3">
      <c r="A125" t="s">
        <v>715</v>
      </c>
      <c r="B125" t="s">
        <v>142</v>
      </c>
      <c r="C125" t="s">
        <v>283</v>
      </c>
      <c r="D125" t="s">
        <v>1250</v>
      </c>
      <c r="E125" t="s">
        <v>233</v>
      </c>
      <c r="F125" t="s">
        <v>10</v>
      </c>
      <c r="G125" t="s">
        <v>2414</v>
      </c>
    </row>
    <row r="126" spans="1:7" x14ac:dyDescent="0.3">
      <c r="A126" t="s">
        <v>715</v>
      </c>
      <c r="B126" t="s">
        <v>142</v>
      </c>
      <c r="C126" t="s">
        <v>285</v>
      </c>
      <c r="D126" t="s">
        <v>1251</v>
      </c>
      <c r="E126" t="s">
        <v>233</v>
      </c>
      <c r="F126" t="s">
        <v>10</v>
      </c>
      <c r="G126" t="s">
        <v>2414</v>
      </c>
    </row>
    <row r="127" spans="1:7" x14ac:dyDescent="0.3">
      <c r="A127" t="s">
        <v>715</v>
      </c>
      <c r="B127" t="s">
        <v>142</v>
      </c>
      <c r="C127" t="s">
        <v>195</v>
      </c>
      <c r="D127" t="s">
        <v>1248</v>
      </c>
      <c r="E127" t="s">
        <v>11</v>
      </c>
      <c r="F127" t="s">
        <v>10</v>
      </c>
      <c r="G127" t="s">
        <v>2414</v>
      </c>
    </row>
    <row r="128" spans="1:7" x14ac:dyDescent="0.3">
      <c r="A128" t="s">
        <v>715</v>
      </c>
      <c r="B128" t="s">
        <v>142</v>
      </c>
      <c r="C128" t="s">
        <v>301</v>
      </c>
      <c r="D128" t="s">
        <v>1252</v>
      </c>
      <c r="E128" t="s">
        <v>233</v>
      </c>
      <c r="F128" t="s">
        <v>10</v>
      </c>
      <c r="G128" t="s">
        <v>2414</v>
      </c>
    </row>
    <row r="129" spans="1:7" x14ac:dyDescent="0.3">
      <c r="A129" t="s">
        <v>715</v>
      </c>
      <c r="B129" t="s">
        <v>142</v>
      </c>
      <c r="C129" t="s">
        <v>308</v>
      </c>
      <c r="D129" t="s">
        <v>1253</v>
      </c>
      <c r="E129" t="s">
        <v>233</v>
      </c>
      <c r="F129" t="s">
        <v>10</v>
      </c>
      <c r="G129" t="s">
        <v>2414</v>
      </c>
    </row>
    <row r="130" spans="1:7" x14ac:dyDescent="0.3">
      <c r="A130" t="s">
        <v>715</v>
      </c>
      <c r="B130" t="s">
        <v>142</v>
      </c>
      <c r="C130" t="s">
        <v>143</v>
      </c>
      <c r="D130" t="s">
        <v>1245</v>
      </c>
      <c r="E130" t="s">
        <v>11</v>
      </c>
      <c r="F130" t="s">
        <v>10</v>
      </c>
      <c r="G130" t="s">
        <v>2414</v>
      </c>
    </row>
    <row r="131" spans="1:7" x14ac:dyDescent="0.3">
      <c r="A131" t="s">
        <v>715</v>
      </c>
      <c r="B131" t="s">
        <v>142</v>
      </c>
      <c r="C131" t="s">
        <v>184</v>
      </c>
      <c r="D131" t="s">
        <v>1246</v>
      </c>
      <c r="E131" t="s">
        <v>11</v>
      </c>
      <c r="F131" t="s">
        <v>10</v>
      </c>
      <c r="G131" t="s">
        <v>2414</v>
      </c>
    </row>
    <row r="132" spans="1:7" x14ac:dyDescent="0.3">
      <c r="A132" t="s">
        <v>715</v>
      </c>
      <c r="B132" t="s">
        <v>142</v>
      </c>
      <c r="C132" t="s">
        <v>574</v>
      </c>
      <c r="D132" t="s">
        <v>1255</v>
      </c>
      <c r="E132" t="s">
        <v>375</v>
      </c>
      <c r="F132" t="s">
        <v>374</v>
      </c>
      <c r="G132" t="s">
        <v>2414</v>
      </c>
    </row>
    <row r="133" spans="1:7" x14ac:dyDescent="0.3">
      <c r="A133" t="s">
        <v>715</v>
      </c>
      <c r="B133" t="s">
        <v>142</v>
      </c>
      <c r="C133" t="s">
        <v>200</v>
      </c>
      <c r="D133" t="s">
        <v>1249</v>
      </c>
      <c r="E133" t="s">
        <v>11</v>
      </c>
      <c r="F133" t="s">
        <v>10</v>
      </c>
      <c r="G133" t="s">
        <v>2414</v>
      </c>
    </row>
    <row r="134" spans="1:7" x14ac:dyDescent="0.3">
      <c r="A134" t="s">
        <v>715</v>
      </c>
      <c r="B134" t="s">
        <v>142</v>
      </c>
      <c r="C134" t="s">
        <v>188</v>
      </c>
      <c r="D134" t="s">
        <v>1247</v>
      </c>
      <c r="E134" t="s">
        <v>11</v>
      </c>
      <c r="F134" t="s">
        <v>10</v>
      </c>
      <c r="G134" t="s">
        <v>2414</v>
      </c>
    </row>
    <row r="135" spans="1:7" x14ac:dyDescent="0.3">
      <c r="A135" t="s">
        <v>715</v>
      </c>
      <c r="B135" t="s">
        <v>142</v>
      </c>
      <c r="C135" t="s">
        <v>140</v>
      </c>
      <c r="D135" t="s">
        <v>1254</v>
      </c>
      <c r="E135" t="s">
        <v>233</v>
      </c>
      <c r="F135" t="s">
        <v>10</v>
      </c>
      <c r="G135" t="s">
        <v>2414</v>
      </c>
    </row>
    <row r="136" spans="1:7" x14ac:dyDescent="0.3">
      <c r="A136" t="s">
        <v>854</v>
      </c>
      <c r="B136" t="s">
        <v>352</v>
      </c>
      <c r="C136" t="s">
        <v>353</v>
      </c>
      <c r="D136" t="s">
        <v>1256</v>
      </c>
      <c r="E136" t="s">
        <v>233</v>
      </c>
      <c r="F136" t="s">
        <v>10</v>
      </c>
      <c r="G136" t="s">
        <v>2419</v>
      </c>
    </row>
    <row r="137" spans="1:7" x14ac:dyDescent="0.3">
      <c r="A137" t="s">
        <v>855</v>
      </c>
      <c r="B137" t="s">
        <v>32</v>
      </c>
      <c r="C137" t="s">
        <v>33</v>
      </c>
      <c r="D137" t="s">
        <v>1257</v>
      </c>
      <c r="E137" t="s">
        <v>11</v>
      </c>
      <c r="F137" t="s">
        <v>10</v>
      </c>
      <c r="G137" t="s">
        <v>2420</v>
      </c>
    </row>
    <row r="138" spans="1:7" x14ac:dyDescent="0.3">
      <c r="A138" t="s">
        <v>408</v>
      </c>
      <c r="B138" t="s">
        <v>408</v>
      </c>
      <c r="C138" t="s">
        <v>409</v>
      </c>
      <c r="D138" t="s">
        <v>1258</v>
      </c>
      <c r="E138" t="s">
        <v>375</v>
      </c>
      <c r="F138" t="s">
        <v>374</v>
      </c>
      <c r="G138" t="s">
        <v>2422</v>
      </c>
    </row>
    <row r="139" spans="1:7" x14ac:dyDescent="0.3">
      <c r="A139" t="s">
        <v>518</v>
      </c>
      <c r="B139" t="s">
        <v>518</v>
      </c>
      <c r="C139" t="s">
        <v>519</v>
      </c>
      <c r="D139" t="s">
        <v>1259</v>
      </c>
      <c r="E139" t="s">
        <v>375</v>
      </c>
      <c r="F139" t="s">
        <v>374</v>
      </c>
      <c r="G139" t="s">
        <v>2423</v>
      </c>
    </row>
    <row r="140" spans="1:7" x14ac:dyDescent="0.3">
      <c r="A140" t="s">
        <v>856</v>
      </c>
      <c r="B140" t="s">
        <v>581</v>
      </c>
      <c r="C140" t="s">
        <v>582</v>
      </c>
      <c r="D140" t="s">
        <v>1260</v>
      </c>
      <c r="E140" t="s">
        <v>375</v>
      </c>
      <c r="F140" t="s">
        <v>374</v>
      </c>
      <c r="G140" t="s">
        <v>2424</v>
      </c>
    </row>
    <row r="141" spans="1:7" x14ac:dyDescent="0.3">
      <c r="A141" t="s">
        <v>857</v>
      </c>
      <c r="B141" t="s">
        <v>501</v>
      </c>
      <c r="C141" t="s">
        <v>502</v>
      </c>
      <c r="D141" t="s">
        <v>1261</v>
      </c>
      <c r="E141" t="s">
        <v>375</v>
      </c>
      <c r="F141" t="s">
        <v>374</v>
      </c>
      <c r="G141" t="s">
        <v>2425</v>
      </c>
    </row>
    <row r="142" spans="1:7" x14ac:dyDescent="0.3">
      <c r="A142" t="s">
        <v>858</v>
      </c>
      <c r="B142" t="s">
        <v>561</v>
      </c>
      <c r="C142" t="s">
        <v>562</v>
      </c>
      <c r="D142" t="s">
        <v>1262</v>
      </c>
      <c r="E142" t="s">
        <v>375</v>
      </c>
      <c r="F142" t="s">
        <v>374</v>
      </c>
      <c r="G142" t="s">
        <v>2426</v>
      </c>
    </row>
    <row r="143" spans="1:7" x14ac:dyDescent="0.3">
      <c r="A143" t="s">
        <v>8</v>
      </c>
      <c r="B143" t="s">
        <v>8</v>
      </c>
      <c r="C143" t="s">
        <v>72</v>
      </c>
      <c r="D143" t="s">
        <v>1264</v>
      </c>
      <c r="E143" t="s">
        <v>11</v>
      </c>
      <c r="F143" t="s">
        <v>10</v>
      </c>
      <c r="G143" t="s">
        <v>2155</v>
      </c>
    </row>
    <row r="144" spans="1:7" x14ac:dyDescent="0.3">
      <c r="A144" t="s">
        <v>8</v>
      </c>
      <c r="B144" t="s">
        <v>8</v>
      </c>
      <c r="C144" t="s">
        <v>9</v>
      </c>
      <c r="D144" t="s">
        <v>1263</v>
      </c>
      <c r="E144" t="s">
        <v>11</v>
      </c>
      <c r="F144" t="s">
        <v>10</v>
      </c>
      <c r="G144" t="s">
        <v>2155</v>
      </c>
    </row>
    <row r="145" spans="1:7" x14ac:dyDescent="0.3">
      <c r="A145" t="s">
        <v>8</v>
      </c>
      <c r="B145" t="s">
        <v>8</v>
      </c>
      <c r="C145" t="s">
        <v>463</v>
      </c>
      <c r="D145" t="s">
        <v>1265</v>
      </c>
      <c r="E145" t="s">
        <v>375</v>
      </c>
      <c r="F145" t="s">
        <v>374</v>
      </c>
      <c r="G145" t="s">
        <v>2155</v>
      </c>
    </row>
    <row r="146" spans="1:7" x14ac:dyDescent="0.3">
      <c r="A146" t="s">
        <v>311</v>
      </c>
      <c r="B146" t="s">
        <v>311</v>
      </c>
      <c r="C146" t="s">
        <v>312</v>
      </c>
      <c r="D146" t="s">
        <v>1266</v>
      </c>
      <c r="E146" t="s">
        <v>233</v>
      </c>
      <c r="F146" t="s">
        <v>10</v>
      </c>
      <c r="G146" t="s">
        <v>2428</v>
      </c>
    </row>
    <row r="147" spans="1:7" x14ac:dyDescent="0.3">
      <c r="A147" t="s">
        <v>717</v>
      </c>
      <c r="B147" t="s">
        <v>79</v>
      </c>
      <c r="C147" t="s">
        <v>464</v>
      </c>
      <c r="D147" t="s">
        <v>1272</v>
      </c>
      <c r="E147" t="s">
        <v>375</v>
      </c>
      <c r="F147" t="s">
        <v>374</v>
      </c>
      <c r="G147" t="s">
        <v>1963</v>
      </c>
    </row>
    <row r="148" spans="1:7" x14ac:dyDescent="0.3">
      <c r="A148" t="s">
        <v>717</v>
      </c>
      <c r="B148" t="s">
        <v>79</v>
      </c>
      <c r="C148" t="s">
        <v>132</v>
      </c>
      <c r="D148" t="s">
        <v>1270</v>
      </c>
      <c r="E148" t="s">
        <v>11</v>
      </c>
      <c r="F148" t="s">
        <v>10</v>
      </c>
      <c r="G148" t="s">
        <v>1963</v>
      </c>
    </row>
    <row r="149" spans="1:7" x14ac:dyDescent="0.3">
      <c r="A149" t="s">
        <v>717</v>
      </c>
      <c r="B149" t="s">
        <v>79</v>
      </c>
      <c r="C149" t="s">
        <v>89</v>
      </c>
      <c r="D149" t="s">
        <v>1269</v>
      </c>
      <c r="E149" t="s">
        <v>11</v>
      </c>
      <c r="F149" t="s">
        <v>10</v>
      </c>
      <c r="G149" t="s">
        <v>1963</v>
      </c>
    </row>
    <row r="150" spans="1:7" x14ac:dyDescent="0.3">
      <c r="A150" t="s">
        <v>717</v>
      </c>
      <c r="B150" t="s">
        <v>79</v>
      </c>
      <c r="C150" t="s">
        <v>80</v>
      </c>
      <c r="D150" t="s">
        <v>1267</v>
      </c>
      <c r="E150" t="s">
        <v>11</v>
      </c>
      <c r="F150" t="s">
        <v>10</v>
      </c>
      <c r="G150" t="s">
        <v>1963</v>
      </c>
    </row>
    <row r="151" spans="1:7" x14ac:dyDescent="0.3">
      <c r="A151" t="s">
        <v>717</v>
      </c>
      <c r="B151" t="s">
        <v>79</v>
      </c>
      <c r="C151" t="s">
        <v>411</v>
      </c>
      <c r="D151" t="s">
        <v>1271</v>
      </c>
      <c r="E151" t="s">
        <v>375</v>
      </c>
      <c r="F151" t="s">
        <v>374</v>
      </c>
      <c r="G151" t="s">
        <v>1963</v>
      </c>
    </row>
    <row r="152" spans="1:7" x14ac:dyDescent="0.3">
      <c r="A152" t="s">
        <v>717</v>
      </c>
      <c r="B152" t="s">
        <v>79</v>
      </c>
      <c r="C152" t="s">
        <v>87</v>
      </c>
      <c r="D152" t="s">
        <v>1268</v>
      </c>
      <c r="E152" t="s">
        <v>11</v>
      </c>
      <c r="F152" t="s">
        <v>10</v>
      </c>
      <c r="G152" t="s">
        <v>1963</v>
      </c>
    </row>
    <row r="153" spans="1:7" x14ac:dyDescent="0.3">
      <c r="A153" t="s">
        <v>717</v>
      </c>
      <c r="B153" t="s">
        <v>79</v>
      </c>
      <c r="C153" t="s">
        <v>465</v>
      </c>
      <c r="D153" t="s">
        <v>1273</v>
      </c>
      <c r="E153" t="s">
        <v>375</v>
      </c>
      <c r="F153" t="s">
        <v>374</v>
      </c>
      <c r="G153" t="s">
        <v>1963</v>
      </c>
    </row>
    <row r="154" spans="1:7" x14ac:dyDescent="0.3">
      <c r="A154" t="s">
        <v>717</v>
      </c>
      <c r="B154" t="s">
        <v>79</v>
      </c>
      <c r="C154" t="s">
        <v>466</v>
      </c>
      <c r="D154" t="s">
        <v>1274</v>
      </c>
      <c r="E154" t="s">
        <v>375</v>
      </c>
      <c r="F154" t="s">
        <v>374</v>
      </c>
      <c r="G154" t="s">
        <v>1963</v>
      </c>
    </row>
    <row r="155" spans="1:7" x14ac:dyDescent="0.3">
      <c r="A155" t="s">
        <v>717</v>
      </c>
      <c r="B155" t="s">
        <v>79</v>
      </c>
      <c r="C155" t="s">
        <v>467</v>
      </c>
      <c r="D155" t="s">
        <v>1275</v>
      </c>
      <c r="E155" t="s">
        <v>375</v>
      </c>
      <c r="F155" t="s">
        <v>374</v>
      </c>
      <c r="G155" t="s">
        <v>1963</v>
      </c>
    </row>
    <row r="156" spans="1:7" x14ac:dyDescent="0.3">
      <c r="A156" t="s">
        <v>73</v>
      </c>
      <c r="B156" t="s">
        <v>73</v>
      </c>
      <c r="C156" t="s">
        <v>74</v>
      </c>
      <c r="D156" t="s">
        <v>1276</v>
      </c>
      <c r="E156" t="s">
        <v>11</v>
      </c>
      <c r="F156" t="s">
        <v>10</v>
      </c>
      <c r="G156" t="s">
        <v>2430</v>
      </c>
    </row>
    <row r="157" spans="1:7" x14ac:dyDescent="0.3">
      <c r="A157" t="s">
        <v>859</v>
      </c>
      <c r="B157" t="s">
        <v>202</v>
      </c>
      <c r="C157" t="s">
        <v>203</v>
      </c>
      <c r="D157" t="s">
        <v>1277</v>
      </c>
      <c r="E157" t="s">
        <v>11</v>
      </c>
      <c r="F157" t="s">
        <v>10</v>
      </c>
      <c r="G157" t="s">
        <v>2431</v>
      </c>
    </row>
    <row r="158" spans="1:7" x14ac:dyDescent="0.3">
      <c r="A158" t="s">
        <v>82</v>
      </c>
      <c r="B158" t="s">
        <v>82</v>
      </c>
      <c r="C158" t="s">
        <v>83</v>
      </c>
      <c r="D158" t="s">
        <v>1278</v>
      </c>
      <c r="E158" t="s">
        <v>11</v>
      </c>
      <c r="F158" t="s">
        <v>10</v>
      </c>
      <c r="G158" t="s">
        <v>2433</v>
      </c>
    </row>
    <row r="159" spans="1:7" x14ac:dyDescent="0.3">
      <c r="A159" t="s">
        <v>650</v>
      </c>
      <c r="B159" t="s">
        <v>650</v>
      </c>
      <c r="C159" t="s">
        <v>651</v>
      </c>
      <c r="D159" t="s">
        <v>1279</v>
      </c>
      <c r="E159" t="s">
        <v>375</v>
      </c>
      <c r="F159" t="s">
        <v>374</v>
      </c>
      <c r="G159" t="s">
        <v>2435</v>
      </c>
    </row>
    <row r="160" spans="1:7" x14ac:dyDescent="0.3">
      <c r="A160" t="s">
        <v>860</v>
      </c>
      <c r="B160" t="s">
        <v>220</v>
      </c>
      <c r="C160" t="s">
        <v>221</v>
      </c>
      <c r="D160" t="s">
        <v>1280</v>
      </c>
      <c r="E160" t="s">
        <v>11</v>
      </c>
      <c r="F160" t="s">
        <v>10</v>
      </c>
      <c r="G160" t="s">
        <v>2436</v>
      </c>
    </row>
    <row r="161" spans="1:7" x14ac:dyDescent="0.3">
      <c r="A161" t="s">
        <v>310</v>
      </c>
      <c r="B161" t="s">
        <v>310</v>
      </c>
      <c r="C161" t="s">
        <v>310</v>
      </c>
      <c r="D161" t="s">
        <v>1281</v>
      </c>
      <c r="E161" t="s">
        <v>233</v>
      </c>
      <c r="F161" t="s">
        <v>10</v>
      </c>
      <c r="G161" t="s">
        <v>2437</v>
      </c>
    </row>
    <row r="162" spans="1:7" x14ac:dyDescent="0.3">
      <c r="A162" t="s">
        <v>861</v>
      </c>
      <c r="B162" t="s">
        <v>163</v>
      </c>
      <c r="C162" t="s">
        <v>164</v>
      </c>
      <c r="D162" t="s">
        <v>1282</v>
      </c>
      <c r="E162" t="s">
        <v>11</v>
      </c>
      <c r="F162" t="s">
        <v>10</v>
      </c>
      <c r="G162" t="s">
        <v>2438</v>
      </c>
    </row>
    <row r="163" spans="1:7" x14ac:dyDescent="0.3">
      <c r="A163" t="s">
        <v>105</v>
      </c>
      <c r="B163" t="s">
        <v>105</v>
      </c>
      <c r="C163" t="s">
        <v>106</v>
      </c>
      <c r="D163" t="s">
        <v>1283</v>
      </c>
      <c r="E163" t="s">
        <v>11</v>
      </c>
      <c r="F163" t="s">
        <v>10</v>
      </c>
      <c r="G163" t="s">
        <v>2439</v>
      </c>
    </row>
    <row r="164" spans="1:7" x14ac:dyDescent="0.3">
      <c r="A164" t="s">
        <v>862</v>
      </c>
      <c r="B164" t="s">
        <v>624</v>
      </c>
      <c r="C164" t="s">
        <v>625</v>
      </c>
      <c r="D164" t="s">
        <v>1284</v>
      </c>
      <c r="E164" t="s">
        <v>375</v>
      </c>
      <c r="F164" t="s">
        <v>374</v>
      </c>
      <c r="G164" t="s">
        <v>2440</v>
      </c>
    </row>
    <row r="165" spans="1:7" x14ac:dyDescent="0.3">
      <c r="A165" t="s">
        <v>725</v>
      </c>
      <c r="B165" t="s">
        <v>138</v>
      </c>
      <c r="C165" t="s">
        <v>139</v>
      </c>
      <c r="D165" t="s">
        <v>1285</v>
      </c>
      <c r="E165" t="s">
        <v>11</v>
      </c>
      <c r="F165" t="s">
        <v>10</v>
      </c>
      <c r="G165" t="s">
        <v>2441</v>
      </c>
    </row>
    <row r="166" spans="1:7" x14ac:dyDescent="0.3">
      <c r="A166" t="s">
        <v>725</v>
      </c>
      <c r="B166" t="s">
        <v>138</v>
      </c>
      <c r="C166" t="s">
        <v>576</v>
      </c>
      <c r="D166" t="s">
        <v>1286</v>
      </c>
      <c r="E166" t="s">
        <v>375</v>
      </c>
      <c r="F166" t="s">
        <v>374</v>
      </c>
      <c r="G166" t="s">
        <v>2441</v>
      </c>
    </row>
    <row r="167" spans="1:7" x14ac:dyDescent="0.3">
      <c r="A167" t="s">
        <v>863</v>
      </c>
      <c r="B167" t="s">
        <v>313</v>
      </c>
      <c r="C167" t="s">
        <v>314</v>
      </c>
      <c r="D167" t="s">
        <v>1287</v>
      </c>
      <c r="E167" t="s">
        <v>233</v>
      </c>
      <c r="F167" t="s">
        <v>10</v>
      </c>
      <c r="G167" t="s">
        <v>2444</v>
      </c>
    </row>
    <row r="168" spans="1:7" x14ac:dyDescent="0.3">
      <c r="A168" t="s">
        <v>452</v>
      </c>
      <c r="B168" t="s">
        <v>452</v>
      </c>
      <c r="C168" t="s">
        <v>453</v>
      </c>
      <c r="D168" t="s">
        <v>1288</v>
      </c>
      <c r="E168" t="s">
        <v>375</v>
      </c>
      <c r="F168" t="s">
        <v>374</v>
      </c>
      <c r="G168" t="s">
        <v>2445</v>
      </c>
    </row>
    <row r="169" spans="1:7" x14ac:dyDescent="0.3">
      <c r="A169" t="s">
        <v>864</v>
      </c>
      <c r="B169" t="s">
        <v>426</v>
      </c>
      <c r="C169" t="s">
        <v>427</v>
      </c>
      <c r="D169" t="s">
        <v>1289</v>
      </c>
      <c r="E169" t="s">
        <v>375</v>
      </c>
      <c r="F169" t="s">
        <v>374</v>
      </c>
      <c r="G169" t="s">
        <v>2446</v>
      </c>
    </row>
    <row r="170" spans="1:7" x14ac:dyDescent="0.3">
      <c r="A170" t="s">
        <v>380</v>
      </c>
      <c r="B170" t="s">
        <v>380</v>
      </c>
      <c r="C170" t="s">
        <v>381</v>
      </c>
      <c r="D170" t="s">
        <v>1290</v>
      </c>
      <c r="E170" t="s">
        <v>375</v>
      </c>
      <c r="F170" t="s">
        <v>374</v>
      </c>
      <c r="G170" t="s">
        <v>2447</v>
      </c>
    </row>
    <row r="171" spans="1:7" x14ac:dyDescent="0.3">
      <c r="A171" t="s">
        <v>865</v>
      </c>
      <c r="B171" t="s">
        <v>530</v>
      </c>
      <c r="C171" t="s">
        <v>531</v>
      </c>
      <c r="D171" t="s">
        <v>1291</v>
      </c>
      <c r="E171" t="s">
        <v>375</v>
      </c>
      <c r="F171" t="s">
        <v>374</v>
      </c>
      <c r="G171" t="s">
        <v>2448</v>
      </c>
    </row>
    <row r="172" spans="1:7" x14ac:dyDescent="0.3">
      <c r="A172" t="s">
        <v>377</v>
      </c>
      <c r="B172" t="s">
        <v>377</v>
      </c>
      <c r="C172" t="s">
        <v>378</v>
      </c>
      <c r="D172" t="s">
        <v>1292</v>
      </c>
      <c r="E172" t="s">
        <v>375</v>
      </c>
      <c r="F172" t="s">
        <v>374</v>
      </c>
      <c r="G172" t="s">
        <v>2449</v>
      </c>
    </row>
    <row r="173" spans="1:7" x14ac:dyDescent="0.3">
      <c r="A173" t="s">
        <v>499</v>
      </c>
      <c r="B173" t="s">
        <v>499</v>
      </c>
      <c r="C173" t="s">
        <v>500</v>
      </c>
      <c r="D173" t="s">
        <v>1293</v>
      </c>
      <c r="E173" t="s">
        <v>375</v>
      </c>
      <c r="F173" t="s">
        <v>374</v>
      </c>
      <c r="G173" t="s">
        <v>2450</v>
      </c>
    </row>
    <row r="174" spans="1:7" x14ac:dyDescent="0.3">
      <c r="A174" t="s">
        <v>866</v>
      </c>
      <c r="B174" t="s">
        <v>471</v>
      </c>
      <c r="C174" t="s">
        <v>472</v>
      </c>
      <c r="D174" t="s">
        <v>1294</v>
      </c>
      <c r="E174" t="s">
        <v>375</v>
      </c>
      <c r="F174" t="s">
        <v>374</v>
      </c>
      <c r="G174" t="s">
        <v>2451</v>
      </c>
    </row>
    <row r="175" spans="1:7" x14ac:dyDescent="0.3">
      <c r="A175" t="s">
        <v>867</v>
      </c>
      <c r="B175" t="s">
        <v>571</v>
      </c>
      <c r="C175" t="s">
        <v>572</v>
      </c>
      <c r="D175" t="s">
        <v>1295</v>
      </c>
      <c r="E175" t="s">
        <v>375</v>
      </c>
      <c r="F175" t="s">
        <v>374</v>
      </c>
      <c r="G175" t="s">
        <v>2452</v>
      </c>
    </row>
    <row r="176" spans="1:7" x14ac:dyDescent="0.3">
      <c r="A176" t="s">
        <v>867</v>
      </c>
      <c r="B176" t="s">
        <v>571</v>
      </c>
      <c r="C176" t="s">
        <v>587</v>
      </c>
      <c r="D176" t="s">
        <v>1296</v>
      </c>
      <c r="E176" t="s">
        <v>375</v>
      </c>
      <c r="F176" t="s">
        <v>374</v>
      </c>
      <c r="G176" t="s">
        <v>2452</v>
      </c>
    </row>
    <row r="177" spans="1:7" x14ac:dyDescent="0.3">
      <c r="A177" t="s">
        <v>564</v>
      </c>
      <c r="B177" t="s">
        <v>564</v>
      </c>
      <c r="C177" t="s">
        <v>565</v>
      </c>
      <c r="D177" t="s">
        <v>1297</v>
      </c>
      <c r="E177" t="s">
        <v>375</v>
      </c>
      <c r="F177" t="s">
        <v>374</v>
      </c>
      <c r="G177" t="s">
        <v>2453</v>
      </c>
    </row>
    <row r="178" spans="1:7" x14ac:dyDescent="0.3">
      <c r="A178" t="s">
        <v>325</v>
      </c>
      <c r="B178" t="s">
        <v>325</v>
      </c>
      <c r="C178" t="s">
        <v>326</v>
      </c>
      <c r="D178" t="s">
        <v>1298</v>
      </c>
      <c r="E178" t="s">
        <v>233</v>
      </c>
      <c r="F178" t="s">
        <v>10</v>
      </c>
      <c r="G178" t="s">
        <v>2454</v>
      </c>
    </row>
    <row r="179" spans="1:7" x14ac:dyDescent="0.3">
      <c r="A179" t="s">
        <v>868</v>
      </c>
      <c r="B179" t="s">
        <v>175</v>
      </c>
      <c r="C179" t="s">
        <v>176</v>
      </c>
      <c r="D179" t="s">
        <v>1299</v>
      </c>
      <c r="E179" t="s">
        <v>11</v>
      </c>
      <c r="F179" t="s">
        <v>10</v>
      </c>
      <c r="G179" t="s">
        <v>2455</v>
      </c>
    </row>
    <row r="180" spans="1:7" x14ac:dyDescent="0.3">
      <c r="A180" t="s">
        <v>869</v>
      </c>
      <c r="B180" t="s">
        <v>546</v>
      </c>
      <c r="C180" t="s">
        <v>547</v>
      </c>
      <c r="D180" t="s">
        <v>1300</v>
      </c>
      <c r="E180" t="s">
        <v>375</v>
      </c>
      <c r="F180" t="s">
        <v>374</v>
      </c>
      <c r="G180" t="s">
        <v>2456</v>
      </c>
    </row>
    <row r="181" spans="1:7" x14ac:dyDescent="0.3">
      <c r="A181" t="s">
        <v>870</v>
      </c>
      <c r="B181" t="s">
        <v>35</v>
      </c>
      <c r="C181" t="s">
        <v>36</v>
      </c>
      <c r="D181" t="s">
        <v>1301</v>
      </c>
      <c r="E181" t="s">
        <v>11</v>
      </c>
      <c r="F181" t="s">
        <v>10</v>
      </c>
      <c r="G181" t="s">
        <v>2457</v>
      </c>
    </row>
    <row r="182" spans="1:7" x14ac:dyDescent="0.3">
      <c r="A182" t="s">
        <v>871</v>
      </c>
      <c r="B182" t="s">
        <v>473</v>
      </c>
      <c r="C182" t="s">
        <v>474</v>
      </c>
      <c r="D182" t="s">
        <v>1302</v>
      </c>
      <c r="E182" t="s">
        <v>375</v>
      </c>
      <c r="F182" t="s">
        <v>374</v>
      </c>
      <c r="G182" t="s">
        <v>2458</v>
      </c>
    </row>
    <row r="183" spans="1:7" x14ac:dyDescent="0.3">
      <c r="A183" t="s">
        <v>330</v>
      </c>
      <c r="B183" t="s">
        <v>330</v>
      </c>
      <c r="C183" t="s">
        <v>331</v>
      </c>
      <c r="D183" t="s">
        <v>1303</v>
      </c>
      <c r="E183" t="s">
        <v>233</v>
      </c>
      <c r="F183" t="s">
        <v>10</v>
      </c>
      <c r="G183" t="s">
        <v>2459</v>
      </c>
    </row>
    <row r="184" spans="1:7" x14ac:dyDescent="0.3">
      <c r="A184" t="s">
        <v>872</v>
      </c>
      <c r="B184" t="s">
        <v>37</v>
      </c>
      <c r="C184" t="s">
        <v>38</v>
      </c>
      <c r="D184" t="s">
        <v>1304</v>
      </c>
      <c r="E184" t="s">
        <v>11</v>
      </c>
      <c r="F184" t="s">
        <v>10</v>
      </c>
      <c r="G184" t="s">
        <v>2460</v>
      </c>
    </row>
    <row r="185" spans="1:7" x14ac:dyDescent="0.3">
      <c r="A185" t="s">
        <v>873</v>
      </c>
      <c r="B185" t="s">
        <v>342</v>
      </c>
      <c r="C185" t="s">
        <v>343</v>
      </c>
      <c r="D185" t="s">
        <v>1305</v>
      </c>
      <c r="E185" t="s">
        <v>233</v>
      </c>
      <c r="F185" t="s">
        <v>10</v>
      </c>
      <c r="G185" t="s">
        <v>2461</v>
      </c>
    </row>
    <row r="186" spans="1:7" x14ac:dyDescent="0.3">
      <c r="A186" t="s">
        <v>874</v>
      </c>
      <c r="B186" t="s">
        <v>475</v>
      </c>
      <c r="C186" t="s">
        <v>476</v>
      </c>
      <c r="D186" t="s">
        <v>1306</v>
      </c>
      <c r="E186" t="s">
        <v>375</v>
      </c>
      <c r="F186" t="s">
        <v>374</v>
      </c>
      <c r="G186" t="s">
        <v>2462</v>
      </c>
    </row>
    <row r="187" spans="1:7" x14ac:dyDescent="0.3">
      <c r="A187" t="s">
        <v>875</v>
      </c>
      <c r="B187" t="s">
        <v>537</v>
      </c>
      <c r="C187" t="s">
        <v>538</v>
      </c>
      <c r="D187" t="s">
        <v>1307</v>
      </c>
      <c r="E187" t="s">
        <v>375</v>
      </c>
      <c r="F187" t="s">
        <v>374</v>
      </c>
      <c r="G187" t="s">
        <v>2463</v>
      </c>
    </row>
    <row r="188" spans="1:7" x14ac:dyDescent="0.3">
      <c r="A188" t="s">
        <v>133</v>
      </c>
      <c r="B188" t="s">
        <v>133</v>
      </c>
      <c r="C188" t="s">
        <v>134</v>
      </c>
      <c r="D188" t="s">
        <v>1308</v>
      </c>
      <c r="E188" t="s">
        <v>11</v>
      </c>
      <c r="F188" t="s">
        <v>10</v>
      </c>
      <c r="G188" t="s">
        <v>2464</v>
      </c>
    </row>
    <row r="189" spans="1:7" x14ac:dyDescent="0.3">
      <c r="A189" t="s">
        <v>421</v>
      </c>
      <c r="B189" t="s">
        <v>421</v>
      </c>
      <c r="C189" t="s">
        <v>422</v>
      </c>
      <c r="D189" t="s">
        <v>1309</v>
      </c>
      <c r="E189" t="s">
        <v>375</v>
      </c>
      <c r="F189" t="s">
        <v>374</v>
      </c>
      <c r="G189" t="s">
        <v>2465</v>
      </c>
    </row>
    <row r="190" spans="1:7" x14ac:dyDescent="0.3">
      <c r="A190" t="s">
        <v>421</v>
      </c>
      <c r="B190" t="s">
        <v>421</v>
      </c>
      <c r="C190" t="s">
        <v>679</v>
      </c>
      <c r="D190" t="s">
        <v>1310</v>
      </c>
      <c r="E190" t="s">
        <v>375</v>
      </c>
      <c r="F190" t="s">
        <v>374</v>
      </c>
      <c r="G190" t="s">
        <v>2465</v>
      </c>
    </row>
    <row r="191" spans="1:7" x14ac:dyDescent="0.3">
      <c r="A191" t="s">
        <v>876</v>
      </c>
      <c r="B191" t="s">
        <v>520</v>
      </c>
      <c r="C191" t="s">
        <v>528</v>
      </c>
      <c r="D191" t="s">
        <v>1312</v>
      </c>
      <c r="E191" t="s">
        <v>375</v>
      </c>
      <c r="F191" t="s">
        <v>374</v>
      </c>
      <c r="G191" t="s">
        <v>2466</v>
      </c>
    </row>
    <row r="192" spans="1:7" x14ac:dyDescent="0.3">
      <c r="A192" t="s">
        <v>876</v>
      </c>
      <c r="B192" t="s">
        <v>520</v>
      </c>
      <c r="C192" t="s">
        <v>521</v>
      </c>
      <c r="D192" t="s">
        <v>1311</v>
      </c>
      <c r="E192" t="s">
        <v>375</v>
      </c>
      <c r="F192" t="s">
        <v>374</v>
      </c>
      <c r="G192" t="s">
        <v>2466</v>
      </c>
    </row>
    <row r="193" spans="1:11" x14ac:dyDescent="0.3">
      <c r="A193" t="s">
        <v>877</v>
      </c>
      <c r="B193" t="s">
        <v>600</v>
      </c>
      <c r="C193" t="s">
        <v>601</v>
      </c>
      <c r="D193" t="s">
        <v>1313</v>
      </c>
      <c r="E193" t="s">
        <v>375</v>
      </c>
      <c r="F193" t="s">
        <v>374</v>
      </c>
      <c r="G193" t="s">
        <v>2467</v>
      </c>
    </row>
    <row r="194" spans="1:11" x14ac:dyDescent="0.3">
      <c r="A194" t="s">
        <v>755</v>
      </c>
      <c r="B194" t="s">
        <v>75</v>
      </c>
      <c r="C194" t="s">
        <v>85</v>
      </c>
      <c r="D194" t="s">
        <v>1315</v>
      </c>
      <c r="E194" t="s">
        <v>11</v>
      </c>
      <c r="F194" t="s">
        <v>10</v>
      </c>
      <c r="G194" t="s">
        <v>2468</v>
      </c>
      <c r="H194" t="s">
        <v>772</v>
      </c>
    </row>
    <row r="195" spans="1:11" x14ac:dyDescent="0.3">
      <c r="A195" t="s">
        <v>755</v>
      </c>
      <c r="B195" t="s">
        <v>75</v>
      </c>
      <c r="C195" t="s">
        <v>76</v>
      </c>
      <c r="D195" t="s">
        <v>1314</v>
      </c>
      <c r="E195" t="s">
        <v>11</v>
      </c>
      <c r="F195" t="s">
        <v>10</v>
      </c>
      <c r="G195" t="s">
        <v>2468</v>
      </c>
      <c r="H195" t="s">
        <v>772</v>
      </c>
    </row>
    <row r="196" spans="1:11" x14ac:dyDescent="0.3">
      <c r="A196" t="s">
        <v>39</v>
      </c>
      <c r="B196" t="s">
        <v>39</v>
      </c>
      <c r="C196" t="s">
        <v>40</v>
      </c>
      <c r="D196" t="s">
        <v>1316</v>
      </c>
      <c r="E196" t="s">
        <v>11</v>
      </c>
      <c r="F196" t="s">
        <v>10</v>
      </c>
      <c r="G196" t="s">
        <v>2469</v>
      </c>
      <c r="H196" t="s">
        <v>1537</v>
      </c>
      <c r="K196" t="s">
        <v>2660</v>
      </c>
    </row>
    <row r="197" spans="1:11" x14ac:dyDescent="0.3">
      <c r="A197" t="s">
        <v>39</v>
      </c>
      <c r="B197" t="s">
        <v>39</v>
      </c>
      <c r="C197" t="s">
        <v>77</v>
      </c>
      <c r="D197" t="s">
        <v>1321</v>
      </c>
      <c r="E197" t="s">
        <v>11</v>
      </c>
      <c r="F197" t="s">
        <v>10</v>
      </c>
      <c r="G197" t="s">
        <v>2469</v>
      </c>
      <c r="H197" t="s">
        <v>772</v>
      </c>
      <c r="K197" t="s">
        <v>2660</v>
      </c>
    </row>
    <row r="198" spans="1:11" x14ac:dyDescent="0.3">
      <c r="A198" t="s">
        <v>39</v>
      </c>
      <c r="B198" t="s">
        <v>39</v>
      </c>
      <c r="C198" t="s">
        <v>41</v>
      </c>
      <c r="D198" t="s">
        <v>1317</v>
      </c>
      <c r="E198" t="s">
        <v>11</v>
      </c>
      <c r="F198" t="s">
        <v>10</v>
      </c>
      <c r="G198" t="s">
        <v>2469</v>
      </c>
      <c r="H198" t="s">
        <v>772</v>
      </c>
      <c r="K198" t="s">
        <v>2660</v>
      </c>
    </row>
    <row r="199" spans="1:11" x14ac:dyDescent="0.3">
      <c r="A199" t="s">
        <v>39</v>
      </c>
      <c r="B199" t="s">
        <v>39</v>
      </c>
      <c r="C199" t="s">
        <v>402</v>
      </c>
      <c r="D199" t="s">
        <v>1324</v>
      </c>
      <c r="E199" t="s">
        <v>375</v>
      </c>
      <c r="F199" t="s">
        <v>374</v>
      </c>
      <c r="G199" t="s">
        <v>2469</v>
      </c>
    </row>
    <row r="200" spans="1:11" x14ac:dyDescent="0.3">
      <c r="A200" t="s">
        <v>39</v>
      </c>
      <c r="B200" t="s">
        <v>39</v>
      </c>
      <c r="C200" t="s">
        <v>42</v>
      </c>
      <c r="D200" t="s">
        <v>1318</v>
      </c>
      <c r="E200" t="s">
        <v>11</v>
      </c>
      <c r="F200" t="s">
        <v>10</v>
      </c>
      <c r="G200" t="s">
        <v>2469</v>
      </c>
      <c r="K200" t="s">
        <v>2660</v>
      </c>
    </row>
    <row r="201" spans="1:11" x14ac:dyDescent="0.3">
      <c r="A201" t="s">
        <v>39</v>
      </c>
      <c r="B201" t="s">
        <v>39</v>
      </c>
      <c r="C201" t="s">
        <v>43</v>
      </c>
      <c r="D201" t="s">
        <v>1319</v>
      </c>
      <c r="E201" t="s">
        <v>11</v>
      </c>
      <c r="F201" t="s">
        <v>10</v>
      </c>
      <c r="G201" t="s">
        <v>2469</v>
      </c>
      <c r="K201" t="s">
        <v>2660</v>
      </c>
    </row>
    <row r="202" spans="1:11" x14ac:dyDescent="0.3">
      <c r="A202" t="s">
        <v>39</v>
      </c>
      <c r="B202" t="s">
        <v>39</v>
      </c>
      <c r="C202" t="s">
        <v>78</v>
      </c>
      <c r="D202" t="s">
        <v>1322</v>
      </c>
      <c r="E202" t="s">
        <v>11</v>
      </c>
      <c r="F202" t="s">
        <v>10</v>
      </c>
      <c r="G202" t="s">
        <v>2469</v>
      </c>
      <c r="K202" t="s">
        <v>2660</v>
      </c>
    </row>
    <row r="203" spans="1:11" x14ac:dyDescent="0.3">
      <c r="A203" t="s">
        <v>39</v>
      </c>
      <c r="B203" t="s">
        <v>39</v>
      </c>
      <c r="C203" t="s">
        <v>45</v>
      </c>
      <c r="D203" t="s">
        <v>1320</v>
      </c>
      <c r="E203" t="s">
        <v>11</v>
      </c>
      <c r="F203" t="s">
        <v>10</v>
      </c>
      <c r="G203" t="s">
        <v>2469</v>
      </c>
      <c r="K203" t="s">
        <v>2660</v>
      </c>
    </row>
    <row r="204" spans="1:11" x14ac:dyDescent="0.3">
      <c r="A204" t="s">
        <v>39</v>
      </c>
      <c r="B204" t="s">
        <v>39</v>
      </c>
      <c r="C204" t="s">
        <v>86</v>
      </c>
      <c r="D204" t="s">
        <v>1323</v>
      </c>
      <c r="E204" t="s">
        <v>11</v>
      </c>
      <c r="F204" t="s">
        <v>10</v>
      </c>
      <c r="G204" t="s">
        <v>2469</v>
      </c>
      <c r="K204" t="s">
        <v>2660</v>
      </c>
    </row>
    <row r="205" spans="1:11" x14ac:dyDescent="0.3">
      <c r="A205" t="s">
        <v>39</v>
      </c>
      <c r="B205" t="s">
        <v>400</v>
      </c>
      <c r="C205" t="s">
        <v>401</v>
      </c>
      <c r="D205" t="s">
        <v>1325</v>
      </c>
      <c r="E205" t="s">
        <v>375</v>
      </c>
      <c r="F205" t="s">
        <v>374</v>
      </c>
      <c r="G205" t="s">
        <v>2469</v>
      </c>
    </row>
    <row r="206" spans="1:11" x14ac:dyDescent="0.3">
      <c r="A206" t="s">
        <v>878</v>
      </c>
      <c r="B206" t="s">
        <v>665</v>
      </c>
      <c r="C206" t="s">
        <v>666</v>
      </c>
      <c r="D206" t="s">
        <v>1326</v>
      </c>
      <c r="E206" t="s">
        <v>375</v>
      </c>
      <c r="F206" t="s">
        <v>374</v>
      </c>
      <c r="G206" t="s">
        <v>2471</v>
      </c>
    </row>
    <row r="207" spans="1:11" x14ac:dyDescent="0.3">
      <c r="A207" t="s">
        <v>879</v>
      </c>
      <c r="B207" t="s">
        <v>589</v>
      </c>
      <c r="C207" t="s">
        <v>590</v>
      </c>
      <c r="D207" t="s">
        <v>1327</v>
      </c>
      <c r="E207" t="s">
        <v>375</v>
      </c>
      <c r="F207" t="s">
        <v>374</v>
      </c>
      <c r="G207" t="s">
        <v>2472</v>
      </c>
    </row>
    <row r="208" spans="1:11" x14ac:dyDescent="0.3">
      <c r="A208" t="s">
        <v>880</v>
      </c>
      <c r="B208" t="s">
        <v>596</v>
      </c>
      <c r="C208" t="s">
        <v>597</v>
      </c>
      <c r="D208" t="s">
        <v>1328</v>
      </c>
      <c r="E208" t="s">
        <v>375</v>
      </c>
      <c r="F208" t="s">
        <v>374</v>
      </c>
      <c r="G208" t="s">
        <v>2473</v>
      </c>
    </row>
    <row r="209" spans="1:8" x14ac:dyDescent="0.3">
      <c r="A209" t="s">
        <v>881</v>
      </c>
      <c r="B209" t="s">
        <v>657</v>
      </c>
      <c r="C209" t="s">
        <v>658</v>
      </c>
      <c r="D209" t="s">
        <v>1329</v>
      </c>
      <c r="E209" t="s">
        <v>375</v>
      </c>
      <c r="F209" t="s">
        <v>374</v>
      </c>
      <c r="G209" t="s">
        <v>2474</v>
      </c>
    </row>
    <row r="210" spans="1:8" x14ac:dyDescent="0.3">
      <c r="A210" t="s">
        <v>469</v>
      </c>
      <c r="B210" t="s">
        <v>469</v>
      </c>
      <c r="C210" t="s">
        <v>470</v>
      </c>
      <c r="D210" t="s">
        <v>1330</v>
      </c>
      <c r="E210" t="s">
        <v>375</v>
      </c>
      <c r="F210" t="s">
        <v>374</v>
      </c>
      <c r="G210" t="s">
        <v>2475</v>
      </c>
    </row>
    <row r="211" spans="1:8" x14ac:dyDescent="0.3">
      <c r="A211" t="s">
        <v>882</v>
      </c>
      <c r="B211" t="s">
        <v>392</v>
      </c>
      <c r="C211" t="s">
        <v>393</v>
      </c>
      <c r="D211" t="s">
        <v>1331</v>
      </c>
      <c r="E211" t="s">
        <v>375</v>
      </c>
      <c r="F211" t="s">
        <v>374</v>
      </c>
      <c r="G211" t="s">
        <v>2476</v>
      </c>
    </row>
    <row r="212" spans="1:8" x14ac:dyDescent="0.3">
      <c r="A212" t="s">
        <v>883</v>
      </c>
      <c r="B212" t="s">
        <v>404</v>
      </c>
      <c r="C212" t="s">
        <v>405</v>
      </c>
      <c r="D212" t="s">
        <v>1332</v>
      </c>
      <c r="E212" t="s">
        <v>375</v>
      </c>
      <c r="F212" t="s">
        <v>374</v>
      </c>
      <c r="G212" t="s">
        <v>2477</v>
      </c>
    </row>
    <row r="213" spans="1:8" x14ac:dyDescent="0.3">
      <c r="A213" t="s">
        <v>884</v>
      </c>
      <c r="B213" t="s">
        <v>697</v>
      </c>
      <c r="C213" t="s">
        <v>698</v>
      </c>
      <c r="D213" t="s">
        <v>1333</v>
      </c>
      <c r="E213" t="s">
        <v>375</v>
      </c>
      <c r="F213" t="s">
        <v>374</v>
      </c>
      <c r="G213" t="s">
        <v>2478</v>
      </c>
    </row>
    <row r="214" spans="1:8" x14ac:dyDescent="0.3">
      <c r="A214" t="s">
        <v>885</v>
      </c>
      <c r="B214" t="s">
        <v>477</v>
      </c>
      <c r="C214" t="s">
        <v>478</v>
      </c>
      <c r="D214" t="s">
        <v>1334</v>
      </c>
      <c r="E214" t="s">
        <v>375</v>
      </c>
      <c r="F214" t="s">
        <v>374</v>
      </c>
      <c r="G214" t="s">
        <v>2479</v>
      </c>
    </row>
    <row r="215" spans="1:8" x14ac:dyDescent="0.3">
      <c r="A215" t="s">
        <v>886</v>
      </c>
      <c r="B215" t="s">
        <v>676</v>
      </c>
      <c r="C215" t="s">
        <v>677</v>
      </c>
      <c r="D215" t="s">
        <v>1335</v>
      </c>
      <c r="E215" t="s">
        <v>375</v>
      </c>
      <c r="F215" t="s">
        <v>374</v>
      </c>
      <c r="G215" t="s">
        <v>2480</v>
      </c>
    </row>
    <row r="216" spans="1:8" x14ac:dyDescent="0.3">
      <c r="A216" t="s">
        <v>887</v>
      </c>
      <c r="B216" t="s">
        <v>213</v>
      </c>
      <c r="C216" t="s">
        <v>214</v>
      </c>
      <c r="D216" t="s">
        <v>1336</v>
      </c>
      <c r="E216" t="s">
        <v>11</v>
      </c>
      <c r="F216" t="s">
        <v>10</v>
      </c>
      <c r="G216" t="s">
        <v>2481</v>
      </c>
    </row>
    <row r="217" spans="1:8" x14ac:dyDescent="0.3">
      <c r="A217" t="s">
        <v>888</v>
      </c>
      <c r="B217" t="s">
        <v>681</v>
      </c>
      <c r="C217" t="s">
        <v>682</v>
      </c>
      <c r="D217" t="s">
        <v>1337</v>
      </c>
      <c r="E217" t="s">
        <v>375</v>
      </c>
      <c r="F217" t="s">
        <v>374</v>
      </c>
      <c r="G217" t="s">
        <v>2482</v>
      </c>
    </row>
    <row r="218" spans="1:8" x14ac:dyDescent="0.3">
      <c r="A218" t="s">
        <v>661</v>
      </c>
      <c r="B218" t="s">
        <v>661</v>
      </c>
      <c r="C218" t="s">
        <v>662</v>
      </c>
      <c r="D218" t="s">
        <v>1338</v>
      </c>
      <c r="E218" t="s">
        <v>375</v>
      </c>
      <c r="F218" t="s">
        <v>374</v>
      </c>
      <c r="G218" t="s">
        <v>2483</v>
      </c>
    </row>
    <row r="219" spans="1:8" x14ac:dyDescent="0.3">
      <c r="A219" t="s">
        <v>756</v>
      </c>
      <c r="B219" t="s">
        <v>46</v>
      </c>
      <c r="C219" t="s">
        <v>47</v>
      </c>
      <c r="D219" t="s">
        <v>1339</v>
      </c>
      <c r="E219" t="s">
        <v>11</v>
      </c>
      <c r="F219" t="s">
        <v>10</v>
      </c>
      <c r="G219" t="s">
        <v>2484</v>
      </c>
      <c r="H219" t="s">
        <v>1537</v>
      </c>
    </row>
    <row r="220" spans="1:8" x14ac:dyDescent="0.3">
      <c r="A220" t="s">
        <v>756</v>
      </c>
      <c r="B220" t="s">
        <v>46</v>
      </c>
      <c r="C220" t="s">
        <v>48</v>
      </c>
      <c r="D220" t="s">
        <v>1340</v>
      </c>
      <c r="E220" t="s">
        <v>11</v>
      </c>
      <c r="F220" t="s">
        <v>10</v>
      </c>
      <c r="G220" t="s">
        <v>2484</v>
      </c>
      <c r="H220" t="s">
        <v>1537</v>
      </c>
    </row>
    <row r="221" spans="1:8" x14ac:dyDescent="0.3">
      <c r="A221" t="s">
        <v>889</v>
      </c>
      <c r="B221" t="s">
        <v>112</v>
      </c>
      <c r="C221" t="s">
        <v>113</v>
      </c>
      <c r="D221" t="s">
        <v>1341</v>
      </c>
      <c r="E221" t="s">
        <v>11</v>
      </c>
      <c r="F221" t="s">
        <v>10</v>
      </c>
      <c r="G221" t="s">
        <v>2485</v>
      </c>
    </row>
    <row r="222" spans="1:8" x14ac:dyDescent="0.3">
      <c r="A222" t="s">
        <v>890</v>
      </c>
      <c r="B222" t="s">
        <v>618</v>
      </c>
      <c r="C222" t="s">
        <v>619</v>
      </c>
      <c r="D222" t="s">
        <v>1342</v>
      </c>
      <c r="E222" t="s">
        <v>375</v>
      </c>
      <c r="F222" t="s">
        <v>374</v>
      </c>
      <c r="G222" t="s">
        <v>2486</v>
      </c>
    </row>
    <row r="223" spans="1:8" x14ac:dyDescent="0.3">
      <c r="A223" t="s">
        <v>365</v>
      </c>
      <c r="B223" t="s">
        <v>365</v>
      </c>
      <c r="C223" t="s">
        <v>366</v>
      </c>
      <c r="D223" t="s">
        <v>1343</v>
      </c>
      <c r="E223" t="s">
        <v>233</v>
      </c>
      <c r="F223" t="s">
        <v>10</v>
      </c>
      <c r="G223" t="s">
        <v>2487</v>
      </c>
    </row>
    <row r="224" spans="1:8" x14ac:dyDescent="0.3">
      <c r="A224" t="s">
        <v>891</v>
      </c>
      <c r="B224" t="s">
        <v>320</v>
      </c>
      <c r="C224" t="s">
        <v>321</v>
      </c>
      <c r="D224" t="s">
        <v>1344</v>
      </c>
      <c r="E224" t="s">
        <v>233</v>
      </c>
      <c r="F224" t="s">
        <v>10</v>
      </c>
      <c r="G224" t="s">
        <v>2488</v>
      </c>
    </row>
    <row r="225" spans="1:7" x14ac:dyDescent="0.3">
      <c r="A225" t="s">
        <v>344</v>
      </c>
      <c r="B225" t="s">
        <v>344</v>
      </c>
      <c r="C225" t="s">
        <v>343</v>
      </c>
      <c r="D225" t="s">
        <v>1345</v>
      </c>
      <c r="E225" t="s">
        <v>233</v>
      </c>
      <c r="F225" t="s">
        <v>10</v>
      </c>
      <c r="G225" t="s">
        <v>2490</v>
      </c>
    </row>
    <row r="226" spans="1:7" x14ac:dyDescent="0.3">
      <c r="A226" t="s">
        <v>718</v>
      </c>
      <c r="B226" t="s">
        <v>246</v>
      </c>
      <c r="C226" t="s">
        <v>247</v>
      </c>
      <c r="D226" t="s">
        <v>1346</v>
      </c>
      <c r="E226" t="s">
        <v>233</v>
      </c>
      <c r="F226" t="s">
        <v>10</v>
      </c>
      <c r="G226" t="s">
        <v>2491</v>
      </c>
    </row>
    <row r="227" spans="1:7" x14ac:dyDescent="0.3">
      <c r="A227" t="s">
        <v>718</v>
      </c>
      <c r="B227" t="s">
        <v>246</v>
      </c>
      <c r="C227" t="s">
        <v>259</v>
      </c>
      <c r="D227" t="s">
        <v>1347</v>
      </c>
      <c r="E227" t="s">
        <v>233</v>
      </c>
      <c r="F227" t="s">
        <v>10</v>
      </c>
      <c r="G227" t="s">
        <v>2491</v>
      </c>
    </row>
    <row r="228" spans="1:7" x14ac:dyDescent="0.3">
      <c r="A228" t="s">
        <v>718</v>
      </c>
      <c r="B228" t="s">
        <v>246</v>
      </c>
      <c r="C228" t="s">
        <v>304</v>
      </c>
      <c r="D228" t="s">
        <v>1348</v>
      </c>
      <c r="E228" t="s">
        <v>233</v>
      </c>
      <c r="F228" t="s">
        <v>10</v>
      </c>
      <c r="G228" t="s">
        <v>2491</v>
      </c>
    </row>
    <row r="229" spans="1:7" x14ac:dyDescent="0.3">
      <c r="A229" t="s">
        <v>718</v>
      </c>
      <c r="B229" t="s">
        <v>246</v>
      </c>
      <c r="C229" t="s">
        <v>315</v>
      </c>
      <c r="D229" t="s">
        <v>1349</v>
      </c>
      <c r="E229" t="s">
        <v>233</v>
      </c>
      <c r="F229" t="s">
        <v>10</v>
      </c>
      <c r="G229" t="s">
        <v>2491</v>
      </c>
    </row>
    <row r="230" spans="1:7" x14ac:dyDescent="0.3">
      <c r="A230" t="s">
        <v>718</v>
      </c>
      <c r="B230" t="s">
        <v>246</v>
      </c>
      <c r="C230" t="s">
        <v>317</v>
      </c>
      <c r="D230" t="s">
        <v>1350</v>
      </c>
      <c r="E230" t="s">
        <v>233</v>
      </c>
      <c r="F230" t="s">
        <v>10</v>
      </c>
      <c r="G230" t="s">
        <v>2491</v>
      </c>
    </row>
    <row r="231" spans="1:7" x14ac:dyDescent="0.3">
      <c r="A231" t="s">
        <v>718</v>
      </c>
      <c r="B231" t="s">
        <v>246</v>
      </c>
      <c r="C231" t="s">
        <v>363</v>
      </c>
      <c r="D231" t="s">
        <v>1351</v>
      </c>
      <c r="E231" t="s">
        <v>233</v>
      </c>
      <c r="F231" t="s">
        <v>10</v>
      </c>
      <c r="G231" t="s">
        <v>2491</v>
      </c>
    </row>
    <row r="232" spans="1:7" x14ac:dyDescent="0.3">
      <c r="A232" t="s">
        <v>718</v>
      </c>
      <c r="B232" t="s">
        <v>250</v>
      </c>
      <c r="C232" t="s">
        <v>251</v>
      </c>
      <c r="D232" t="s">
        <v>1352</v>
      </c>
      <c r="E232" t="s">
        <v>233</v>
      </c>
      <c r="F232" t="s">
        <v>10</v>
      </c>
      <c r="G232" t="s">
        <v>2491</v>
      </c>
    </row>
    <row r="233" spans="1:7" x14ac:dyDescent="0.3">
      <c r="A233" t="s">
        <v>718</v>
      </c>
      <c r="B233" t="s">
        <v>151</v>
      </c>
      <c r="C233" t="s">
        <v>152</v>
      </c>
      <c r="D233" t="s">
        <v>1353</v>
      </c>
      <c r="E233" t="s">
        <v>11</v>
      </c>
      <c r="F233" t="s">
        <v>10</v>
      </c>
      <c r="G233" t="s">
        <v>2491</v>
      </c>
    </row>
    <row r="234" spans="1:7" x14ac:dyDescent="0.3">
      <c r="A234" t="s">
        <v>718</v>
      </c>
      <c r="B234" t="s">
        <v>151</v>
      </c>
      <c r="C234" t="s">
        <v>170</v>
      </c>
      <c r="D234" t="s">
        <v>1354</v>
      </c>
      <c r="E234" t="s">
        <v>11</v>
      </c>
      <c r="F234" t="s">
        <v>10</v>
      </c>
      <c r="G234" t="s">
        <v>2491</v>
      </c>
    </row>
    <row r="235" spans="1:7" x14ac:dyDescent="0.3">
      <c r="A235" t="s">
        <v>718</v>
      </c>
      <c r="B235" t="s">
        <v>151</v>
      </c>
      <c r="C235" t="s">
        <v>495</v>
      </c>
      <c r="D235" t="s">
        <v>1356</v>
      </c>
      <c r="E235" t="s">
        <v>375</v>
      </c>
      <c r="F235" t="s">
        <v>374</v>
      </c>
      <c r="G235" t="s">
        <v>2491</v>
      </c>
    </row>
    <row r="236" spans="1:7" x14ac:dyDescent="0.3">
      <c r="A236" t="s">
        <v>718</v>
      </c>
      <c r="B236" t="s">
        <v>151</v>
      </c>
      <c r="C236" t="s">
        <v>345</v>
      </c>
      <c r="D236" t="s">
        <v>1355</v>
      </c>
      <c r="E236" t="s">
        <v>233</v>
      </c>
      <c r="F236" t="s">
        <v>10</v>
      </c>
      <c r="G236" t="s">
        <v>2491</v>
      </c>
    </row>
    <row r="237" spans="1:7" x14ac:dyDescent="0.3">
      <c r="A237" t="s">
        <v>718</v>
      </c>
      <c r="B237" t="s">
        <v>151</v>
      </c>
      <c r="C237" t="s">
        <v>648</v>
      </c>
      <c r="D237" t="s">
        <v>1357</v>
      </c>
      <c r="E237" t="s">
        <v>375</v>
      </c>
      <c r="F237" t="s">
        <v>374</v>
      </c>
      <c r="G237" t="s">
        <v>2491</v>
      </c>
    </row>
    <row r="238" spans="1:7" x14ac:dyDescent="0.3">
      <c r="A238" t="s">
        <v>231</v>
      </c>
      <c r="B238" t="s">
        <v>231</v>
      </c>
      <c r="C238" t="s">
        <v>232</v>
      </c>
      <c r="D238" t="s">
        <v>1358</v>
      </c>
      <c r="E238" t="s">
        <v>233</v>
      </c>
      <c r="F238" t="s">
        <v>10</v>
      </c>
      <c r="G238" t="s">
        <v>2496</v>
      </c>
    </row>
    <row r="239" spans="1:7" x14ac:dyDescent="0.3">
      <c r="A239" t="s">
        <v>892</v>
      </c>
      <c r="B239" t="s">
        <v>510</v>
      </c>
      <c r="C239" t="s">
        <v>511</v>
      </c>
      <c r="D239" t="s">
        <v>1359</v>
      </c>
      <c r="E239" t="s">
        <v>375</v>
      </c>
      <c r="F239" t="s">
        <v>374</v>
      </c>
      <c r="G239" t="s">
        <v>2497</v>
      </c>
    </row>
    <row r="240" spans="1:7" x14ac:dyDescent="0.3">
      <c r="A240" t="s">
        <v>893</v>
      </c>
      <c r="B240" t="s">
        <v>455</v>
      </c>
      <c r="C240" t="s">
        <v>456</v>
      </c>
      <c r="D240" t="s">
        <v>1360</v>
      </c>
      <c r="E240" t="s">
        <v>375</v>
      </c>
      <c r="F240" t="s">
        <v>374</v>
      </c>
      <c r="G240" t="s">
        <v>2498</v>
      </c>
    </row>
    <row r="241" spans="1:7" x14ac:dyDescent="0.3">
      <c r="A241" t="s">
        <v>894</v>
      </c>
      <c r="B241" t="s">
        <v>440</v>
      </c>
      <c r="C241" t="s">
        <v>441</v>
      </c>
      <c r="D241" t="s">
        <v>1361</v>
      </c>
      <c r="E241" t="s">
        <v>375</v>
      </c>
      <c r="F241" t="s">
        <v>374</v>
      </c>
      <c r="G241" t="s">
        <v>2499</v>
      </c>
    </row>
    <row r="242" spans="1:7" x14ac:dyDescent="0.3">
      <c r="A242" t="s">
        <v>328</v>
      </c>
      <c r="B242" t="s">
        <v>328</v>
      </c>
      <c r="C242" t="s">
        <v>329</v>
      </c>
      <c r="D242" t="s">
        <v>1362</v>
      </c>
      <c r="E242" t="s">
        <v>233</v>
      </c>
      <c r="F242" t="s">
        <v>10</v>
      </c>
      <c r="G242" t="s">
        <v>2216</v>
      </c>
    </row>
    <row r="243" spans="1:7" x14ac:dyDescent="0.3">
      <c r="A243" t="s">
        <v>895</v>
      </c>
      <c r="B243" t="s">
        <v>481</v>
      </c>
      <c r="C243" t="s">
        <v>482</v>
      </c>
      <c r="D243" t="s">
        <v>1363</v>
      </c>
      <c r="E243" t="s">
        <v>375</v>
      </c>
      <c r="F243" t="s">
        <v>374</v>
      </c>
      <c r="G243" t="s">
        <v>2501</v>
      </c>
    </row>
    <row r="244" spans="1:7" x14ac:dyDescent="0.3">
      <c r="A244" t="s">
        <v>632</v>
      </c>
      <c r="B244" t="s">
        <v>632</v>
      </c>
      <c r="C244" t="s">
        <v>633</v>
      </c>
      <c r="D244" t="s">
        <v>1364</v>
      </c>
      <c r="E244" t="s">
        <v>375</v>
      </c>
      <c r="F244" t="s">
        <v>374</v>
      </c>
      <c r="G244" t="s">
        <v>2502</v>
      </c>
    </row>
    <row r="245" spans="1:7" x14ac:dyDescent="0.3">
      <c r="A245" t="s">
        <v>514</v>
      </c>
      <c r="B245" t="s">
        <v>514</v>
      </c>
      <c r="C245" t="s">
        <v>515</v>
      </c>
      <c r="D245" t="s">
        <v>1365</v>
      </c>
      <c r="E245" t="s">
        <v>375</v>
      </c>
      <c r="F245" t="s">
        <v>374</v>
      </c>
      <c r="G245" t="s">
        <v>2503</v>
      </c>
    </row>
    <row r="246" spans="1:7" x14ac:dyDescent="0.3">
      <c r="A246" t="s">
        <v>897</v>
      </c>
      <c r="B246" t="s">
        <v>507</v>
      </c>
      <c r="C246" t="s">
        <v>508</v>
      </c>
      <c r="D246" t="s">
        <v>1367</v>
      </c>
      <c r="E246" t="s">
        <v>375</v>
      </c>
      <c r="F246" t="s">
        <v>374</v>
      </c>
      <c r="G246" t="s">
        <v>2504</v>
      </c>
    </row>
    <row r="247" spans="1:7" x14ac:dyDescent="0.3">
      <c r="A247" t="s">
        <v>896</v>
      </c>
      <c r="B247" t="s">
        <v>172</v>
      </c>
      <c r="C247" t="s">
        <v>173</v>
      </c>
      <c r="D247" t="s">
        <v>1366</v>
      </c>
      <c r="E247" t="s">
        <v>11</v>
      </c>
      <c r="F247" t="s">
        <v>10</v>
      </c>
      <c r="G247" t="s">
        <v>2504</v>
      </c>
    </row>
    <row r="248" spans="1:7" x14ac:dyDescent="0.3">
      <c r="A248" t="s">
        <v>898</v>
      </c>
      <c r="B248" t="s">
        <v>435</v>
      </c>
      <c r="C248" t="s">
        <v>436</v>
      </c>
      <c r="D248" t="s">
        <v>1368</v>
      </c>
      <c r="E248" t="s">
        <v>375</v>
      </c>
      <c r="F248" t="s">
        <v>374</v>
      </c>
      <c r="G248" t="s">
        <v>2505</v>
      </c>
    </row>
    <row r="249" spans="1:7" x14ac:dyDescent="0.3">
      <c r="A249" t="s">
        <v>898</v>
      </c>
      <c r="B249" t="s">
        <v>435</v>
      </c>
      <c r="C249" t="s">
        <v>438</v>
      </c>
      <c r="D249" t="s">
        <v>1369</v>
      </c>
      <c r="E249" t="s">
        <v>375</v>
      </c>
      <c r="F249" t="s">
        <v>374</v>
      </c>
      <c r="G249" t="s">
        <v>2505</v>
      </c>
    </row>
    <row r="250" spans="1:7" x14ac:dyDescent="0.3">
      <c r="A250" t="s">
        <v>899</v>
      </c>
      <c r="B250" t="s">
        <v>684</v>
      </c>
      <c r="C250" t="s">
        <v>685</v>
      </c>
      <c r="D250" t="s">
        <v>1370</v>
      </c>
      <c r="E250" t="s">
        <v>375</v>
      </c>
      <c r="F250" t="s">
        <v>374</v>
      </c>
      <c r="G250" t="s">
        <v>2506</v>
      </c>
    </row>
    <row r="251" spans="1:7" x14ac:dyDescent="0.3">
      <c r="A251" t="s">
        <v>764</v>
      </c>
      <c r="B251" t="s">
        <v>358</v>
      </c>
      <c r="C251" t="s">
        <v>359</v>
      </c>
      <c r="D251" t="s">
        <v>1371</v>
      </c>
      <c r="E251" t="s">
        <v>233</v>
      </c>
      <c r="F251" t="s">
        <v>10</v>
      </c>
      <c r="G251" t="s">
        <v>2507</v>
      </c>
    </row>
    <row r="252" spans="1:7" x14ac:dyDescent="0.3">
      <c r="A252" t="s">
        <v>900</v>
      </c>
      <c r="B252" t="s">
        <v>49</v>
      </c>
      <c r="C252" t="s">
        <v>50</v>
      </c>
      <c r="D252" t="s">
        <v>1372</v>
      </c>
      <c r="E252" t="s">
        <v>11</v>
      </c>
      <c r="F252" t="s">
        <v>10</v>
      </c>
      <c r="G252" t="s">
        <v>2508</v>
      </c>
    </row>
    <row r="253" spans="1:7" x14ac:dyDescent="0.3">
      <c r="A253" t="s">
        <v>901</v>
      </c>
      <c r="B253" t="s">
        <v>119</v>
      </c>
      <c r="C253" t="s">
        <v>120</v>
      </c>
      <c r="D253" t="s">
        <v>1373</v>
      </c>
      <c r="E253" t="s">
        <v>11</v>
      </c>
      <c r="F253" t="s">
        <v>10</v>
      </c>
      <c r="G253" t="s">
        <v>2510</v>
      </c>
    </row>
    <row r="254" spans="1:7" x14ac:dyDescent="0.3">
      <c r="A254" t="s">
        <v>446</v>
      </c>
      <c r="B254" t="s">
        <v>446</v>
      </c>
      <c r="C254" t="s">
        <v>447</v>
      </c>
      <c r="D254" t="s">
        <v>1374</v>
      </c>
      <c r="E254" t="s">
        <v>375</v>
      </c>
      <c r="F254" t="s">
        <v>374</v>
      </c>
      <c r="G254" t="s">
        <v>2511</v>
      </c>
    </row>
    <row r="255" spans="1:7" x14ac:dyDescent="0.3">
      <c r="A255" t="s">
        <v>645</v>
      </c>
      <c r="B255" t="s">
        <v>645</v>
      </c>
      <c r="C255" t="s">
        <v>646</v>
      </c>
      <c r="D255" t="s">
        <v>1375</v>
      </c>
      <c r="E255" t="s">
        <v>375</v>
      </c>
      <c r="F255" t="s">
        <v>374</v>
      </c>
      <c r="G255" t="s">
        <v>2512</v>
      </c>
    </row>
    <row r="256" spans="1:7" x14ac:dyDescent="0.3">
      <c r="A256" t="s">
        <v>390</v>
      </c>
      <c r="B256" t="s">
        <v>390</v>
      </c>
      <c r="C256" t="s">
        <v>391</v>
      </c>
      <c r="D256" t="s">
        <v>1376</v>
      </c>
      <c r="E256" t="s">
        <v>375</v>
      </c>
      <c r="F256" t="s">
        <v>374</v>
      </c>
      <c r="G256" t="s">
        <v>2513</v>
      </c>
    </row>
    <row r="257" spans="1:7" x14ac:dyDescent="0.3">
      <c r="A257" t="s">
        <v>902</v>
      </c>
      <c r="B257" t="s">
        <v>51</v>
      </c>
      <c r="C257" t="s">
        <v>52</v>
      </c>
      <c r="D257" t="s">
        <v>1377</v>
      </c>
      <c r="E257" t="s">
        <v>11</v>
      </c>
      <c r="F257" t="s">
        <v>10</v>
      </c>
      <c r="G257" t="s">
        <v>2514</v>
      </c>
    </row>
    <row r="258" spans="1:7" x14ac:dyDescent="0.3">
      <c r="A258" t="s">
        <v>902</v>
      </c>
      <c r="B258" t="s">
        <v>51</v>
      </c>
      <c r="C258" t="s">
        <v>53</v>
      </c>
      <c r="D258" t="s">
        <v>1378</v>
      </c>
      <c r="E258" t="s">
        <v>11</v>
      </c>
      <c r="F258" t="s">
        <v>10</v>
      </c>
      <c r="G258" t="s">
        <v>2514</v>
      </c>
    </row>
    <row r="259" spans="1:7" x14ac:dyDescent="0.3">
      <c r="A259" t="s">
        <v>54</v>
      </c>
      <c r="B259" t="s">
        <v>54</v>
      </c>
      <c r="C259" t="s">
        <v>55</v>
      </c>
      <c r="D259" t="s">
        <v>1379</v>
      </c>
      <c r="E259" t="s">
        <v>11</v>
      </c>
      <c r="F259" t="s">
        <v>10</v>
      </c>
      <c r="G259" t="s">
        <v>2516</v>
      </c>
    </row>
    <row r="260" spans="1:7" x14ac:dyDescent="0.3">
      <c r="A260" t="s">
        <v>903</v>
      </c>
      <c r="B260" t="s">
        <v>306</v>
      </c>
      <c r="C260" t="s">
        <v>307</v>
      </c>
      <c r="D260" t="s">
        <v>1380</v>
      </c>
      <c r="E260" t="s">
        <v>233</v>
      </c>
      <c r="F260" t="s">
        <v>10</v>
      </c>
      <c r="G260" t="s">
        <v>2517</v>
      </c>
    </row>
    <row r="261" spans="1:7" x14ac:dyDescent="0.3">
      <c r="A261" t="s">
        <v>903</v>
      </c>
      <c r="B261" t="s">
        <v>306</v>
      </c>
      <c r="C261" t="s">
        <v>316</v>
      </c>
      <c r="D261" t="s">
        <v>1381</v>
      </c>
      <c r="E261" t="s">
        <v>233</v>
      </c>
      <c r="F261" t="s">
        <v>10</v>
      </c>
      <c r="G261" t="s">
        <v>2517</v>
      </c>
    </row>
    <row r="262" spans="1:7" x14ac:dyDescent="0.3">
      <c r="A262" t="s">
        <v>153</v>
      </c>
      <c r="B262" t="s">
        <v>153</v>
      </c>
      <c r="C262" t="s">
        <v>154</v>
      </c>
      <c r="D262" t="s">
        <v>1382</v>
      </c>
      <c r="E262" t="s">
        <v>11</v>
      </c>
      <c r="F262" t="s">
        <v>10</v>
      </c>
      <c r="G262" t="s">
        <v>2519</v>
      </c>
    </row>
    <row r="263" spans="1:7" x14ac:dyDescent="0.3">
      <c r="A263" t="s">
        <v>489</v>
      </c>
      <c r="B263" t="s">
        <v>489</v>
      </c>
      <c r="C263" t="s">
        <v>490</v>
      </c>
      <c r="D263" t="s">
        <v>1383</v>
      </c>
      <c r="E263" t="s">
        <v>375</v>
      </c>
      <c r="F263" t="s">
        <v>374</v>
      </c>
      <c r="G263" t="s">
        <v>2521</v>
      </c>
    </row>
    <row r="264" spans="1:7" x14ac:dyDescent="0.3">
      <c r="A264" t="s">
        <v>489</v>
      </c>
      <c r="B264" t="s">
        <v>489</v>
      </c>
      <c r="C264" t="s">
        <v>492</v>
      </c>
      <c r="D264" t="s">
        <v>1384</v>
      </c>
      <c r="E264" t="s">
        <v>375</v>
      </c>
      <c r="F264" t="s">
        <v>374</v>
      </c>
      <c r="G264" t="s">
        <v>2521</v>
      </c>
    </row>
    <row r="265" spans="1:7" x14ac:dyDescent="0.3">
      <c r="A265" t="s">
        <v>1454</v>
      </c>
      <c r="B265" t="s">
        <v>222</v>
      </c>
      <c r="C265" t="s">
        <v>223</v>
      </c>
      <c r="D265" t="s">
        <v>1385</v>
      </c>
      <c r="E265" t="s">
        <v>11</v>
      </c>
      <c r="F265" t="s">
        <v>10</v>
      </c>
      <c r="G265" t="s">
        <v>2522</v>
      </c>
    </row>
    <row r="266" spans="1:7" x14ac:dyDescent="0.3">
      <c r="A266" t="s">
        <v>1454</v>
      </c>
      <c r="B266" t="s">
        <v>222</v>
      </c>
      <c r="C266" t="s">
        <v>224</v>
      </c>
      <c r="D266" t="s">
        <v>1386</v>
      </c>
      <c r="E266" t="s">
        <v>11</v>
      </c>
      <c r="F266" t="s">
        <v>10</v>
      </c>
      <c r="G266" t="s">
        <v>2522</v>
      </c>
    </row>
    <row r="267" spans="1:7" x14ac:dyDescent="0.3">
      <c r="A267" t="s">
        <v>904</v>
      </c>
      <c r="B267" t="s">
        <v>398</v>
      </c>
      <c r="C267" t="s">
        <v>399</v>
      </c>
      <c r="D267" t="s">
        <v>1387</v>
      </c>
      <c r="E267" t="s">
        <v>375</v>
      </c>
      <c r="F267" t="s">
        <v>374</v>
      </c>
      <c r="G267" t="s">
        <v>2524</v>
      </c>
    </row>
    <row r="268" spans="1:7" x14ac:dyDescent="0.3">
      <c r="A268" t="s">
        <v>905</v>
      </c>
      <c r="B268" t="s">
        <v>413</v>
      </c>
      <c r="C268" t="s">
        <v>414</v>
      </c>
      <c r="D268" t="s">
        <v>1388</v>
      </c>
      <c r="E268" t="s">
        <v>375</v>
      </c>
      <c r="F268" t="s">
        <v>374</v>
      </c>
      <c r="G268" t="s">
        <v>2525</v>
      </c>
    </row>
    <row r="269" spans="1:7" x14ac:dyDescent="0.3">
      <c r="A269" t="s">
        <v>354</v>
      </c>
      <c r="B269" t="s">
        <v>354</v>
      </c>
      <c r="C269" t="s">
        <v>355</v>
      </c>
      <c r="D269" t="s">
        <v>1389</v>
      </c>
      <c r="E269" t="s">
        <v>233</v>
      </c>
      <c r="F269" t="s">
        <v>10</v>
      </c>
      <c r="G269" t="s">
        <v>2526</v>
      </c>
    </row>
    <row r="270" spans="1:7" x14ac:dyDescent="0.3">
      <c r="A270" t="s">
        <v>1454</v>
      </c>
      <c r="B270" t="s">
        <v>225</v>
      </c>
      <c r="C270" t="s">
        <v>226</v>
      </c>
      <c r="D270" t="s">
        <v>1390</v>
      </c>
      <c r="E270" t="s">
        <v>11</v>
      </c>
      <c r="F270" t="s">
        <v>10</v>
      </c>
      <c r="G270" t="s">
        <v>2522</v>
      </c>
    </row>
    <row r="271" spans="1:7" x14ac:dyDescent="0.3">
      <c r="A271" t="s">
        <v>1454</v>
      </c>
      <c r="B271" t="s">
        <v>225</v>
      </c>
      <c r="C271" t="s">
        <v>227</v>
      </c>
      <c r="D271" t="s">
        <v>1391</v>
      </c>
      <c r="E271" t="s">
        <v>11</v>
      </c>
      <c r="F271" t="s">
        <v>10</v>
      </c>
      <c r="G271" t="s">
        <v>2522</v>
      </c>
    </row>
    <row r="272" spans="1:7" x14ac:dyDescent="0.3">
      <c r="A272" t="s">
        <v>761</v>
      </c>
      <c r="B272" t="s">
        <v>165</v>
      </c>
      <c r="C272" t="s">
        <v>166</v>
      </c>
      <c r="D272" t="s">
        <v>1392</v>
      </c>
      <c r="E272" t="s">
        <v>11</v>
      </c>
      <c r="F272" t="s">
        <v>10</v>
      </c>
      <c r="G272" t="s">
        <v>2527</v>
      </c>
    </row>
    <row r="273" spans="1:7" x14ac:dyDescent="0.3">
      <c r="A273" t="s">
        <v>761</v>
      </c>
      <c r="B273" t="s">
        <v>165</v>
      </c>
      <c r="C273" t="s">
        <v>541</v>
      </c>
      <c r="D273" t="s">
        <v>1393</v>
      </c>
      <c r="E273" t="s">
        <v>375</v>
      </c>
      <c r="F273" t="s">
        <v>374</v>
      </c>
      <c r="G273" t="s">
        <v>2527</v>
      </c>
    </row>
    <row r="274" spans="1:7" x14ac:dyDescent="0.3">
      <c r="A274" t="s">
        <v>906</v>
      </c>
      <c r="B274" t="s">
        <v>567</v>
      </c>
      <c r="C274" t="s">
        <v>568</v>
      </c>
      <c r="D274" t="s">
        <v>1394</v>
      </c>
      <c r="E274" t="s">
        <v>375</v>
      </c>
      <c r="F274" t="s">
        <v>374</v>
      </c>
      <c r="G274" t="s">
        <v>2528</v>
      </c>
    </row>
    <row r="275" spans="1:7" x14ac:dyDescent="0.3">
      <c r="A275" t="s">
        <v>135</v>
      </c>
      <c r="B275" t="s">
        <v>135</v>
      </c>
      <c r="C275" t="s">
        <v>595</v>
      </c>
      <c r="D275" t="s">
        <v>1397</v>
      </c>
      <c r="E275" t="s">
        <v>375</v>
      </c>
      <c r="F275" t="s">
        <v>374</v>
      </c>
      <c r="G275" t="s">
        <v>2529</v>
      </c>
    </row>
    <row r="276" spans="1:7" x14ac:dyDescent="0.3">
      <c r="A276" t="s">
        <v>135</v>
      </c>
      <c r="B276" t="s">
        <v>135</v>
      </c>
      <c r="C276" t="s">
        <v>136</v>
      </c>
      <c r="D276" t="s">
        <v>1395</v>
      </c>
      <c r="E276" t="s">
        <v>11</v>
      </c>
      <c r="F276" t="s">
        <v>10</v>
      </c>
      <c r="G276" t="s">
        <v>2529</v>
      </c>
    </row>
    <row r="277" spans="1:7" x14ac:dyDescent="0.3">
      <c r="A277" t="s">
        <v>135</v>
      </c>
      <c r="B277" t="s">
        <v>135</v>
      </c>
      <c r="C277" t="s">
        <v>407</v>
      </c>
      <c r="D277" t="s">
        <v>1396</v>
      </c>
      <c r="E277" t="s">
        <v>375</v>
      </c>
      <c r="F277" t="s">
        <v>374</v>
      </c>
      <c r="G277" t="s">
        <v>2529</v>
      </c>
    </row>
    <row r="278" spans="1:7" x14ac:dyDescent="0.3">
      <c r="A278" t="s">
        <v>167</v>
      </c>
      <c r="B278" t="s">
        <v>167</v>
      </c>
      <c r="C278" t="s">
        <v>168</v>
      </c>
      <c r="D278" t="s">
        <v>1398</v>
      </c>
      <c r="E278" t="s">
        <v>11</v>
      </c>
      <c r="F278" t="s">
        <v>10</v>
      </c>
      <c r="G278" t="s">
        <v>2530</v>
      </c>
    </row>
    <row r="279" spans="1:7" x14ac:dyDescent="0.3">
      <c r="A279" t="s">
        <v>167</v>
      </c>
      <c r="B279" t="s">
        <v>167</v>
      </c>
      <c r="C279" t="s">
        <v>169</v>
      </c>
      <c r="D279" t="s">
        <v>1399</v>
      </c>
      <c r="E279" t="s">
        <v>11</v>
      </c>
      <c r="F279" t="s">
        <v>10</v>
      </c>
      <c r="G279" t="s">
        <v>2530</v>
      </c>
    </row>
    <row r="280" spans="1:7" x14ac:dyDescent="0.3">
      <c r="A280" t="s">
        <v>101</v>
      </c>
      <c r="B280" t="s">
        <v>101</v>
      </c>
      <c r="C280" t="s">
        <v>102</v>
      </c>
      <c r="D280" t="s">
        <v>1400</v>
      </c>
      <c r="E280" t="s">
        <v>11</v>
      </c>
      <c r="F280" t="s">
        <v>10</v>
      </c>
      <c r="G280" t="s">
        <v>1960</v>
      </c>
    </row>
    <row r="281" spans="1:7" x14ac:dyDescent="0.3">
      <c r="A281" t="s">
        <v>101</v>
      </c>
      <c r="B281" t="s">
        <v>101</v>
      </c>
      <c r="C281" t="s">
        <v>103</v>
      </c>
      <c r="D281" t="s">
        <v>1401</v>
      </c>
      <c r="E281" t="s">
        <v>11</v>
      </c>
      <c r="F281" t="s">
        <v>10</v>
      </c>
      <c r="G281" t="s">
        <v>1960</v>
      </c>
    </row>
    <row r="282" spans="1:7" x14ac:dyDescent="0.3">
      <c r="A282" t="s">
        <v>101</v>
      </c>
      <c r="B282" t="s">
        <v>101</v>
      </c>
      <c r="C282" t="s">
        <v>104</v>
      </c>
      <c r="D282" t="s">
        <v>1402</v>
      </c>
      <c r="E282" t="s">
        <v>11</v>
      </c>
      <c r="F282" t="s">
        <v>10</v>
      </c>
      <c r="G282" t="s">
        <v>1960</v>
      </c>
    </row>
    <row r="283" spans="1:7" x14ac:dyDescent="0.3">
      <c r="A283" t="s">
        <v>101</v>
      </c>
      <c r="B283" t="s">
        <v>101</v>
      </c>
      <c r="C283" t="s">
        <v>126</v>
      </c>
      <c r="D283" t="s">
        <v>1404</v>
      </c>
      <c r="E283" t="s">
        <v>11</v>
      </c>
      <c r="F283" t="s">
        <v>10</v>
      </c>
      <c r="G283" t="s">
        <v>1960</v>
      </c>
    </row>
    <row r="284" spans="1:7" x14ac:dyDescent="0.3">
      <c r="A284" t="s">
        <v>101</v>
      </c>
      <c r="B284" t="s">
        <v>101</v>
      </c>
      <c r="C284" t="s">
        <v>108</v>
      </c>
      <c r="D284" t="s">
        <v>1403</v>
      </c>
      <c r="E284" t="s">
        <v>11</v>
      </c>
      <c r="F284" t="s">
        <v>10</v>
      </c>
      <c r="G284" t="s">
        <v>1960</v>
      </c>
    </row>
    <row r="285" spans="1:7" x14ac:dyDescent="0.3">
      <c r="A285" t="s">
        <v>101</v>
      </c>
      <c r="B285" t="s">
        <v>101</v>
      </c>
      <c r="C285" t="s">
        <v>416</v>
      </c>
      <c r="D285" t="s">
        <v>1406</v>
      </c>
      <c r="E285" t="s">
        <v>375</v>
      </c>
      <c r="F285" t="s">
        <v>374</v>
      </c>
      <c r="G285" t="s">
        <v>1960</v>
      </c>
    </row>
    <row r="286" spans="1:7" x14ac:dyDescent="0.3">
      <c r="A286" t="s">
        <v>101</v>
      </c>
      <c r="B286" t="s">
        <v>101</v>
      </c>
      <c r="C286" t="s">
        <v>361</v>
      </c>
      <c r="D286" t="s">
        <v>1405</v>
      </c>
      <c r="E286" t="s">
        <v>233</v>
      </c>
      <c r="F286" t="s">
        <v>10</v>
      </c>
      <c r="G286" t="s">
        <v>1960</v>
      </c>
    </row>
    <row r="287" spans="1:7" x14ac:dyDescent="0.3">
      <c r="A287" t="s">
        <v>323</v>
      </c>
      <c r="B287" t="s">
        <v>323</v>
      </c>
      <c r="C287" t="s">
        <v>321</v>
      </c>
      <c r="D287" t="s">
        <v>1407</v>
      </c>
      <c r="E287" t="s">
        <v>233</v>
      </c>
      <c r="F287" t="s">
        <v>10</v>
      </c>
      <c r="G287" t="s">
        <v>2532</v>
      </c>
    </row>
    <row r="288" spans="1:7" x14ac:dyDescent="0.3">
      <c r="A288" t="s">
        <v>323</v>
      </c>
      <c r="B288" t="s">
        <v>323</v>
      </c>
      <c r="C288" t="s">
        <v>347</v>
      </c>
      <c r="D288" t="s">
        <v>1408</v>
      </c>
      <c r="E288" t="s">
        <v>233</v>
      </c>
      <c r="F288" t="s">
        <v>10</v>
      </c>
      <c r="G288" t="s">
        <v>2532</v>
      </c>
    </row>
    <row r="289" spans="1:7" x14ac:dyDescent="0.3">
      <c r="A289" t="s">
        <v>907</v>
      </c>
      <c r="B289" t="s">
        <v>640</v>
      </c>
      <c r="C289" t="s">
        <v>641</v>
      </c>
      <c r="D289" t="s">
        <v>1409</v>
      </c>
      <c r="E289" t="s">
        <v>375</v>
      </c>
      <c r="F289" t="s">
        <v>374</v>
      </c>
      <c r="G289" t="s">
        <v>2533</v>
      </c>
    </row>
    <row r="290" spans="1:7" x14ac:dyDescent="0.3">
      <c r="A290" t="s">
        <v>228</v>
      </c>
      <c r="B290" t="s">
        <v>228</v>
      </c>
      <c r="C290" t="s">
        <v>229</v>
      </c>
      <c r="D290" t="s">
        <v>1410</v>
      </c>
      <c r="E290" t="s">
        <v>11</v>
      </c>
      <c r="F290" t="s">
        <v>10</v>
      </c>
      <c r="G290" t="s">
        <v>2534</v>
      </c>
    </row>
    <row r="291" spans="1:7" x14ac:dyDescent="0.3">
      <c r="A291" t="s">
        <v>277</v>
      </c>
      <c r="B291" t="s">
        <v>277</v>
      </c>
      <c r="C291" t="s">
        <v>278</v>
      </c>
      <c r="D291" t="s">
        <v>1411</v>
      </c>
      <c r="E291" t="s">
        <v>233</v>
      </c>
      <c r="F291" t="s">
        <v>10</v>
      </c>
      <c r="G291" t="s">
        <v>2535</v>
      </c>
    </row>
    <row r="292" spans="1:7" x14ac:dyDescent="0.3">
      <c r="A292" t="s">
        <v>277</v>
      </c>
      <c r="B292" t="s">
        <v>277</v>
      </c>
      <c r="C292" t="s">
        <v>305</v>
      </c>
      <c r="D292" t="s">
        <v>1412</v>
      </c>
      <c r="E292" t="s">
        <v>233</v>
      </c>
      <c r="F292" t="s">
        <v>10</v>
      </c>
      <c r="G292" t="s">
        <v>2535</v>
      </c>
    </row>
    <row r="293" spans="1:7" x14ac:dyDescent="0.3">
      <c r="A293" t="s">
        <v>277</v>
      </c>
      <c r="B293" t="s">
        <v>277</v>
      </c>
      <c r="C293" t="s">
        <v>349</v>
      </c>
      <c r="D293" t="s">
        <v>1413</v>
      </c>
      <c r="E293" t="s">
        <v>233</v>
      </c>
      <c r="F293" t="s">
        <v>10</v>
      </c>
      <c r="G293" t="s">
        <v>2535</v>
      </c>
    </row>
    <row r="294" spans="1:7" x14ac:dyDescent="0.3">
      <c r="A294" t="s">
        <v>908</v>
      </c>
      <c r="B294" t="s">
        <v>449</v>
      </c>
      <c r="C294" t="s">
        <v>450</v>
      </c>
      <c r="D294" t="s">
        <v>1414</v>
      </c>
      <c r="E294" t="s">
        <v>375</v>
      </c>
      <c r="F294" t="s">
        <v>374</v>
      </c>
      <c r="G294" t="s">
        <v>2536</v>
      </c>
    </row>
    <row r="295" spans="1:7" x14ac:dyDescent="0.3">
      <c r="A295" t="s">
        <v>433</v>
      </c>
      <c r="B295" t="s">
        <v>433</v>
      </c>
      <c r="C295" t="s">
        <v>434</v>
      </c>
      <c r="D295" t="s">
        <v>1415</v>
      </c>
      <c r="E295" t="s">
        <v>375</v>
      </c>
      <c r="F295" t="s">
        <v>374</v>
      </c>
      <c r="G295" t="s">
        <v>2537</v>
      </c>
    </row>
    <row r="296" spans="1:7" x14ac:dyDescent="0.3">
      <c r="A296" t="s">
        <v>634</v>
      </c>
      <c r="B296" t="s">
        <v>634</v>
      </c>
      <c r="C296" t="s">
        <v>635</v>
      </c>
      <c r="D296" t="s">
        <v>1416</v>
      </c>
      <c r="E296" t="s">
        <v>375</v>
      </c>
      <c r="F296" t="s">
        <v>374</v>
      </c>
      <c r="G296" t="s">
        <v>2538</v>
      </c>
    </row>
    <row r="297" spans="1:7" x14ac:dyDescent="0.3">
      <c r="A297" t="s">
        <v>659</v>
      </c>
      <c r="B297" t="s">
        <v>659</v>
      </c>
      <c r="C297" t="s">
        <v>660</v>
      </c>
      <c r="D297" t="s">
        <v>1417</v>
      </c>
      <c r="E297" t="s">
        <v>375</v>
      </c>
      <c r="F297" t="s">
        <v>374</v>
      </c>
      <c r="G297" t="s">
        <v>2539</v>
      </c>
    </row>
    <row r="298" spans="1:7" x14ac:dyDescent="0.3">
      <c r="A298" t="s">
        <v>909</v>
      </c>
      <c r="B298" t="s">
        <v>367</v>
      </c>
      <c r="C298" t="s">
        <v>368</v>
      </c>
      <c r="D298" t="s">
        <v>1418</v>
      </c>
      <c r="E298" t="s">
        <v>233</v>
      </c>
      <c r="F298" t="s">
        <v>10</v>
      </c>
      <c r="G298" t="s">
        <v>2540</v>
      </c>
    </row>
    <row r="299" spans="1:7" x14ac:dyDescent="0.3">
      <c r="A299" t="s">
        <v>719</v>
      </c>
      <c r="B299" t="s">
        <v>178</v>
      </c>
      <c r="C299" t="s">
        <v>190</v>
      </c>
      <c r="D299" t="s">
        <v>1419</v>
      </c>
      <c r="E299" t="s">
        <v>11</v>
      </c>
      <c r="F299" t="s">
        <v>10</v>
      </c>
      <c r="G299" t="s">
        <v>2541</v>
      </c>
    </row>
    <row r="300" spans="1:7" x14ac:dyDescent="0.3">
      <c r="A300" t="s">
        <v>719</v>
      </c>
      <c r="B300" t="s">
        <v>178</v>
      </c>
      <c r="C300" t="s">
        <v>191</v>
      </c>
      <c r="D300" t="s">
        <v>1420</v>
      </c>
      <c r="E300" t="s">
        <v>11</v>
      </c>
      <c r="F300" t="s">
        <v>10</v>
      </c>
      <c r="G300" t="s">
        <v>2541</v>
      </c>
    </row>
    <row r="301" spans="1:7" x14ac:dyDescent="0.3">
      <c r="A301" t="s">
        <v>719</v>
      </c>
      <c r="B301" t="s">
        <v>178</v>
      </c>
      <c r="C301" t="s">
        <v>192</v>
      </c>
      <c r="D301" t="s">
        <v>1421</v>
      </c>
      <c r="E301" t="s">
        <v>11</v>
      </c>
      <c r="F301" t="s">
        <v>10</v>
      </c>
      <c r="G301" t="s">
        <v>2541</v>
      </c>
    </row>
    <row r="302" spans="1:7" x14ac:dyDescent="0.3">
      <c r="A302" t="s">
        <v>719</v>
      </c>
      <c r="B302" t="s">
        <v>178</v>
      </c>
      <c r="C302" t="s">
        <v>192</v>
      </c>
      <c r="D302" t="s">
        <v>1422</v>
      </c>
      <c r="E302" t="s">
        <v>233</v>
      </c>
      <c r="F302" t="s">
        <v>10</v>
      </c>
      <c r="G302" t="s">
        <v>2541</v>
      </c>
    </row>
    <row r="303" spans="1:7" x14ac:dyDescent="0.3">
      <c r="A303" t="s">
        <v>719</v>
      </c>
      <c r="B303" t="s">
        <v>178</v>
      </c>
      <c r="C303" t="s">
        <v>193</v>
      </c>
      <c r="D303" t="s">
        <v>1423</v>
      </c>
      <c r="E303" t="s">
        <v>11</v>
      </c>
      <c r="F303" t="s">
        <v>10</v>
      </c>
      <c r="G303" t="s">
        <v>2541</v>
      </c>
    </row>
    <row r="304" spans="1:7" x14ac:dyDescent="0.3">
      <c r="A304" t="s">
        <v>719</v>
      </c>
      <c r="B304" t="s">
        <v>178</v>
      </c>
      <c r="C304" t="s">
        <v>194</v>
      </c>
      <c r="D304" t="s">
        <v>1424</v>
      </c>
      <c r="E304" t="s">
        <v>11</v>
      </c>
      <c r="F304" t="s">
        <v>10</v>
      </c>
      <c r="G304" t="s">
        <v>2541</v>
      </c>
    </row>
    <row r="305" spans="1:8" x14ac:dyDescent="0.3">
      <c r="A305" t="s">
        <v>719</v>
      </c>
      <c r="B305" t="s">
        <v>178</v>
      </c>
      <c r="C305" t="s">
        <v>333</v>
      </c>
      <c r="D305" t="s">
        <v>1425</v>
      </c>
      <c r="E305" t="s">
        <v>233</v>
      </c>
      <c r="F305" t="s">
        <v>10</v>
      </c>
      <c r="G305" t="s">
        <v>2541</v>
      </c>
    </row>
    <row r="306" spans="1:8" x14ac:dyDescent="0.3">
      <c r="A306" t="s">
        <v>719</v>
      </c>
      <c r="B306" t="s">
        <v>178</v>
      </c>
      <c r="C306" t="s">
        <v>179</v>
      </c>
      <c r="D306" t="s">
        <v>1426</v>
      </c>
      <c r="E306" t="s">
        <v>11</v>
      </c>
      <c r="F306" t="s">
        <v>10</v>
      </c>
      <c r="G306" t="s">
        <v>2541</v>
      </c>
    </row>
    <row r="307" spans="1:8" x14ac:dyDescent="0.3">
      <c r="A307" t="s">
        <v>719</v>
      </c>
      <c r="B307" t="s">
        <v>178</v>
      </c>
      <c r="C307" t="s">
        <v>186</v>
      </c>
      <c r="D307" t="s">
        <v>1427</v>
      </c>
      <c r="E307" t="s">
        <v>11</v>
      </c>
      <c r="F307" t="s">
        <v>10</v>
      </c>
      <c r="G307" t="s">
        <v>2541</v>
      </c>
    </row>
    <row r="308" spans="1:8" x14ac:dyDescent="0.3">
      <c r="A308" t="s">
        <v>719</v>
      </c>
      <c r="B308" t="s">
        <v>181</v>
      </c>
      <c r="C308" t="s">
        <v>318</v>
      </c>
      <c r="D308" t="s">
        <v>1428</v>
      </c>
      <c r="E308" t="s">
        <v>233</v>
      </c>
      <c r="F308" t="s">
        <v>10</v>
      </c>
      <c r="G308" t="s">
        <v>2541</v>
      </c>
    </row>
    <row r="309" spans="1:8" x14ac:dyDescent="0.3">
      <c r="A309" t="s">
        <v>719</v>
      </c>
      <c r="B309" t="s">
        <v>181</v>
      </c>
      <c r="C309" t="s">
        <v>182</v>
      </c>
      <c r="D309" t="s">
        <v>1429</v>
      </c>
      <c r="E309" t="s">
        <v>11</v>
      </c>
      <c r="F309" t="s">
        <v>10</v>
      </c>
      <c r="G309" t="s">
        <v>2541</v>
      </c>
    </row>
    <row r="310" spans="1:8" x14ac:dyDescent="0.3">
      <c r="A310" t="s">
        <v>910</v>
      </c>
      <c r="B310" t="s">
        <v>493</v>
      </c>
      <c r="C310" t="s">
        <v>494</v>
      </c>
      <c r="D310" t="s">
        <v>1430</v>
      </c>
      <c r="E310" t="s">
        <v>375</v>
      </c>
      <c r="F310" t="s">
        <v>374</v>
      </c>
      <c r="G310" t="s">
        <v>2545</v>
      </c>
    </row>
    <row r="311" spans="1:8" x14ac:dyDescent="0.3">
      <c r="A311" t="s">
        <v>56</v>
      </c>
      <c r="B311" t="s">
        <v>56</v>
      </c>
      <c r="C311" t="s">
        <v>57</v>
      </c>
      <c r="D311" t="s">
        <v>1431</v>
      </c>
      <c r="E311" t="s">
        <v>11</v>
      </c>
      <c r="F311" t="s">
        <v>10</v>
      </c>
      <c r="G311" t="s">
        <v>2546</v>
      </c>
    </row>
    <row r="312" spans="1:8" x14ac:dyDescent="0.3">
      <c r="A312" t="s">
        <v>533</v>
      </c>
      <c r="B312" t="s">
        <v>533</v>
      </c>
      <c r="C312" t="s">
        <v>534</v>
      </c>
      <c r="D312" t="s">
        <v>1432</v>
      </c>
      <c r="E312" t="s">
        <v>375</v>
      </c>
      <c r="F312" t="s">
        <v>374</v>
      </c>
      <c r="G312" t="s">
        <v>2547</v>
      </c>
    </row>
    <row r="313" spans="1:8" x14ac:dyDescent="0.3">
      <c r="A313" t="s">
        <v>911</v>
      </c>
      <c r="B313" t="s">
        <v>630</v>
      </c>
      <c r="C313" t="s">
        <v>631</v>
      </c>
      <c r="D313" t="s">
        <v>1433</v>
      </c>
      <c r="E313" t="s">
        <v>375</v>
      </c>
      <c r="F313" t="s">
        <v>374</v>
      </c>
      <c r="G313" t="s">
        <v>2548</v>
      </c>
    </row>
    <row r="314" spans="1:8" x14ac:dyDescent="0.3">
      <c r="A314" t="s">
        <v>505</v>
      </c>
      <c r="B314" t="s">
        <v>505</v>
      </c>
      <c r="C314" t="s">
        <v>506</v>
      </c>
      <c r="D314" t="s">
        <v>1434</v>
      </c>
      <c r="E314" t="s">
        <v>375</v>
      </c>
      <c r="F314" t="s">
        <v>374</v>
      </c>
      <c r="G314" t="s">
        <v>2549</v>
      </c>
    </row>
    <row r="315" spans="1:8" x14ac:dyDescent="0.3">
      <c r="A315" t="s">
        <v>912</v>
      </c>
      <c r="B315" t="s">
        <v>486</v>
      </c>
      <c r="C315" t="s">
        <v>487</v>
      </c>
      <c r="D315" t="s">
        <v>1435</v>
      </c>
      <c r="E315" t="s">
        <v>375</v>
      </c>
      <c r="F315" t="s">
        <v>374</v>
      </c>
      <c r="G315" t="s">
        <v>2550</v>
      </c>
    </row>
    <row r="316" spans="1:8" x14ac:dyDescent="0.3">
      <c r="A316" t="s">
        <v>674</v>
      </c>
      <c r="B316" t="s">
        <v>674</v>
      </c>
      <c r="C316" t="s">
        <v>675</v>
      </c>
      <c r="D316" t="s">
        <v>1436</v>
      </c>
      <c r="E316" t="s">
        <v>375</v>
      </c>
      <c r="F316" t="s">
        <v>374</v>
      </c>
      <c r="G316" t="s">
        <v>2551</v>
      </c>
    </row>
    <row r="317" spans="1:8" x14ac:dyDescent="0.3">
      <c r="A317" t="s">
        <v>730</v>
      </c>
      <c r="B317" t="s">
        <v>58</v>
      </c>
      <c r="C317" t="s">
        <v>59</v>
      </c>
      <c r="D317" t="s">
        <v>1437</v>
      </c>
      <c r="E317" t="s">
        <v>11</v>
      </c>
      <c r="F317" t="s">
        <v>10</v>
      </c>
      <c r="G317" t="s">
        <v>2552</v>
      </c>
      <c r="H317" t="s">
        <v>772</v>
      </c>
    </row>
    <row r="318" spans="1:8" x14ac:dyDescent="0.3">
      <c r="A318" t="s">
        <v>730</v>
      </c>
      <c r="B318" t="s">
        <v>58</v>
      </c>
      <c r="C318" t="s">
        <v>60</v>
      </c>
      <c r="D318" t="s">
        <v>1438</v>
      </c>
      <c r="E318" t="s">
        <v>11</v>
      </c>
      <c r="F318" t="s">
        <v>10</v>
      </c>
      <c r="G318" t="s">
        <v>2552</v>
      </c>
      <c r="H318" t="s">
        <v>772</v>
      </c>
    </row>
    <row r="319" spans="1:8" x14ac:dyDescent="0.3">
      <c r="A319" t="s">
        <v>730</v>
      </c>
      <c r="B319" t="s">
        <v>58</v>
      </c>
      <c r="C319" t="s">
        <v>61</v>
      </c>
      <c r="D319" t="s">
        <v>1439</v>
      </c>
      <c r="E319" t="s">
        <v>11</v>
      </c>
      <c r="F319" t="s">
        <v>10</v>
      </c>
      <c r="G319" t="s">
        <v>2552</v>
      </c>
      <c r="H319" t="s">
        <v>720</v>
      </c>
    </row>
    <row r="320" spans="1:8" x14ac:dyDescent="0.3">
      <c r="A320" t="s">
        <v>913</v>
      </c>
      <c r="B320" t="s">
        <v>539</v>
      </c>
      <c r="C320" t="s">
        <v>540</v>
      </c>
      <c r="D320" t="s">
        <v>1440</v>
      </c>
      <c r="E320" t="s">
        <v>375</v>
      </c>
      <c r="F320" t="s">
        <v>374</v>
      </c>
      <c r="G320" t="s">
        <v>2554</v>
      </c>
    </row>
    <row r="321" spans="1:7" x14ac:dyDescent="0.3">
      <c r="A321" t="s">
        <v>395</v>
      </c>
      <c r="B321" t="s">
        <v>395</v>
      </c>
      <c r="C321" t="s">
        <v>396</v>
      </c>
      <c r="D321" t="s">
        <v>1441</v>
      </c>
      <c r="E321" t="s">
        <v>375</v>
      </c>
      <c r="F321" t="s">
        <v>374</v>
      </c>
      <c r="G321" t="s">
        <v>2555</v>
      </c>
    </row>
    <row r="322" spans="1:7" x14ac:dyDescent="0.3">
      <c r="A322" t="s">
        <v>914</v>
      </c>
      <c r="B322" t="s">
        <v>612</v>
      </c>
      <c r="C322" t="s">
        <v>613</v>
      </c>
      <c r="D322" t="s">
        <v>1442</v>
      </c>
      <c r="E322" t="s">
        <v>375</v>
      </c>
      <c r="F322" t="s">
        <v>374</v>
      </c>
      <c r="G322" t="s">
        <v>2556</v>
      </c>
    </row>
    <row r="323" spans="1:7" x14ac:dyDescent="0.3">
      <c r="A323" t="s">
        <v>114</v>
      </c>
      <c r="B323" t="s">
        <v>114</v>
      </c>
      <c r="C323" t="s">
        <v>115</v>
      </c>
      <c r="D323" t="s">
        <v>1443</v>
      </c>
      <c r="E323" t="s">
        <v>11</v>
      </c>
      <c r="F323" t="s">
        <v>10</v>
      </c>
      <c r="G323" t="s">
        <v>2557</v>
      </c>
    </row>
    <row r="324" spans="1:7" x14ac:dyDescent="0.3">
      <c r="A324" t="s">
        <v>114</v>
      </c>
      <c r="B324" t="s">
        <v>114</v>
      </c>
      <c r="C324" t="s">
        <v>116</v>
      </c>
      <c r="D324" t="s">
        <v>1444</v>
      </c>
      <c r="E324" t="s">
        <v>11</v>
      </c>
      <c r="F324" t="s">
        <v>10</v>
      </c>
      <c r="G324" t="s">
        <v>2557</v>
      </c>
    </row>
    <row r="325" spans="1:7" x14ac:dyDescent="0.3">
      <c r="A325" t="s">
        <v>114</v>
      </c>
      <c r="B325" t="s">
        <v>114</v>
      </c>
      <c r="C325" t="s">
        <v>117</v>
      </c>
      <c r="D325" t="s">
        <v>1445</v>
      </c>
      <c r="E325" t="s">
        <v>11</v>
      </c>
      <c r="F325" t="s">
        <v>10</v>
      </c>
      <c r="G325" t="s">
        <v>2557</v>
      </c>
    </row>
    <row r="326" spans="1:7" x14ac:dyDescent="0.3">
      <c r="A326" t="s">
        <v>114</v>
      </c>
      <c r="B326" t="s">
        <v>114</v>
      </c>
      <c r="C326" t="s">
        <v>118</v>
      </c>
      <c r="D326" t="s">
        <v>1446</v>
      </c>
      <c r="E326" t="s">
        <v>11</v>
      </c>
      <c r="F326" t="s">
        <v>10</v>
      </c>
      <c r="G326" t="s">
        <v>2557</v>
      </c>
    </row>
    <row r="327" spans="1:7" x14ac:dyDescent="0.3">
      <c r="A327" t="s">
        <v>578</v>
      </c>
      <c r="B327" t="s">
        <v>578</v>
      </c>
      <c r="C327" t="s">
        <v>579</v>
      </c>
      <c r="D327" t="s">
        <v>1447</v>
      </c>
      <c r="E327" t="s">
        <v>375</v>
      </c>
      <c r="F327" t="s">
        <v>374</v>
      </c>
      <c r="G327" t="s">
        <v>2559</v>
      </c>
    </row>
    <row r="328" spans="1:7" x14ac:dyDescent="0.3">
      <c r="A328" t="s">
        <v>915</v>
      </c>
      <c r="B328" t="s">
        <v>620</v>
      </c>
      <c r="C328" t="s">
        <v>621</v>
      </c>
      <c r="D328" t="s">
        <v>1448</v>
      </c>
      <c r="E328" t="s">
        <v>375</v>
      </c>
      <c r="F328" t="s">
        <v>374</v>
      </c>
      <c r="G328" t="s">
        <v>2560</v>
      </c>
    </row>
    <row r="329" spans="1:7" x14ac:dyDescent="0.3">
      <c r="A329" t="s">
        <v>916</v>
      </c>
      <c r="B329" t="s">
        <v>691</v>
      </c>
      <c r="C329" t="s">
        <v>692</v>
      </c>
      <c r="D329" t="s">
        <v>1449</v>
      </c>
      <c r="E329" t="s">
        <v>375</v>
      </c>
      <c r="F329" t="s">
        <v>374</v>
      </c>
      <c r="G329" t="s">
        <v>2561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743C8-D14E-44FA-A271-4453D39FC361}">
  <dimension ref="A1:U460"/>
  <sheetViews>
    <sheetView workbookViewId="0">
      <selection activeCell="O1" sqref="O1:O1048576"/>
    </sheetView>
  </sheetViews>
  <sheetFormatPr defaultRowHeight="14.4" x14ac:dyDescent="0.3"/>
  <cols>
    <col min="1" max="1" width="6.88671875" bestFit="1" customWidth="1"/>
    <col min="2" max="2" width="13.77734375" bestFit="1" customWidth="1"/>
    <col min="3" max="3" width="23.33203125" bestFit="1" customWidth="1"/>
    <col min="4" max="4" width="29.33203125" bestFit="1" customWidth="1"/>
    <col min="5" max="5" width="17.77734375" bestFit="1" customWidth="1"/>
    <col min="6" max="6" width="17.77734375" customWidth="1"/>
    <col min="7" max="7" width="11.33203125" bestFit="1" customWidth="1"/>
    <col min="8" max="8" width="31.44140625" bestFit="1" customWidth="1"/>
    <col min="9" max="9" width="29.21875" bestFit="1" customWidth="1"/>
    <col min="10" max="10" width="19.6640625" bestFit="1" customWidth="1"/>
    <col min="11" max="11" width="24.21875" bestFit="1" customWidth="1"/>
    <col min="12" max="12" width="10" bestFit="1" customWidth="1"/>
    <col min="13" max="13" width="10.6640625" bestFit="1" customWidth="1"/>
    <col min="14" max="14" width="8" bestFit="1" customWidth="1"/>
    <col min="15" max="15" width="12.33203125" bestFit="1" customWidth="1"/>
    <col min="16" max="16" width="15.6640625" bestFit="1" customWidth="1"/>
    <col min="17" max="17" width="20.109375" bestFit="1" customWidth="1"/>
    <col min="18" max="18" width="8.5546875" bestFit="1" customWidth="1"/>
    <col min="19" max="19" width="14.88671875" bestFit="1" customWidth="1"/>
    <col min="20" max="20" width="57.33203125" bestFit="1" customWidth="1"/>
  </cols>
  <sheetData>
    <row r="1" spans="1:20" x14ac:dyDescent="0.3">
      <c r="A1" s="6" t="s">
        <v>1538</v>
      </c>
      <c r="B1" s="6" t="s">
        <v>1559</v>
      </c>
      <c r="C1" s="7" t="s">
        <v>0</v>
      </c>
      <c r="D1" s="6" t="s">
        <v>1714</v>
      </c>
      <c r="E1" s="6" t="s">
        <v>2</v>
      </c>
      <c r="F1" s="6" t="s">
        <v>2326</v>
      </c>
      <c r="G1" s="6" t="s">
        <v>4</v>
      </c>
      <c r="H1" s="6" t="s">
        <v>6</v>
      </c>
      <c r="I1" s="6" t="s">
        <v>5</v>
      </c>
      <c r="J1" s="6" t="s">
        <v>1560</v>
      </c>
      <c r="K1" s="8" t="s">
        <v>1561</v>
      </c>
      <c r="L1" s="8" t="s">
        <v>1562</v>
      </c>
      <c r="M1" s="8" t="s">
        <v>1563</v>
      </c>
      <c r="N1" s="8" t="s">
        <v>1564</v>
      </c>
      <c r="O1" s="8" t="s">
        <v>1565</v>
      </c>
      <c r="P1" s="8" t="s">
        <v>1566</v>
      </c>
      <c r="Q1" s="8" t="s">
        <v>1567</v>
      </c>
      <c r="R1" s="8" t="s">
        <v>1568</v>
      </c>
      <c r="S1" s="8" t="s">
        <v>1569</v>
      </c>
      <c r="T1" s="8" t="s">
        <v>1543</v>
      </c>
    </row>
    <row r="2" spans="1:20" x14ac:dyDescent="0.3">
      <c r="A2">
        <v>2022</v>
      </c>
      <c r="B2" t="s">
        <v>772</v>
      </c>
      <c r="C2" t="s">
        <v>774</v>
      </c>
      <c r="D2" t="s">
        <v>63</v>
      </c>
      <c r="E2" t="s">
        <v>1122</v>
      </c>
      <c r="F2" t="s">
        <v>707</v>
      </c>
      <c r="G2" t="s">
        <v>11</v>
      </c>
      <c r="H2" t="s">
        <v>21</v>
      </c>
      <c r="I2" t="s">
        <v>16</v>
      </c>
      <c r="J2" s="28" t="s">
        <v>1577</v>
      </c>
      <c r="K2" s="28" t="s">
        <v>1579</v>
      </c>
      <c r="L2">
        <v>755000</v>
      </c>
      <c r="M2" t="s">
        <v>1697</v>
      </c>
      <c r="N2">
        <v>7.14</v>
      </c>
      <c r="O2" t="s">
        <v>1573</v>
      </c>
      <c r="P2">
        <v>173300</v>
      </c>
      <c r="Q2" t="s">
        <v>1549</v>
      </c>
      <c r="T2" t="s">
        <v>2121</v>
      </c>
    </row>
    <row r="3" spans="1:20" x14ac:dyDescent="0.3">
      <c r="A3">
        <v>2022</v>
      </c>
      <c r="B3" t="s">
        <v>772</v>
      </c>
      <c r="C3" t="s">
        <v>774</v>
      </c>
      <c r="D3" t="s">
        <v>63</v>
      </c>
      <c r="E3" t="s">
        <v>1122</v>
      </c>
      <c r="F3" t="s">
        <v>707</v>
      </c>
      <c r="G3" t="s">
        <v>11</v>
      </c>
      <c r="H3" t="s">
        <v>21</v>
      </c>
      <c r="I3" t="s">
        <v>16</v>
      </c>
      <c r="J3" s="28" t="s">
        <v>1577</v>
      </c>
      <c r="K3" s="28" t="s">
        <v>1580</v>
      </c>
      <c r="L3">
        <v>884000</v>
      </c>
      <c r="M3" t="s">
        <v>1697</v>
      </c>
      <c r="N3">
        <v>8.74</v>
      </c>
      <c r="O3" t="s">
        <v>1573</v>
      </c>
      <c r="P3">
        <v>248300</v>
      </c>
      <c r="Q3" t="s">
        <v>1549</v>
      </c>
      <c r="T3" t="s">
        <v>2121</v>
      </c>
    </row>
    <row r="4" spans="1:20" x14ac:dyDescent="0.3">
      <c r="A4">
        <v>2024</v>
      </c>
      <c r="B4" t="s">
        <v>772</v>
      </c>
      <c r="C4" t="s">
        <v>14</v>
      </c>
      <c r="D4" t="s">
        <v>18</v>
      </c>
      <c r="E4" t="s">
        <v>1125</v>
      </c>
      <c r="F4" t="s">
        <v>707</v>
      </c>
      <c r="G4" t="s">
        <v>11</v>
      </c>
      <c r="H4" t="s">
        <v>19</v>
      </c>
      <c r="I4" t="s">
        <v>16</v>
      </c>
      <c r="J4" t="s">
        <v>1570</v>
      </c>
      <c r="K4" t="s">
        <v>1571</v>
      </c>
      <c r="L4">
        <v>128454</v>
      </c>
      <c r="M4" t="s">
        <v>1572</v>
      </c>
      <c r="N4">
        <v>0.81</v>
      </c>
      <c r="O4" t="s">
        <v>1573</v>
      </c>
      <c r="P4">
        <v>3333</v>
      </c>
      <c r="Q4" t="s">
        <v>1574</v>
      </c>
      <c r="S4">
        <v>92</v>
      </c>
      <c r="T4" t="s">
        <v>1575</v>
      </c>
    </row>
    <row r="5" spans="1:20" x14ac:dyDescent="0.3">
      <c r="A5">
        <v>2024</v>
      </c>
      <c r="B5" t="s">
        <v>772</v>
      </c>
      <c r="C5" t="s">
        <v>14</v>
      </c>
      <c r="D5" t="s">
        <v>18</v>
      </c>
      <c r="E5" t="s">
        <v>1125</v>
      </c>
      <c r="F5" t="s">
        <v>707</v>
      </c>
      <c r="G5" t="s">
        <v>11</v>
      </c>
      <c r="H5" t="s">
        <v>19</v>
      </c>
      <c r="I5" t="s">
        <v>16</v>
      </c>
      <c r="J5" t="s">
        <v>1570</v>
      </c>
      <c r="K5" t="s">
        <v>1576</v>
      </c>
      <c r="L5">
        <v>666651</v>
      </c>
      <c r="M5" t="s">
        <v>1572</v>
      </c>
      <c r="N5">
        <v>0.73</v>
      </c>
      <c r="O5" t="s">
        <v>1573</v>
      </c>
      <c r="P5">
        <v>15718</v>
      </c>
      <c r="Q5" t="s">
        <v>1574</v>
      </c>
      <c r="S5">
        <v>92</v>
      </c>
      <c r="T5" t="s">
        <v>1575</v>
      </c>
    </row>
    <row r="6" spans="1:20" x14ac:dyDescent="0.3">
      <c r="A6">
        <v>2024</v>
      </c>
      <c r="B6" t="s">
        <v>772</v>
      </c>
      <c r="C6" t="s">
        <v>14</v>
      </c>
      <c r="D6" t="s">
        <v>18</v>
      </c>
      <c r="E6" t="s">
        <v>1125</v>
      </c>
      <c r="F6" t="s">
        <v>707</v>
      </c>
      <c r="G6" t="s">
        <v>11</v>
      </c>
      <c r="H6" t="s">
        <v>19</v>
      </c>
      <c r="I6" t="s">
        <v>16</v>
      </c>
      <c r="J6" t="s">
        <v>1577</v>
      </c>
      <c r="K6" t="s">
        <v>1578</v>
      </c>
      <c r="L6">
        <v>33923</v>
      </c>
      <c r="M6" t="s">
        <v>1572</v>
      </c>
      <c r="N6">
        <v>1.1000000000000001</v>
      </c>
      <c r="O6" t="s">
        <v>1573</v>
      </c>
      <c r="P6">
        <v>1201</v>
      </c>
      <c r="Q6" t="s">
        <v>1574</v>
      </c>
      <c r="T6" t="s">
        <v>1575</v>
      </c>
    </row>
    <row r="7" spans="1:20" x14ac:dyDescent="0.3">
      <c r="A7">
        <v>2024</v>
      </c>
      <c r="B7" t="s">
        <v>772</v>
      </c>
      <c r="C7" t="s">
        <v>14</v>
      </c>
      <c r="D7" t="s">
        <v>18</v>
      </c>
      <c r="E7" t="s">
        <v>1125</v>
      </c>
      <c r="F7" t="s">
        <v>707</v>
      </c>
      <c r="G7" t="s">
        <v>11</v>
      </c>
      <c r="H7" t="s">
        <v>19</v>
      </c>
      <c r="I7" t="s">
        <v>16</v>
      </c>
      <c r="J7" t="s">
        <v>1577</v>
      </c>
      <c r="K7" t="s">
        <v>1579</v>
      </c>
      <c r="L7">
        <v>661068</v>
      </c>
      <c r="M7" t="s">
        <v>1572</v>
      </c>
      <c r="N7">
        <v>0.69</v>
      </c>
      <c r="O7" t="s">
        <v>1573</v>
      </c>
      <c r="P7">
        <v>14592</v>
      </c>
      <c r="Q7" t="s">
        <v>1574</v>
      </c>
      <c r="T7" t="s">
        <v>1575</v>
      </c>
    </row>
    <row r="8" spans="1:20" x14ac:dyDescent="0.3">
      <c r="A8">
        <v>2024</v>
      </c>
      <c r="B8" t="s">
        <v>772</v>
      </c>
      <c r="C8" t="s">
        <v>14</v>
      </c>
      <c r="D8" t="s">
        <v>18</v>
      </c>
      <c r="E8" t="s">
        <v>1125</v>
      </c>
      <c r="F8" t="s">
        <v>707</v>
      </c>
      <c r="G8" t="s">
        <v>11</v>
      </c>
      <c r="H8" t="s">
        <v>19</v>
      </c>
      <c r="I8" t="s">
        <v>16</v>
      </c>
      <c r="J8" t="s">
        <v>1577</v>
      </c>
      <c r="K8" t="s">
        <v>1580</v>
      </c>
      <c r="L8">
        <v>125335</v>
      </c>
      <c r="M8" t="s">
        <v>1572</v>
      </c>
      <c r="N8">
        <v>1.67</v>
      </c>
      <c r="O8" t="s">
        <v>1573</v>
      </c>
      <c r="P8">
        <v>6742</v>
      </c>
      <c r="Q8" t="s">
        <v>1574</v>
      </c>
      <c r="T8" t="s">
        <v>1575</v>
      </c>
    </row>
    <row r="9" spans="1:20" x14ac:dyDescent="0.3">
      <c r="A9">
        <v>2024</v>
      </c>
      <c r="B9" t="s">
        <v>772</v>
      </c>
      <c r="C9" t="s">
        <v>14</v>
      </c>
      <c r="D9" t="s">
        <v>22</v>
      </c>
      <c r="E9" t="s">
        <v>1127</v>
      </c>
      <c r="F9" t="s">
        <v>707</v>
      </c>
      <c r="G9" t="s">
        <v>11</v>
      </c>
      <c r="H9" t="s">
        <v>13</v>
      </c>
      <c r="I9" t="s">
        <v>16</v>
      </c>
      <c r="J9" t="s">
        <v>1570</v>
      </c>
      <c r="K9" t="s">
        <v>1571</v>
      </c>
      <c r="L9">
        <v>1990</v>
      </c>
      <c r="M9" t="s">
        <v>1572</v>
      </c>
      <c r="N9">
        <v>6.37</v>
      </c>
      <c r="O9" t="s">
        <v>1573</v>
      </c>
      <c r="P9">
        <v>407</v>
      </c>
      <c r="Q9" t="s">
        <v>1574</v>
      </c>
      <c r="S9">
        <v>96</v>
      </c>
      <c r="T9" t="s">
        <v>1575</v>
      </c>
    </row>
    <row r="10" spans="1:20" x14ac:dyDescent="0.3">
      <c r="A10">
        <v>2024</v>
      </c>
      <c r="B10" t="s">
        <v>772</v>
      </c>
      <c r="C10" t="s">
        <v>14</v>
      </c>
      <c r="D10" t="s">
        <v>22</v>
      </c>
      <c r="E10" t="s">
        <v>1127</v>
      </c>
      <c r="F10" t="s">
        <v>707</v>
      </c>
      <c r="G10" t="s">
        <v>11</v>
      </c>
      <c r="H10" t="s">
        <v>13</v>
      </c>
      <c r="I10" t="s">
        <v>16</v>
      </c>
      <c r="J10" t="s">
        <v>1570</v>
      </c>
      <c r="K10" t="s">
        <v>1576</v>
      </c>
      <c r="L10">
        <v>17798</v>
      </c>
      <c r="M10" t="s">
        <v>1572</v>
      </c>
      <c r="N10">
        <v>5.17</v>
      </c>
      <c r="O10" t="s">
        <v>1573</v>
      </c>
      <c r="P10">
        <v>2958</v>
      </c>
      <c r="Q10" t="s">
        <v>1574</v>
      </c>
      <c r="S10">
        <v>96</v>
      </c>
      <c r="T10" t="s">
        <v>1575</v>
      </c>
    </row>
    <row r="11" spans="1:20" x14ac:dyDescent="0.3">
      <c r="A11">
        <v>2024</v>
      </c>
      <c r="B11" t="s">
        <v>772</v>
      </c>
      <c r="C11" t="s">
        <v>14</v>
      </c>
      <c r="D11" t="s">
        <v>22</v>
      </c>
      <c r="E11" t="s">
        <v>1127</v>
      </c>
      <c r="F11" t="s">
        <v>707</v>
      </c>
      <c r="G11" t="s">
        <v>11</v>
      </c>
      <c r="H11" t="s">
        <v>13</v>
      </c>
      <c r="I11" t="s">
        <v>16</v>
      </c>
      <c r="J11" t="s">
        <v>1577</v>
      </c>
      <c r="K11" t="s">
        <v>1578</v>
      </c>
      <c r="L11">
        <v>525</v>
      </c>
      <c r="M11" t="s">
        <v>1572</v>
      </c>
      <c r="N11">
        <v>4.53</v>
      </c>
      <c r="O11" t="s">
        <v>1573</v>
      </c>
      <c r="P11">
        <v>76</v>
      </c>
      <c r="Q11" t="s">
        <v>1574</v>
      </c>
      <c r="T11" t="s">
        <v>1575</v>
      </c>
    </row>
    <row r="12" spans="1:20" x14ac:dyDescent="0.3">
      <c r="A12">
        <v>2024</v>
      </c>
      <c r="B12" t="s">
        <v>772</v>
      </c>
      <c r="C12" t="s">
        <v>14</v>
      </c>
      <c r="D12" t="s">
        <v>22</v>
      </c>
      <c r="E12" t="s">
        <v>1127</v>
      </c>
      <c r="F12" t="s">
        <v>707</v>
      </c>
      <c r="G12" t="s">
        <v>11</v>
      </c>
      <c r="H12" t="s">
        <v>13</v>
      </c>
      <c r="I12" t="s">
        <v>16</v>
      </c>
      <c r="J12" t="s">
        <v>1577</v>
      </c>
      <c r="K12" t="s">
        <v>1579</v>
      </c>
      <c r="L12">
        <v>13416</v>
      </c>
      <c r="M12" t="s">
        <v>1572</v>
      </c>
      <c r="N12">
        <v>3.8</v>
      </c>
      <c r="O12" t="s">
        <v>1573</v>
      </c>
      <c r="P12">
        <v>1638</v>
      </c>
      <c r="Q12" t="s">
        <v>1574</v>
      </c>
      <c r="T12" t="s">
        <v>1575</v>
      </c>
    </row>
    <row r="13" spans="1:20" x14ac:dyDescent="0.3">
      <c r="A13">
        <v>2024</v>
      </c>
      <c r="B13" t="s">
        <v>772</v>
      </c>
      <c r="C13" t="s">
        <v>14</v>
      </c>
      <c r="D13" t="s">
        <v>22</v>
      </c>
      <c r="E13" t="s">
        <v>1127</v>
      </c>
      <c r="F13" t="s">
        <v>707</v>
      </c>
      <c r="G13" t="s">
        <v>11</v>
      </c>
      <c r="H13" t="s">
        <v>13</v>
      </c>
      <c r="I13" t="s">
        <v>16</v>
      </c>
      <c r="J13" t="s">
        <v>1577</v>
      </c>
      <c r="K13" t="s">
        <v>1580</v>
      </c>
      <c r="L13">
        <v>11696</v>
      </c>
      <c r="M13" t="s">
        <v>1572</v>
      </c>
      <c r="N13">
        <v>5.92</v>
      </c>
      <c r="O13" t="s">
        <v>1573</v>
      </c>
      <c r="P13">
        <v>2225</v>
      </c>
      <c r="Q13" t="s">
        <v>1574</v>
      </c>
      <c r="T13" t="s">
        <v>1575</v>
      </c>
    </row>
    <row r="14" spans="1:20" x14ac:dyDescent="0.3">
      <c r="A14">
        <v>2024</v>
      </c>
      <c r="B14" t="s">
        <v>772</v>
      </c>
      <c r="C14" t="s">
        <v>14</v>
      </c>
      <c r="D14" t="s">
        <v>65</v>
      </c>
      <c r="E14" t="s">
        <v>1128</v>
      </c>
      <c r="F14" t="s">
        <v>707</v>
      </c>
      <c r="G14" t="s">
        <v>11</v>
      </c>
      <c r="H14" t="s">
        <v>13</v>
      </c>
      <c r="I14" t="s">
        <v>64</v>
      </c>
      <c r="J14" t="s">
        <v>1570</v>
      </c>
      <c r="K14" t="s">
        <v>1571</v>
      </c>
      <c r="L14">
        <v>40419</v>
      </c>
      <c r="M14" t="s">
        <v>1572</v>
      </c>
      <c r="N14">
        <v>0.52</v>
      </c>
      <c r="O14" t="s">
        <v>1573</v>
      </c>
      <c r="P14">
        <v>680</v>
      </c>
      <c r="Q14" t="s">
        <v>1574</v>
      </c>
      <c r="S14">
        <f>(89.3+95+95.4)/3</f>
        <v>93.233333333333348</v>
      </c>
      <c r="T14" t="s">
        <v>1575</v>
      </c>
    </row>
    <row r="15" spans="1:20" x14ac:dyDescent="0.3">
      <c r="A15">
        <v>2024</v>
      </c>
      <c r="B15" t="s">
        <v>772</v>
      </c>
      <c r="C15" t="s">
        <v>14</v>
      </c>
      <c r="D15" t="s">
        <v>65</v>
      </c>
      <c r="E15" t="s">
        <v>1128</v>
      </c>
      <c r="F15" t="s">
        <v>707</v>
      </c>
      <c r="G15" t="s">
        <v>11</v>
      </c>
      <c r="H15" t="s">
        <v>13</v>
      </c>
      <c r="I15" t="s">
        <v>64</v>
      </c>
      <c r="J15" t="s">
        <v>1570</v>
      </c>
      <c r="K15" t="s">
        <v>1576</v>
      </c>
      <c r="L15">
        <v>87128</v>
      </c>
      <c r="M15" t="s">
        <v>1572</v>
      </c>
      <c r="N15">
        <v>2.4300000000000002</v>
      </c>
      <c r="O15" t="s">
        <v>1573</v>
      </c>
      <c r="P15">
        <v>6818</v>
      </c>
      <c r="Q15" t="s">
        <v>1574</v>
      </c>
      <c r="S15">
        <f>(89.3+95+95.4)/3</f>
        <v>93.233333333333348</v>
      </c>
      <c r="T15" t="s">
        <v>1575</v>
      </c>
    </row>
    <row r="16" spans="1:20" x14ac:dyDescent="0.3">
      <c r="A16">
        <v>2024</v>
      </c>
      <c r="B16" t="s">
        <v>772</v>
      </c>
      <c r="C16" t="s">
        <v>14</v>
      </c>
      <c r="D16" t="s">
        <v>65</v>
      </c>
      <c r="E16" t="s">
        <v>1128</v>
      </c>
      <c r="F16" t="s">
        <v>707</v>
      </c>
      <c r="G16" t="s">
        <v>11</v>
      </c>
      <c r="H16" t="s">
        <v>13</v>
      </c>
      <c r="I16" t="s">
        <v>64</v>
      </c>
      <c r="J16" t="s">
        <v>1577</v>
      </c>
      <c r="K16" t="s">
        <v>1579</v>
      </c>
      <c r="L16">
        <v>52873</v>
      </c>
      <c r="M16" t="s">
        <v>1572</v>
      </c>
      <c r="N16">
        <v>1.9</v>
      </c>
      <c r="O16" t="s">
        <v>1573</v>
      </c>
      <c r="P16">
        <v>3232</v>
      </c>
      <c r="Q16" t="s">
        <v>1574</v>
      </c>
      <c r="T16" t="s">
        <v>1575</v>
      </c>
    </row>
    <row r="17" spans="1:20" x14ac:dyDescent="0.3">
      <c r="A17">
        <v>2024</v>
      </c>
      <c r="B17" t="s">
        <v>772</v>
      </c>
      <c r="C17" t="s">
        <v>14</v>
      </c>
      <c r="D17" t="s">
        <v>65</v>
      </c>
      <c r="E17" t="s">
        <v>1128</v>
      </c>
      <c r="F17" t="s">
        <v>707</v>
      </c>
      <c r="G17" t="s">
        <v>11</v>
      </c>
      <c r="H17" t="s">
        <v>13</v>
      </c>
      <c r="I17" t="s">
        <v>64</v>
      </c>
      <c r="J17" t="s">
        <v>1577</v>
      </c>
      <c r="K17" t="s">
        <v>1580</v>
      </c>
      <c r="L17">
        <v>144334</v>
      </c>
      <c r="M17" t="s">
        <v>1572</v>
      </c>
      <c r="N17">
        <v>2.12</v>
      </c>
      <c r="O17" t="s">
        <v>1573</v>
      </c>
      <c r="P17">
        <v>9857</v>
      </c>
      <c r="Q17" t="s">
        <v>1574</v>
      </c>
      <c r="T17" t="s">
        <v>1575</v>
      </c>
    </row>
    <row r="18" spans="1:20" x14ac:dyDescent="0.3">
      <c r="A18">
        <v>2024</v>
      </c>
      <c r="B18" t="s">
        <v>772</v>
      </c>
      <c r="C18" t="s">
        <v>14</v>
      </c>
      <c r="D18" t="s">
        <v>66</v>
      </c>
      <c r="E18" t="s">
        <v>1129</v>
      </c>
      <c r="F18" t="s">
        <v>707</v>
      </c>
      <c r="G18" t="s">
        <v>11</v>
      </c>
      <c r="H18" t="s">
        <v>13</v>
      </c>
      <c r="I18" t="s">
        <v>64</v>
      </c>
      <c r="J18" t="s">
        <v>1570</v>
      </c>
      <c r="K18" t="s">
        <v>1571</v>
      </c>
      <c r="L18">
        <v>6318</v>
      </c>
      <c r="M18" t="s">
        <v>1572</v>
      </c>
      <c r="N18">
        <v>1.34</v>
      </c>
      <c r="O18" t="s">
        <v>1573</v>
      </c>
      <c r="P18">
        <v>273</v>
      </c>
      <c r="Q18" t="s">
        <v>1574</v>
      </c>
      <c r="S18">
        <f>(86.9+77)/2</f>
        <v>81.95</v>
      </c>
      <c r="T18" t="s">
        <v>1575</v>
      </c>
    </row>
    <row r="19" spans="1:20" x14ac:dyDescent="0.3">
      <c r="A19">
        <v>2024</v>
      </c>
      <c r="B19" t="s">
        <v>772</v>
      </c>
      <c r="C19" t="s">
        <v>14</v>
      </c>
      <c r="D19" t="s">
        <v>66</v>
      </c>
      <c r="E19" t="s">
        <v>1129</v>
      </c>
      <c r="F19" t="s">
        <v>707</v>
      </c>
      <c r="G19" t="s">
        <v>11</v>
      </c>
      <c r="H19" t="s">
        <v>13</v>
      </c>
      <c r="I19" t="s">
        <v>64</v>
      </c>
      <c r="J19" t="s">
        <v>1570</v>
      </c>
      <c r="K19" t="s">
        <v>1576</v>
      </c>
      <c r="L19">
        <v>14085</v>
      </c>
      <c r="M19" t="s">
        <v>1572</v>
      </c>
      <c r="N19">
        <v>1.44</v>
      </c>
      <c r="O19" t="s">
        <v>1573</v>
      </c>
      <c r="P19">
        <v>654</v>
      </c>
      <c r="Q19" t="s">
        <v>1574</v>
      </c>
      <c r="S19">
        <f>(86.9+77)/2</f>
        <v>81.95</v>
      </c>
      <c r="T19" t="s">
        <v>1575</v>
      </c>
    </row>
    <row r="20" spans="1:20" x14ac:dyDescent="0.3">
      <c r="A20">
        <v>2024</v>
      </c>
      <c r="B20" t="s">
        <v>772</v>
      </c>
      <c r="C20" t="s">
        <v>14</v>
      </c>
      <c r="D20" t="s">
        <v>66</v>
      </c>
      <c r="E20" t="s">
        <v>1129</v>
      </c>
      <c r="F20" t="s">
        <v>707</v>
      </c>
      <c r="G20" t="s">
        <v>11</v>
      </c>
      <c r="H20" t="s">
        <v>13</v>
      </c>
      <c r="I20" t="s">
        <v>64</v>
      </c>
      <c r="J20" t="s">
        <v>1577</v>
      </c>
      <c r="K20" t="s">
        <v>1578</v>
      </c>
      <c r="L20">
        <v>12360</v>
      </c>
      <c r="M20" t="s">
        <v>1572</v>
      </c>
      <c r="N20">
        <v>1.86</v>
      </c>
      <c r="O20" t="s">
        <v>1573</v>
      </c>
      <c r="P20">
        <v>739</v>
      </c>
      <c r="Q20" t="s">
        <v>1574</v>
      </c>
      <c r="T20" t="s">
        <v>1575</v>
      </c>
    </row>
    <row r="21" spans="1:20" x14ac:dyDescent="0.3">
      <c r="A21">
        <v>2024</v>
      </c>
      <c r="B21" t="s">
        <v>772</v>
      </c>
      <c r="C21" t="s">
        <v>14</v>
      </c>
      <c r="D21" t="s">
        <v>66</v>
      </c>
      <c r="E21" t="s">
        <v>1129</v>
      </c>
      <c r="F21" t="s">
        <v>707</v>
      </c>
      <c r="G21" t="s">
        <v>11</v>
      </c>
      <c r="H21" t="s">
        <v>13</v>
      </c>
      <c r="I21" t="s">
        <v>64</v>
      </c>
      <c r="J21" t="s">
        <v>1577</v>
      </c>
      <c r="K21" t="s">
        <v>1579</v>
      </c>
      <c r="L21">
        <v>22270</v>
      </c>
      <c r="M21" t="s">
        <v>1572</v>
      </c>
      <c r="N21">
        <v>1.33</v>
      </c>
      <c r="O21" t="s">
        <v>1573</v>
      </c>
      <c r="P21">
        <v>955</v>
      </c>
      <c r="Q21" t="s">
        <v>1574</v>
      </c>
      <c r="T21" t="s">
        <v>1575</v>
      </c>
    </row>
    <row r="22" spans="1:20" x14ac:dyDescent="0.3">
      <c r="A22">
        <v>2024</v>
      </c>
      <c r="B22" t="s">
        <v>772</v>
      </c>
      <c r="C22" t="s">
        <v>14</v>
      </c>
      <c r="D22" t="s">
        <v>66</v>
      </c>
      <c r="E22" t="s">
        <v>1129</v>
      </c>
      <c r="F22" t="s">
        <v>707</v>
      </c>
      <c r="G22" t="s">
        <v>11</v>
      </c>
      <c r="H22" t="s">
        <v>13</v>
      </c>
      <c r="I22" t="s">
        <v>64</v>
      </c>
      <c r="J22" t="s">
        <v>1577</v>
      </c>
      <c r="K22" t="s">
        <v>1580</v>
      </c>
      <c r="L22">
        <v>16946</v>
      </c>
      <c r="M22" t="s">
        <v>1572</v>
      </c>
      <c r="N22">
        <v>1.62</v>
      </c>
      <c r="O22" t="s">
        <v>1573</v>
      </c>
      <c r="P22">
        <v>885</v>
      </c>
      <c r="Q22" t="s">
        <v>1574</v>
      </c>
      <c r="T22" t="s">
        <v>1575</v>
      </c>
    </row>
    <row r="23" spans="1:20" x14ac:dyDescent="0.3">
      <c r="A23">
        <v>2024</v>
      </c>
      <c r="B23" t="s">
        <v>772</v>
      </c>
      <c r="C23" t="s">
        <v>14</v>
      </c>
      <c r="D23" t="s">
        <v>67</v>
      </c>
      <c r="E23" t="s">
        <v>1130</v>
      </c>
      <c r="F23" t="s">
        <v>707</v>
      </c>
      <c r="G23" t="s">
        <v>11</v>
      </c>
      <c r="H23" t="s">
        <v>21</v>
      </c>
      <c r="I23" t="s">
        <v>64</v>
      </c>
      <c r="J23" t="s">
        <v>1570</v>
      </c>
      <c r="K23" t="s">
        <v>1571</v>
      </c>
      <c r="L23">
        <v>352</v>
      </c>
      <c r="M23" t="s">
        <v>1572</v>
      </c>
      <c r="N23">
        <v>12.65</v>
      </c>
      <c r="O23" t="s">
        <v>1573</v>
      </c>
      <c r="P23">
        <v>143</v>
      </c>
      <c r="Q23" t="s">
        <v>1574</v>
      </c>
      <c r="T23" t="s">
        <v>1575</v>
      </c>
    </row>
    <row r="24" spans="1:20" x14ac:dyDescent="0.3">
      <c r="A24">
        <v>2024</v>
      </c>
      <c r="B24" t="s">
        <v>772</v>
      </c>
      <c r="C24" t="s">
        <v>14</v>
      </c>
      <c r="D24" t="s">
        <v>67</v>
      </c>
      <c r="E24" t="s">
        <v>1130</v>
      </c>
      <c r="F24" t="s">
        <v>707</v>
      </c>
      <c r="G24" t="s">
        <v>11</v>
      </c>
      <c r="H24" t="s">
        <v>21</v>
      </c>
      <c r="I24" t="s">
        <v>64</v>
      </c>
      <c r="J24" t="s">
        <v>1570</v>
      </c>
      <c r="K24" t="s">
        <v>1576</v>
      </c>
      <c r="L24">
        <v>6675</v>
      </c>
      <c r="M24" t="s">
        <v>1572</v>
      </c>
      <c r="N24">
        <v>9</v>
      </c>
      <c r="O24" t="s">
        <v>1573</v>
      </c>
      <c r="P24">
        <v>1931</v>
      </c>
      <c r="Q24" t="s">
        <v>1574</v>
      </c>
      <c r="T24" t="s">
        <v>1575</v>
      </c>
    </row>
    <row r="25" spans="1:20" x14ac:dyDescent="0.3">
      <c r="A25">
        <v>2024</v>
      </c>
      <c r="B25" t="s">
        <v>772</v>
      </c>
      <c r="C25" t="s">
        <v>14</v>
      </c>
      <c r="D25" t="s">
        <v>67</v>
      </c>
      <c r="E25" t="s">
        <v>1130</v>
      </c>
      <c r="F25" t="s">
        <v>707</v>
      </c>
      <c r="G25" t="s">
        <v>11</v>
      </c>
      <c r="H25" t="s">
        <v>21</v>
      </c>
      <c r="I25" t="s">
        <v>64</v>
      </c>
      <c r="J25" t="s">
        <v>1577</v>
      </c>
      <c r="K25" t="s">
        <v>1578</v>
      </c>
      <c r="L25">
        <v>278</v>
      </c>
      <c r="M25" t="s">
        <v>1572</v>
      </c>
      <c r="N25">
        <v>8.4600000000000009</v>
      </c>
      <c r="O25" t="s">
        <v>1573</v>
      </c>
      <c r="P25">
        <v>76</v>
      </c>
      <c r="Q25" t="s">
        <v>1574</v>
      </c>
      <c r="T25" t="s">
        <v>1575</v>
      </c>
    </row>
    <row r="26" spans="1:20" x14ac:dyDescent="0.3">
      <c r="A26">
        <v>2024</v>
      </c>
      <c r="B26" t="s">
        <v>772</v>
      </c>
      <c r="C26" t="s">
        <v>14</v>
      </c>
      <c r="D26" t="s">
        <v>67</v>
      </c>
      <c r="E26" t="s">
        <v>1130</v>
      </c>
      <c r="F26" t="s">
        <v>707</v>
      </c>
      <c r="G26" t="s">
        <v>11</v>
      </c>
      <c r="H26" t="s">
        <v>21</v>
      </c>
      <c r="I26" t="s">
        <v>64</v>
      </c>
      <c r="J26" t="s">
        <v>1577</v>
      </c>
      <c r="K26" t="s">
        <v>1579</v>
      </c>
      <c r="L26">
        <v>3144</v>
      </c>
      <c r="M26" t="s">
        <v>1572</v>
      </c>
      <c r="N26">
        <v>7.05</v>
      </c>
      <c r="O26" t="s">
        <v>1573</v>
      </c>
      <c r="P26">
        <v>712</v>
      </c>
      <c r="Q26" t="s">
        <v>1574</v>
      </c>
      <c r="T26" t="s">
        <v>1575</v>
      </c>
    </row>
    <row r="27" spans="1:20" x14ac:dyDescent="0.3">
      <c r="A27">
        <v>2024</v>
      </c>
      <c r="B27" t="s">
        <v>772</v>
      </c>
      <c r="C27" t="s">
        <v>14</v>
      </c>
      <c r="D27" t="s">
        <v>67</v>
      </c>
      <c r="E27" t="s">
        <v>1130</v>
      </c>
      <c r="F27" t="s">
        <v>707</v>
      </c>
      <c r="G27" t="s">
        <v>11</v>
      </c>
      <c r="H27" t="s">
        <v>21</v>
      </c>
      <c r="I27" t="s">
        <v>64</v>
      </c>
      <c r="J27" t="s">
        <v>1577</v>
      </c>
      <c r="K27" t="s">
        <v>1580</v>
      </c>
      <c r="L27">
        <v>5524</v>
      </c>
      <c r="M27" t="s">
        <v>1572</v>
      </c>
      <c r="N27">
        <v>7.44</v>
      </c>
      <c r="O27" t="s">
        <v>1573</v>
      </c>
      <c r="P27">
        <v>1322</v>
      </c>
      <c r="Q27" t="s">
        <v>1574</v>
      </c>
      <c r="T27" t="s">
        <v>1575</v>
      </c>
    </row>
    <row r="28" spans="1:20" x14ac:dyDescent="0.3">
      <c r="A28">
        <v>2024</v>
      </c>
      <c r="B28" t="s">
        <v>772</v>
      </c>
      <c r="C28" t="s">
        <v>14</v>
      </c>
      <c r="D28" t="s">
        <v>91</v>
      </c>
      <c r="E28" t="s">
        <v>1131</v>
      </c>
      <c r="F28" t="s">
        <v>707</v>
      </c>
      <c r="G28" t="s">
        <v>11</v>
      </c>
      <c r="H28" t="s">
        <v>23</v>
      </c>
      <c r="I28" t="s">
        <v>92</v>
      </c>
      <c r="J28" t="s">
        <v>1570</v>
      </c>
      <c r="K28" t="s">
        <v>1571</v>
      </c>
      <c r="L28">
        <v>7424</v>
      </c>
      <c r="M28" t="s">
        <v>1572</v>
      </c>
      <c r="N28">
        <v>2.98</v>
      </c>
      <c r="O28" t="s">
        <v>1573</v>
      </c>
      <c r="P28">
        <v>712</v>
      </c>
      <c r="Q28" t="s">
        <v>1574</v>
      </c>
      <c r="S28">
        <v>94.6</v>
      </c>
      <c r="T28" t="s">
        <v>1575</v>
      </c>
    </row>
    <row r="29" spans="1:20" x14ac:dyDescent="0.3">
      <c r="A29">
        <v>2024</v>
      </c>
      <c r="B29" t="s">
        <v>772</v>
      </c>
      <c r="C29" t="s">
        <v>14</v>
      </c>
      <c r="D29" t="s">
        <v>91</v>
      </c>
      <c r="E29" t="s">
        <v>1131</v>
      </c>
      <c r="F29" t="s">
        <v>707</v>
      </c>
      <c r="G29" t="s">
        <v>11</v>
      </c>
      <c r="H29" t="s">
        <v>23</v>
      </c>
      <c r="I29" t="s">
        <v>92</v>
      </c>
      <c r="J29" t="s">
        <v>1570</v>
      </c>
      <c r="K29" t="s">
        <v>1581</v>
      </c>
      <c r="L29">
        <v>12574</v>
      </c>
      <c r="M29" t="s">
        <v>1572</v>
      </c>
      <c r="N29">
        <v>5.0199999999999996</v>
      </c>
      <c r="O29" t="s">
        <v>1573</v>
      </c>
      <c r="P29">
        <v>2028</v>
      </c>
      <c r="Q29" t="s">
        <v>1574</v>
      </c>
      <c r="S29">
        <v>94.6</v>
      </c>
      <c r="T29" t="s">
        <v>1575</v>
      </c>
    </row>
    <row r="30" spans="1:20" x14ac:dyDescent="0.3">
      <c r="A30">
        <v>2024</v>
      </c>
      <c r="B30" t="s">
        <v>772</v>
      </c>
      <c r="C30" t="s">
        <v>14</v>
      </c>
      <c r="D30" t="s">
        <v>91</v>
      </c>
      <c r="E30" t="s">
        <v>1131</v>
      </c>
      <c r="F30" t="s">
        <v>707</v>
      </c>
      <c r="G30" t="s">
        <v>11</v>
      </c>
      <c r="H30" t="s">
        <v>23</v>
      </c>
      <c r="I30" t="s">
        <v>92</v>
      </c>
      <c r="J30" t="s">
        <v>1577</v>
      </c>
      <c r="K30" t="s">
        <v>1579</v>
      </c>
      <c r="L30">
        <v>16945</v>
      </c>
      <c r="M30" t="s">
        <v>1572</v>
      </c>
      <c r="N30">
        <v>2.79</v>
      </c>
      <c r="O30" t="s">
        <v>1573</v>
      </c>
      <c r="P30">
        <v>1522</v>
      </c>
      <c r="Q30" t="s">
        <v>1574</v>
      </c>
      <c r="T30" t="s">
        <v>1575</v>
      </c>
    </row>
    <row r="31" spans="1:20" x14ac:dyDescent="0.3">
      <c r="A31">
        <v>2024</v>
      </c>
      <c r="B31" t="s">
        <v>772</v>
      </c>
      <c r="C31" t="s">
        <v>14</v>
      </c>
      <c r="D31" t="s">
        <v>91</v>
      </c>
      <c r="E31" t="s">
        <v>1131</v>
      </c>
      <c r="F31" t="s">
        <v>707</v>
      </c>
      <c r="G31" t="s">
        <v>11</v>
      </c>
      <c r="H31" t="s">
        <v>23</v>
      </c>
      <c r="I31" t="s">
        <v>92</v>
      </c>
      <c r="J31" t="s">
        <v>1577</v>
      </c>
      <c r="K31" t="s">
        <v>1580</v>
      </c>
      <c r="L31">
        <v>8806</v>
      </c>
      <c r="M31" t="s">
        <v>1572</v>
      </c>
      <c r="N31">
        <v>4.38</v>
      </c>
      <c r="O31" t="s">
        <v>1573</v>
      </c>
      <c r="P31">
        <v>1240</v>
      </c>
      <c r="Q31" t="s">
        <v>1574</v>
      </c>
      <c r="T31" t="s">
        <v>1575</v>
      </c>
    </row>
    <row r="32" spans="1:20" x14ac:dyDescent="0.3">
      <c r="A32">
        <v>2024</v>
      </c>
      <c r="B32" t="s">
        <v>1582</v>
      </c>
      <c r="C32" t="s">
        <v>14</v>
      </c>
      <c r="D32" t="s">
        <v>20</v>
      </c>
      <c r="E32" t="s">
        <v>707</v>
      </c>
      <c r="F32" t="s">
        <v>1848</v>
      </c>
      <c r="G32" t="s">
        <v>11</v>
      </c>
      <c r="H32" t="s">
        <v>23</v>
      </c>
      <c r="I32" t="s">
        <v>16</v>
      </c>
      <c r="J32" t="s">
        <v>1570</v>
      </c>
      <c r="K32" t="s">
        <v>1571</v>
      </c>
      <c r="L32">
        <v>3355</v>
      </c>
      <c r="M32" t="s">
        <v>1572</v>
      </c>
      <c r="N32">
        <v>1.86</v>
      </c>
      <c r="O32" t="s">
        <v>1573</v>
      </c>
      <c r="P32">
        <v>200</v>
      </c>
      <c r="Q32" t="s">
        <v>1574</v>
      </c>
      <c r="S32">
        <v>90.7</v>
      </c>
      <c r="T32" t="s">
        <v>1575</v>
      </c>
    </row>
    <row r="33" spans="1:20" x14ac:dyDescent="0.3">
      <c r="A33">
        <v>2024</v>
      </c>
      <c r="B33" t="s">
        <v>1582</v>
      </c>
      <c r="C33" t="s">
        <v>14</v>
      </c>
      <c r="D33" t="s">
        <v>20</v>
      </c>
      <c r="E33" t="s">
        <v>707</v>
      </c>
      <c r="F33" t="s">
        <v>1848</v>
      </c>
      <c r="G33" t="s">
        <v>11</v>
      </c>
      <c r="H33" t="s">
        <v>23</v>
      </c>
      <c r="I33" t="s">
        <v>16</v>
      </c>
      <c r="J33" t="s">
        <v>1570</v>
      </c>
      <c r="K33" t="s">
        <v>1581</v>
      </c>
      <c r="L33">
        <v>11516</v>
      </c>
      <c r="M33" t="s">
        <v>1572</v>
      </c>
      <c r="N33">
        <v>3.8</v>
      </c>
      <c r="O33" t="s">
        <v>1573</v>
      </c>
      <c r="P33">
        <v>1408</v>
      </c>
      <c r="Q33" t="s">
        <v>1574</v>
      </c>
      <c r="S33">
        <v>90.7</v>
      </c>
      <c r="T33" t="s">
        <v>1575</v>
      </c>
    </row>
    <row r="34" spans="1:20" x14ac:dyDescent="0.3">
      <c r="A34">
        <v>2024</v>
      </c>
      <c r="B34" t="s">
        <v>1582</v>
      </c>
      <c r="C34" t="s">
        <v>14</v>
      </c>
      <c r="D34" t="s">
        <v>20</v>
      </c>
      <c r="E34" t="s">
        <v>707</v>
      </c>
      <c r="F34" t="s">
        <v>1848</v>
      </c>
      <c r="G34" t="s">
        <v>11</v>
      </c>
      <c r="H34" t="s">
        <v>23</v>
      </c>
      <c r="I34" t="s">
        <v>16</v>
      </c>
      <c r="J34" t="s">
        <v>1577</v>
      </c>
      <c r="K34" t="s">
        <v>1579</v>
      </c>
      <c r="L34">
        <v>9915</v>
      </c>
      <c r="M34" t="s">
        <v>1572</v>
      </c>
      <c r="N34">
        <v>4.01</v>
      </c>
      <c r="O34" t="s">
        <v>1573</v>
      </c>
      <c r="P34">
        <v>1277</v>
      </c>
      <c r="Q34" t="s">
        <v>1574</v>
      </c>
      <c r="T34" t="s">
        <v>1575</v>
      </c>
    </row>
    <row r="35" spans="1:20" x14ac:dyDescent="0.3">
      <c r="A35">
        <v>2024</v>
      </c>
      <c r="B35" t="s">
        <v>1582</v>
      </c>
      <c r="C35" t="s">
        <v>14</v>
      </c>
      <c r="D35" t="s">
        <v>20</v>
      </c>
      <c r="E35" t="s">
        <v>707</v>
      </c>
      <c r="F35" t="s">
        <v>1848</v>
      </c>
      <c r="G35" t="s">
        <v>11</v>
      </c>
      <c r="H35" t="s">
        <v>23</v>
      </c>
      <c r="I35" t="s">
        <v>16</v>
      </c>
      <c r="J35" t="s">
        <v>1577</v>
      </c>
      <c r="K35" t="s">
        <v>1580</v>
      </c>
      <c r="L35">
        <v>3960</v>
      </c>
      <c r="M35" t="s">
        <v>1572</v>
      </c>
      <c r="N35">
        <v>4.6500000000000004</v>
      </c>
      <c r="O35" t="s">
        <v>1573</v>
      </c>
      <c r="P35">
        <v>592</v>
      </c>
      <c r="Q35" t="s">
        <v>1574</v>
      </c>
      <c r="T35" t="s">
        <v>1575</v>
      </c>
    </row>
    <row r="36" spans="1:20" x14ac:dyDescent="0.3">
      <c r="A36">
        <v>2024</v>
      </c>
      <c r="B36" t="s">
        <v>772</v>
      </c>
      <c r="C36" t="s">
        <v>736</v>
      </c>
      <c r="D36" t="s">
        <v>25</v>
      </c>
      <c r="E36" t="s">
        <v>1135</v>
      </c>
      <c r="F36" t="s">
        <v>707</v>
      </c>
      <c r="G36" t="s">
        <v>11</v>
      </c>
      <c r="H36" t="s">
        <v>13</v>
      </c>
      <c r="I36" t="s">
        <v>16</v>
      </c>
      <c r="J36" t="s">
        <v>1570</v>
      </c>
      <c r="K36" t="s">
        <v>1620</v>
      </c>
      <c r="L36">
        <v>6232</v>
      </c>
      <c r="M36" t="s">
        <v>1572</v>
      </c>
      <c r="N36">
        <v>11.4</v>
      </c>
      <c r="O36" t="s">
        <v>1573</v>
      </c>
      <c r="P36">
        <v>2285</v>
      </c>
      <c r="Q36" t="s">
        <v>1574</v>
      </c>
      <c r="T36" t="s">
        <v>1621</v>
      </c>
    </row>
    <row r="37" spans="1:20" x14ac:dyDescent="0.3">
      <c r="A37">
        <v>2024</v>
      </c>
      <c r="B37" t="s">
        <v>772</v>
      </c>
      <c r="C37" t="s">
        <v>736</v>
      </c>
      <c r="D37" t="s">
        <v>26</v>
      </c>
      <c r="E37" t="s">
        <v>1136</v>
      </c>
      <c r="F37" t="s">
        <v>707</v>
      </c>
      <c r="G37" t="s">
        <v>11</v>
      </c>
      <c r="H37" t="s">
        <v>13</v>
      </c>
      <c r="I37" t="s">
        <v>16</v>
      </c>
      <c r="J37" t="s">
        <v>1570</v>
      </c>
      <c r="K37" t="s">
        <v>1620</v>
      </c>
      <c r="L37">
        <v>41756</v>
      </c>
      <c r="M37" t="s">
        <v>1572</v>
      </c>
      <c r="N37">
        <v>2.2599999999999998</v>
      </c>
      <c r="O37" t="s">
        <v>1573</v>
      </c>
      <c r="P37">
        <v>3030</v>
      </c>
      <c r="Q37" t="s">
        <v>1574</v>
      </c>
      <c r="T37" t="s">
        <v>1621</v>
      </c>
    </row>
    <row r="38" spans="1:20" x14ac:dyDescent="0.3">
      <c r="A38">
        <v>2024</v>
      </c>
      <c r="B38" t="s">
        <v>772</v>
      </c>
      <c r="C38" t="s">
        <v>736</v>
      </c>
      <c r="D38" t="s">
        <v>25</v>
      </c>
      <c r="E38" t="s">
        <v>1135</v>
      </c>
      <c r="F38" t="s">
        <v>707</v>
      </c>
      <c r="G38" t="s">
        <v>11</v>
      </c>
      <c r="H38" t="s">
        <v>13</v>
      </c>
      <c r="I38" t="s">
        <v>16</v>
      </c>
      <c r="J38" t="s">
        <v>1577</v>
      </c>
      <c r="K38" t="s">
        <v>1622</v>
      </c>
      <c r="L38">
        <v>2113</v>
      </c>
      <c r="M38" t="s">
        <v>1572</v>
      </c>
      <c r="N38">
        <v>8.76</v>
      </c>
      <c r="O38" t="s">
        <v>1573</v>
      </c>
      <c r="P38">
        <v>601</v>
      </c>
      <c r="Q38" t="s">
        <v>1574</v>
      </c>
      <c r="T38" t="s">
        <v>1621</v>
      </c>
    </row>
    <row r="39" spans="1:20" x14ac:dyDescent="0.3">
      <c r="A39">
        <v>2024</v>
      </c>
      <c r="B39" t="s">
        <v>772</v>
      </c>
      <c r="C39" t="s">
        <v>736</v>
      </c>
      <c r="D39" t="s">
        <v>26</v>
      </c>
      <c r="E39" t="s">
        <v>1136</v>
      </c>
      <c r="F39" t="s">
        <v>707</v>
      </c>
      <c r="G39" t="s">
        <v>11</v>
      </c>
      <c r="H39" t="s">
        <v>13</v>
      </c>
      <c r="I39" t="s">
        <v>16</v>
      </c>
      <c r="J39" t="s">
        <v>1577</v>
      </c>
      <c r="K39" t="s">
        <v>1622</v>
      </c>
      <c r="L39">
        <v>12825</v>
      </c>
      <c r="M39" t="s">
        <v>1572</v>
      </c>
      <c r="N39">
        <v>2.87</v>
      </c>
      <c r="O39" t="s">
        <v>1573</v>
      </c>
      <c r="P39">
        <v>1186</v>
      </c>
      <c r="Q39" t="s">
        <v>1574</v>
      </c>
      <c r="T39" t="s">
        <v>1621</v>
      </c>
    </row>
    <row r="40" spans="1:20" x14ac:dyDescent="0.3">
      <c r="A40">
        <v>2024</v>
      </c>
      <c r="B40" t="s">
        <v>1537</v>
      </c>
      <c r="C40" t="s">
        <v>155</v>
      </c>
      <c r="D40" t="s">
        <v>2838</v>
      </c>
      <c r="E40" t="s">
        <v>707</v>
      </c>
      <c r="F40" t="s">
        <v>720</v>
      </c>
      <c r="G40" t="s">
        <v>11</v>
      </c>
      <c r="I40" t="s">
        <v>157</v>
      </c>
      <c r="J40" t="s">
        <v>1570</v>
      </c>
      <c r="K40" t="s">
        <v>1571</v>
      </c>
      <c r="L40">
        <v>1580</v>
      </c>
      <c r="M40" t="s">
        <v>1697</v>
      </c>
      <c r="N40">
        <v>29.1</v>
      </c>
      <c r="O40" t="s">
        <v>2840</v>
      </c>
    </row>
    <row r="41" spans="1:20" x14ac:dyDescent="0.3">
      <c r="A41">
        <v>2024</v>
      </c>
      <c r="B41" t="s">
        <v>1537</v>
      </c>
      <c r="C41" t="s">
        <v>155</v>
      </c>
      <c r="D41" t="s">
        <v>2838</v>
      </c>
      <c r="E41" t="s">
        <v>707</v>
      </c>
      <c r="F41" t="s">
        <v>720</v>
      </c>
      <c r="G41" t="s">
        <v>11</v>
      </c>
      <c r="I41" t="s">
        <v>157</v>
      </c>
      <c r="J41" t="s">
        <v>1570</v>
      </c>
      <c r="K41" t="s">
        <v>1581</v>
      </c>
      <c r="L41">
        <v>155</v>
      </c>
      <c r="M41" t="s">
        <v>1697</v>
      </c>
      <c r="N41">
        <v>28.8</v>
      </c>
      <c r="O41" t="s">
        <v>2840</v>
      </c>
    </row>
    <row r="42" spans="1:20" x14ac:dyDescent="0.3">
      <c r="A42">
        <v>2024</v>
      </c>
      <c r="B42" t="s">
        <v>1537</v>
      </c>
      <c r="C42" t="s">
        <v>155</v>
      </c>
      <c r="D42" t="s">
        <v>2838</v>
      </c>
      <c r="E42" t="s">
        <v>707</v>
      </c>
      <c r="F42" t="s">
        <v>720</v>
      </c>
      <c r="G42" t="s">
        <v>11</v>
      </c>
      <c r="I42" t="s">
        <v>157</v>
      </c>
      <c r="J42" t="s">
        <v>1577</v>
      </c>
      <c r="K42" t="s">
        <v>1578</v>
      </c>
      <c r="L42">
        <v>1582</v>
      </c>
      <c r="M42" t="s">
        <v>1697</v>
      </c>
      <c r="N42">
        <v>27.1</v>
      </c>
      <c r="O42" t="s">
        <v>2840</v>
      </c>
    </row>
    <row r="43" spans="1:20" x14ac:dyDescent="0.3">
      <c r="A43">
        <v>2024</v>
      </c>
      <c r="B43" t="s">
        <v>1537</v>
      </c>
      <c r="C43" t="s">
        <v>155</v>
      </c>
      <c r="D43" t="s">
        <v>2838</v>
      </c>
      <c r="E43" t="s">
        <v>707</v>
      </c>
      <c r="F43" t="s">
        <v>720</v>
      </c>
      <c r="G43" t="s">
        <v>11</v>
      </c>
      <c r="I43" t="s">
        <v>157</v>
      </c>
      <c r="J43" t="s">
        <v>1577</v>
      </c>
      <c r="K43" t="s">
        <v>1579</v>
      </c>
      <c r="L43">
        <v>1598</v>
      </c>
      <c r="M43" t="s">
        <v>1697</v>
      </c>
      <c r="N43">
        <v>28.9</v>
      </c>
      <c r="O43" t="s">
        <v>2840</v>
      </c>
    </row>
    <row r="44" spans="1:20" x14ac:dyDescent="0.3">
      <c r="A44">
        <v>2024</v>
      </c>
      <c r="B44" t="s">
        <v>1537</v>
      </c>
      <c r="C44" t="s">
        <v>155</v>
      </c>
      <c r="D44" t="s">
        <v>2838</v>
      </c>
      <c r="E44" t="s">
        <v>707</v>
      </c>
      <c r="F44" t="s">
        <v>720</v>
      </c>
      <c r="G44" t="s">
        <v>11</v>
      </c>
      <c r="I44" t="s">
        <v>157</v>
      </c>
      <c r="J44" t="s">
        <v>1577</v>
      </c>
      <c r="K44" t="s">
        <v>1580</v>
      </c>
      <c r="L44">
        <v>1642</v>
      </c>
      <c r="M44" t="s">
        <v>1697</v>
      </c>
      <c r="N44">
        <v>27.7</v>
      </c>
      <c r="O44" t="s">
        <v>2840</v>
      </c>
    </row>
    <row r="45" spans="1:20" x14ac:dyDescent="0.3">
      <c r="A45">
        <v>2023</v>
      </c>
      <c r="B45" t="s">
        <v>772</v>
      </c>
      <c r="C45" t="s">
        <v>159</v>
      </c>
      <c r="D45" t="s">
        <v>160</v>
      </c>
      <c r="E45" t="s">
        <v>1165</v>
      </c>
      <c r="F45" t="s">
        <v>707</v>
      </c>
      <c r="G45" t="s">
        <v>11</v>
      </c>
      <c r="H45" t="s">
        <v>34</v>
      </c>
      <c r="I45" t="s">
        <v>157</v>
      </c>
      <c r="J45" t="s">
        <v>1570</v>
      </c>
      <c r="K45" s="28" t="s">
        <v>2124</v>
      </c>
      <c r="L45">
        <v>663000</v>
      </c>
      <c r="M45" t="s">
        <v>1697</v>
      </c>
    </row>
    <row r="46" spans="1:20" ht="28.8" x14ac:dyDescent="0.3">
      <c r="A46">
        <v>2023</v>
      </c>
      <c r="B46" t="s">
        <v>772</v>
      </c>
      <c r="C46" t="s">
        <v>159</v>
      </c>
      <c r="D46" t="s">
        <v>160</v>
      </c>
      <c r="E46" t="s">
        <v>1165</v>
      </c>
      <c r="F46" t="s">
        <v>707</v>
      </c>
      <c r="G46" t="s">
        <v>11</v>
      </c>
      <c r="H46" t="s">
        <v>34</v>
      </c>
      <c r="I46" t="s">
        <v>157</v>
      </c>
      <c r="J46" s="28" t="s">
        <v>1577</v>
      </c>
      <c r="K46" s="28" t="s">
        <v>2126</v>
      </c>
      <c r="L46">
        <v>1004000</v>
      </c>
      <c r="M46" t="s">
        <v>2125</v>
      </c>
    </row>
    <row r="47" spans="1:20" x14ac:dyDescent="0.3">
      <c r="A47">
        <v>2023</v>
      </c>
      <c r="B47" t="s">
        <v>772</v>
      </c>
      <c r="C47" t="s">
        <v>27</v>
      </c>
      <c r="D47" t="s">
        <v>28</v>
      </c>
      <c r="E47" t="s">
        <v>1166</v>
      </c>
      <c r="F47" t="s">
        <v>707</v>
      </c>
      <c r="J47" s="28" t="s">
        <v>1570</v>
      </c>
      <c r="K47" s="28" t="s">
        <v>1571</v>
      </c>
      <c r="L47">
        <v>0.28999999999999998</v>
      </c>
      <c r="M47" t="s">
        <v>1697</v>
      </c>
      <c r="N47">
        <v>3.84</v>
      </c>
      <c r="O47" t="s">
        <v>1573</v>
      </c>
      <c r="P47">
        <v>3.5999999999999997E-2</v>
      </c>
      <c r="Q47" t="s">
        <v>1949</v>
      </c>
      <c r="T47" t="s">
        <v>1704</v>
      </c>
    </row>
    <row r="48" spans="1:20" x14ac:dyDescent="0.3">
      <c r="A48">
        <v>2023</v>
      </c>
      <c r="B48" t="s">
        <v>772</v>
      </c>
      <c r="C48" t="s">
        <v>27</v>
      </c>
      <c r="D48" t="s">
        <v>28</v>
      </c>
      <c r="E48" t="s">
        <v>1166</v>
      </c>
      <c r="F48" t="s">
        <v>707</v>
      </c>
      <c r="J48" s="28" t="s">
        <v>1570</v>
      </c>
      <c r="K48" s="28" t="s">
        <v>1581</v>
      </c>
      <c r="L48">
        <v>31</v>
      </c>
      <c r="M48" t="s">
        <v>1697</v>
      </c>
      <c r="N48">
        <v>1.6</v>
      </c>
      <c r="O48" t="s">
        <v>1573</v>
      </c>
      <c r="P48">
        <v>1.6</v>
      </c>
      <c r="Q48" t="s">
        <v>1949</v>
      </c>
    </row>
    <row r="49" spans="1:20" x14ac:dyDescent="0.3">
      <c r="A49">
        <v>2023</v>
      </c>
      <c r="B49" t="s">
        <v>772</v>
      </c>
      <c r="C49" t="s">
        <v>27</v>
      </c>
      <c r="D49" t="s">
        <v>28</v>
      </c>
      <c r="E49" t="s">
        <v>1166</v>
      </c>
      <c r="F49" t="s">
        <v>707</v>
      </c>
      <c r="J49" s="28" t="s">
        <v>1577</v>
      </c>
      <c r="K49" s="28" t="s">
        <v>1578</v>
      </c>
      <c r="L49">
        <v>3.9</v>
      </c>
      <c r="M49" t="s">
        <v>1697</v>
      </c>
      <c r="N49">
        <v>4.37</v>
      </c>
      <c r="O49" t="s">
        <v>1573</v>
      </c>
      <c r="P49">
        <v>0.55000000000000004</v>
      </c>
      <c r="Q49" t="s">
        <v>1949</v>
      </c>
    </row>
    <row r="50" spans="1:20" x14ac:dyDescent="0.3">
      <c r="A50">
        <v>2023</v>
      </c>
      <c r="B50" t="s">
        <v>772</v>
      </c>
      <c r="C50" t="s">
        <v>27</v>
      </c>
      <c r="D50" t="s">
        <v>28</v>
      </c>
      <c r="E50" t="s">
        <v>1166</v>
      </c>
      <c r="F50" t="s">
        <v>707</v>
      </c>
      <c r="J50" s="28" t="s">
        <v>1577</v>
      </c>
      <c r="K50" s="28" t="s">
        <v>1579</v>
      </c>
      <c r="L50">
        <v>60</v>
      </c>
      <c r="M50" t="s">
        <v>1697</v>
      </c>
      <c r="N50">
        <v>1.49</v>
      </c>
      <c r="O50" t="s">
        <v>1573</v>
      </c>
      <c r="P50">
        <v>2.9</v>
      </c>
      <c r="Q50" t="s">
        <v>1949</v>
      </c>
    </row>
    <row r="51" spans="1:20" x14ac:dyDescent="0.3">
      <c r="A51">
        <v>2023</v>
      </c>
      <c r="B51" t="s">
        <v>772</v>
      </c>
      <c r="C51" t="s">
        <v>27</v>
      </c>
      <c r="D51" t="s">
        <v>28</v>
      </c>
      <c r="E51" t="s">
        <v>1166</v>
      </c>
      <c r="F51" t="s">
        <v>707</v>
      </c>
      <c r="J51" s="28" t="s">
        <v>1577</v>
      </c>
      <c r="K51" s="28" t="s">
        <v>1580</v>
      </c>
      <c r="L51">
        <v>8.5</v>
      </c>
      <c r="M51" t="s">
        <v>1697</v>
      </c>
      <c r="N51">
        <v>2.2999999999999998</v>
      </c>
      <c r="O51" t="s">
        <v>1573</v>
      </c>
      <c r="P51">
        <v>0.62</v>
      </c>
      <c r="Q51" t="s">
        <v>1949</v>
      </c>
    </row>
    <row r="52" spans="1:20" x14ac:dyDescent="0.3">
      <c r="A52">
        <v>2023</v>
      </c>
      <c r="B52" t="s">
        <v>772</v>
      </c>
      <c r="C52" t="s">
        <v>2275</v>
      </c>
      <c r="D52" t="s">
        <v>110</v>
      </c>
      <c r="E52" t="s">
        <v>1169</v>
      </c>
      <c r="F52" t="s">
        <v>707</v>
      </c>
      <c r="G52" t="s">
        <v>11</v>
      </c>
      <c r="H52" t="s">
        <v>34</v>
      </c>
      <c r="I52" t="s">
        <v>111</v>
      </c>
      <c r="J52" t="s">
        <v>1577</v>
      </c>
      <c r="K52" t="s">
        <v>1578</v>
      </c>
      <c r="L52">
        <v>686</v>
      </c>
      <c r="M52" t="s">
        <v>1697</v>
      </c>
      <c r="T52" t="s">
        <v>2276</v>
      </c>
    </row>
    <row r="53" spans="1:20" x14ac:dyDescent="0.3">
      <c r="A53">
        <v>2023</v>
      </c>
      <c r="B53" t="s">
        <v>772</v>
      </c>
      <c r="C53" t="s">
        <v>2275</v>
      </c>
      <c r="D53" t="s">
        <v>110</v>
      </c>
      <c r="E53" t="s">
        <v>1169</v>
      </c>
      <c r="F53" t="s">
        <v>707</v>
      </c>
      <c r="G53" t="s">
        <v>11</v>
      </c>
      <c r="H53" t="s">
        <v>34</v>
      </c>
      <c r="I53" t="s">
        <v>111</v>
      </c>
      <c r="J53" t="s">
        <v>1577</v>
      </c>
      <c r="K53" t="s">
        <v>1579</v>
      </c>
      <c r="L53">
        <v>369.9</v>
      </c>
      <c r="M53" t="s">
        <v>1697</v>
      </c>
      <c r="T53" t="s">
        <v>2276</v>
      </c>
    </row>
    <row r="54" spans="1:20" x14ac:dyDescent="0.3">
      <c r="A54">
        <v>2023</v>
      </c>
      <c r="B54" t="s">
        <v>772</v>
      </c>
      <c r="C54" t="s">
        <v>2275</v>
      </c>
      <c r="D54" t="s">
        <v>110</v>
      </c>
      <c r="E54" t="s">
        <v>1169</v>
      </c>
      <c r="F54" t="s">
        <v>707</v>
      </c>
      <c r="G54" t="s">
        <v>11</v>
      </c>
      <c r="H54" t="s">
        <v>34</v>
      </c>
      <c r="I54" t="s">
        <v>111</v>
      </c>
      <c r="J54" t="s">
        <v>1577</v>
      </c>
      <c r="K54" t="s">
        <v>1580</v>
      </c>
      <c r="L54">
        <v>460.9</v>
      </c>
      <c r="M54" t="s">
        <v>1697</v>
      </c>
      <c r="T54" t="s">
        <v>2276</v>
      </c>
    </row>
    <row r="55" spans="1:20" x14ac:dyDescent="0.3">
      <c r="A55">
        <v>2024</v>
      </c>
      <c r="B55" t="s">
        <v>772</v>
      </c>
      <c r="C55" t="s">
        <v>145</v>
      </c>
      <c r="D55" t="s">
        <v>146</v>
      </c>
      <c r="E55" t="s">
        <v>1172</v>
      </c>
      <c r="F55" t="s">
        <v>707</v>
      </c>
      <c r="G55" t="s">
        <v>11</v>
      </c>
      <c r="H55" t="s">
        <v>148</v>
      </c>
      <c r="I55" t="s">
        <v>147</v>
      </c>
      <c r="J55" s="28" t="s">
        <v>1570</v>
      </c>
      <c r="K55" s="28" t="s">
        <v>1581</v>
      </c>
      <c r="M55" t="s">
        <v>1697</v>
      </c>
      <c r="O55" t="s">
        <v>1918</v>
      </c>
      <c r="Q55" t="s">
        <v>1919</v>
      </c>
    </row>
    <row r="56" spans="1:20" x14ac:dyDescent="0.3">
      <c r="A56">
        <v>2024</v>
      </c>
      <c r="B56" t="s">
        <v>772</v>
      </c>
      <c r="C56" t="s">
        <v>208</v>
      </c>
      <c r="D56" t="s">
        <v>209</v>
      </c>
      <c r="E56" t="s">
        <v>1175</v>
      </c>
      <c r="F56" t="s">
        <v>707</v>
      </c>
      <c r="G56" t="s">
        <v>11</v>
      </c>
      <c r="H56" t="s">
        <v>44</v>
      </c>
      <c r="I56" t="s">
        <v>210</v>
      </c>
      <c r="J56" t="s">
        <v>1570</v>
      </c>
      <c r="K56" t="s">
        <v>1571</v>
      </c>
      <c r="L56">
        <v>322</v>
      </c>
      <c r="M56" t="s">
        <v>1572</v>
      </c>
      <c r="N56">
        <v>16.68</v>
      </c>
      <c r="O56" t="s">
        <v>1709</v>
      </c>
      <c r="P56">
        <v>118.4</v>
      </c>
      <c r="Q56" t="s">
        <v>1710</v>
      </c>
      <c r="S56">
        <v>98.7</v>
      </c>
      <c r="T56" t="s">
        <v>1704</v>
      </c>
    </row>
    <row r="57" spans="1:20" x14ac:dyDescent="0.3">
      <c r="A57">
        <v>2024</v>
      </c>
      <c r="B57" t="s">
        <v>772</v>
      </c>
      <c r="C57" t="s">
        <v>208</v>
      </c>
      <c r="D57" t="s">
        <v>209</v>
      </c>
      <c r="E57" t="s">
        <v>1175</v>
      </c>
      <c r="F57" t="s">
        <v>707</v>
      </c>
      <c r="G57" t="s">
        <v>11</v>
      </c>
      <c r="H57" t="s">
        <v>44</v>
      </c>
      <c r="I57" t="s">
        <v>210</v>
      </c>
      <c r="J57" t="s">
        <v>1570</v>
      </c>
      <c r="K57" t="s">
        <v>1581</v>
      </c>
      <c r="L57">
        <v>229.4</v>
      </c>
      <c r="M57" t="s">
        <v>1572</v>
      </c>
      <c r="N57">
        <v>14.73</v>
      </c>
      <c r="O57" t="s">
        <v>1709</v>
      </c>
      <c r="P57">
        <v>74.5</v>
      </c>
      <c r="Q57" t="s">
        <v>1710</v>
      </c>
      <c r="S57">
        <v>98.7</v>
      </c>
      <c r="T57" t="s">
        <v>1704</v>
      </c>
    </row>
    <row r="58" spans="1:20" x14ac:dyDescent="0.3">
      <c r="A58">
        <v>2024</v>
      </c>
      <c r="B58" t="s">
        <v>772</v>
      </c>
      <c r="C58" t="s">
        <v>208</v>
      </c>
      <c r="D58" t="s">
        <v>209</v>
      </c>
      <c r="E58" t="s">
        <v>1175</v>
      </c>
      <c r="F58" t="s">
        <v>707</v>
      </c>
      <c r="G58" t="s">
        <v>11</v>
      </c>
      <c r="H58" t="s">
        <v>44</v>
      </c>
      <c r="I58" t="s">
        <v>210</v>
      </c>
      <c r="J58" t="s">
        <v>1577</v>
      </c>
      <c r="K58" t="s">
        <v>1578</v>
      </c>
      <c r="L58">
        <v>75.5</v>
      </c>
      <c r="M58" t="s">
        <v>1572</v>
      </c>
      <c r="N58">
        <v>4.88</v>
      </c>
      <c r="O58" t="s">
        <v>1709</v>
      </c>
      <c r="P58">
        <v>8.1</v>
      </c>
      <c r="Q58" t="s">
        <v>1710</v>
      </c>
      <c r="T58" t="s">
        <v>1704</v>
      </c>
    </row>
    <row r="59" spans="1:20" x14ac:dyDescent="0.3">
      <c r="A59">
        <v>2024</v>
      </c>
      <c r="B59" t="s">
        <v>772</v>
      </c>
      <c r="C59" t="s">
        <v>208</v>
      </c>
      <c r="D59" t="s">
        <v>209</v>
      </c>
      <c r="E59" t="s">
        <v>1175</v>
      </c>
      <c r="F59" t="s">
        <v>707</v>
      </c>
      <c r="G59" t="s">
        <v>11</v>
      </c>
      <c r="H59" t="s">
        <v>44</v>
      </c>
      <c r="I59" t="s">
        <v>210</v>
      </c>
      <c r="J59" t="s">
        <v>1577</v>
      </c>
      <c r="K59" t="s">
        <v>1579</v>
      </c>
      <c r="L59">
        <v>141.30000000000001</v>
      </c>
      <c r="M59" t="s">
        <v>1572</v>
      </c>
      <c r="N59">
        <v>4.95</v>
      </c>
      <c r="O59" t="s">
        <v>1709</v>
      </c>
      <c r="P59">
        <v>15.4</v>
      </c>
      <c r="Q59" t="s">
        <v>1710</v>
      </c>
      <c r="T59" t="s">
        <v>1704</v>
      </c>
    </row>
    <row r="60" spans="1:20" x14ac:dyDescent="0.3">
      <c r="A60">
        <v>2024</v>
      </c>
      <c r="B60" t="s">
        <v>772</v>
      </c>
      <c r="C60" t="s">
        <v>208</v>
      </c>
      <c r="D60" t="s">
        <v>209</v>
      </c>
      <c r="E60" t="s">
        <v>1175</v>
      </c>
      <c r="F60" t="s">
        <v>707</v>
      </c>
      <c r="G60" t="s">
        <v>11</v>
      </c>
      <c r="H60" t="s">
        <v>44</v>
      </c>
      <c r="I60" t="s">
        <v>210</v>
      </c>
      <c r="J60" t="s">
        <v>1577</v>
      </c>
      <c r="K60" t="s">
        <v>1580</v>
      </c>
      <c r="L60">
        <v>163.4</v>
      </c>
      <c r="M60" t="s">
        <v>1572</v>
      </c>
      <c r="N60">
        <v>5.55</v>
      </c>
      <c r="O60" t="s">
        <v>1709</v>
      </c>
      <c r="P60">
        <v>20</v>
      </c>
      <c r="Q60" t="s">
        <v>1710</v>
      </c>
      <c r="T60" t="s">
        <v>1704</v>
      </c>
    </row>
    <row r="61" spans="1:20" x14ac:dyDescent="0.3">
      <c r="A61">
        <v>2024</v>
      </c>
      <c r="B61" t="s">
        <v>772</v>
      </c>
      <c r="C61" t="s">
        <v>208</v>
      </c>
      <c r="D61" t="s">
        <v>211</v>
      </c>
      <c r="E61" t="s">
        <v>1176</v>
      </c>
      <c r="F61" t="s">
        <v>707</v>
      </c>
      <c r="G61" t="s">
        <v>11</v>
      </c>
      <c r="H61" t="s">
        <v>21</v>
      </c>
      <c r="I61" t="s">
        <v>210</v>
      </c>
      <c r="J61" t="s">
        <v>1570</v>
      </c>
      <c r="K61" t="s">
        <v>1571</v>
      </c>
      <c r="L61">
        <v>61.1</v>
      </c>
      <c r="M61" t="s">
        <v>1572</v>
      </c>
      <c r="N61">
        <v>0.52</v>
      </c>
      <c r="O61" t="s">
        <v>1709</v>
      </c>
      <c r="P61">
        <v>0.7</v>
      </c>
      <c r="Q61" t="s">
        <v>1710</v>
      </c>
      <c r="S61">
        <v>95</v>
      </c>
      <c r="T61" t="s">
        <v>1704</v>
      </c>
    </row>
    <row r="62" spans="1:20" x14ac:dyDescent="0.3">
      <c r="A62">
        <v>2024</v>
      </c>
      <c r="B62" t="s">
        <v>772</v>
      </c>
      <c r="C62" t="s">
        <v>208</v>
      </c>
      <c r="D62" t="s">
        <v>212</v>
      </c>
      <c r="E62" t="s">
        <v>1177</v>
      </c>
      <c r="F62" t="s">
        <v>707</v>
      </c>
      <c r="G62" t="s">
        <v>11</v>
      </c>
      <c r="H62" t="s">
        <v>44</v>
      </c>
      <c r="I62" t="s">
        <v>210</v>
      </c>
      <c r="J62" t="s">
        <v>1570</v>
      </c>
      <c r="K62" t="s">
        <v>1571</v>
      </c>
      <c r="L62">
        <v>1970.3</v>
      </c>
      <c r="M62" t="s">
        <v>1572</v>
      </c>
      <c r="N62">
        <v>6.81</v>
      </c>
      <c r="O62" t="s">
        <v>1709</v>
      </c>
      <c r="P62">
        <v>295.8</v>
      </c>
      <c r="Q62" t="s">
        <v>1710</v>
      </c>
      <c r="S62">
        <v>99.2</v>
      </c>
      <c r="T62" t="s">
        <v>1704</v>
      </c>
    </row>
    <row r="63" spans="1:20" x14ac:dyDescent="0.3">
      <c r="A63">
        <v>2024</v>
      </c>
      <c r="B63" t="s">
        <v>772</v>
      </c>
      <c r="C63" t="s">
        <v>208</v>
      </c>
      <c r="D63" t="s">
        <v>212</v>
      </c>
      <c r="E63" t="s">
        <v>1177</v>
      </c>
      <c r="F63" t="s">
        <v>707</v>
      </c>
      <c r="G63" t="s">
        <v>11</v>
      </c>
      <c r="H63" t="s">
        <v>44</v>
      </c>
      <c r="I63" t="s">
        <v>210</v>
      </c>
      <c r="J63" t="s">
        <v>1570</v>
      </c>
      <c r="K63" t="s">
        <v>1581</v>
      </c>
      <c r="L63">
        <v>520.4</v>
      </c>
      <c r="M63" t="s">
        <v>1572</v>
      </c>
      <c r="N63">
        <v>5.56</v>
      </c>
      <c r="O63" t="s">
        <v>1709</v>
      </c>
      <c r="P63">
        <v>63.7</v>
      </c>
      <c r="Q63" t="s">
        <v>1710</v>
      </c>
      <c r="S63">
        <v>99.2</v>
      </c>
      <c r="T63" t="s">
        <v>1704</v>
      </c>
    </row>
    <row r="64" spans="1:20" x14ac:dyDescent="0.3">
      <c r="A64">
        <v>2024</v>
      </c>
      <c r="B64" t="s">
        <v>772</v>
      </c>
      <c r="C64" t="s">
        <v>208</v>
      </c>
      <c r="D64" t="s">
        <v>212</v>
      </c>
      <c r="E64" t="s">
        <v>1177</v>
      </c>
      <c r="F64" t="s">
        <v>707</v>
      </c>
      <c r="G64" t="s">
        <v>11</v>
      </c>
      <c r="H64" t="s">
        <v>44</v>
      </c>
      <c r="I64" t="s">
        <v>210</v>
      </c>
      <c r="J64" t="s">
        <v>1577</v>
      </c>
      <c r="K64" t="s">
        <v>1578</v>
      </c>
      <c r="L64">
        <v>71.8</v>
      </c>
      <c r="M64" t="s">
        <v>1572</v>
      </c>
      <c r="N64">
        <v>2.2799999999999998</v>
      </c>
      <c r="O64" t="s">
        <v>1709</v>
      </c>
      <c r="P64">
        <v>3.6</v>
      </c>
      <c r="Q64" t="s">
        <v>1710</v>
      </c>
      <c r="T64" t="s">
        <v>1704</v>
      </c>
    </row>
    <row r="65" spans="1:20" x14ac:dyDescent="0.3">
      <c r="A65">
        <v>2024</v>
      </c>
      <c r="B65" t="s">
        <v>772</v>
      </c>
      <c r="C65" t="s">
        <v>208</v>
      </c>
      <c r="D65" t="s">
        <v>212</v>
      </c>
      <c r="E65" t="s">
        <v>1177</v>
      </c>
      <c r="F65" t="s">
        <v>707</v>
      </c>
      <c r="G65" t="s">
        <v>11</v>
      </c>
      <c r="H65" t="s">
        <v>44</v>
      </c>
      <c r="I65" t="s">
        <v>210</v>
      </c>
      <c r="J65" t="s">
        <v>1577</v>
      </c>
      <c r="K65" t="s">
        <v>1579</v>
      </c>
      <c r="L65">
        <v>60.3</v>
      </c>
      <c r="M65" t="s">
        <v>1572</v>
      </c>
      <c r="N65">
        <v>2.31</v>
      </c>
      <c r="O65" t="s">
        <v>1709</v>
      </c>
      <c r="P65">
        <v>3.1</v>
      </c>
      <c r="Q65" t="s">
        <v>1710</v>
      </c>
      <c r="T65" t="s">
        <v>1704</v>
      </c>
    </row>
    <row r="66" spans="1:20" x14ac:dyDescent="0.3">
      <c r="A66">
        <v>2024</v>
      </c>
      <c r="B66" t="s">
        <v>772</v>
      </c>
      <c r="C66" t="s">
        <v>208</v>
      </c>
      <c r="D66" t="s">
        <v>212</v>
      </c>
      <c r="E66" t="s">
        <v>1177</v>
      </c>
      <c r="F66" t="s">
        <v>707</v>
      </c>
      <c r="G66" t="s">
        <v>11</v>
      </c>
      <c r="H66" t="s">
        <v>44</v>
      </c>
      <c r="I66" t="s">
        <v>210</v>
      </c>
      <c r="J66" t="s">
        <v>1577</v>
      </c>
      <c r="K66" t="s">
        <v>1580</v>
      </c>
      <c r="L66">
        <v>36.4</v>
      </c>
      <c r="M66" t="s">
        <v>1572</v>
      </c>
      <c r="N66">
        <v>2.95</v>
      </c>
      <c r="O66" t="s">
        <v>1709</v>
      </c>
      <c r="P66">
        <v>2.4</v>
      </c>
      <c r="Q66" t="s">
        <v>1710</v>
      </c>
      <c r="T66" t="s">
        <v>1704</v>
      </c>
    </row>
    <row r="67" spans="1:20" x14ac:dyDescent="0.3">
      <c r="A67">
        <v>2024</v>
      </c>
      <c r="B67" t="s">
        <v>772</v>
      </c>
      <c r="C67" t="s">
        <v>793</v>
      </c>
      <c r="D67" t="s">
        <v>129</v>
      </c>
      <c r="E67" t="s">
        <v>1190</v>
      </c>
      <c r="F67" t="s">
        <v>707</v>
      </c>
      <c r="G67" t="s">
        <v>11</v>
      </c>
      <c r="H67" t="s">
        <v>19</v>
      </c>
      <c r="I67" t="s">
        <v>16</v>
      </c>
      <c r="J67" t="s">
        <v>1570</v>
      </c>
      <c r="K67" s="28" t="s">
        <v>1571</v>
      </c>
      <c r="L67">
        <v>187961</v>
      </c>
      <c r="M67" t="s">
        <v>1572</v>
      </c>
      <c r="N67">
        <v>0.34</v>
      </c>
      <c r="O67" t="s">
        <v>1573</v>
      </c>
      <c r="P67">
        <v>2056</v>
      </c>
      <c r="Q67" t="s">
        <v>1549</v>
      </c>
    </row>
    <row r="68" spans="1:20" x14ac:dyDescent="0.3">
      <c r="A68">
        <v>2024</v>
      </c>
      <c r="B68" t="s">
        <v>772</v>
      </c>
      <c r="C68" t="s">
        <v>793</v>
      </c>
      <c r="D68" t="s">
        <v>129</v>
      </c>
      <c r="E68" t="s">
        <v>1190</v>
      </c>
      <c r="F68" t="s">
        <v>707</v>
      </c>
      <c r="G68" t="s">
        <v>11</v>
      </c>
      <c r="H68" t="s">
        <v>19</v>
      </c>
      <c r="I68" t="s">
        <v>16</v>
      </c>
      <c r="J68" t="s">
        <v>1570</v>
      </c>
      <c r="K68" s="28" t="s">
        <v>1581</v>
      </c>
      <c r="L68">
        <v>76551</v>
      </c>
      <c r="M68" t="s">
        <v>1572</v>
      </c>
      <c r="N68">
        <v>0.31</v>
      </c>
      <c r="O68" t="s">
        <v>1573</v>
      </c>
      <c r="P68">
        <v>770</v>
      </c>
      <c r="Q68" t="s">
        <v>1549</v>
      </c>
    </row>
    <row r="69" spans="1:20" x14ac:dyDescent="0.3">
      <c r="A69">
        <v>2024</v>
      </c>
      <c r="B69" t="s">
        <v>772</v>
      </c>
      <c r="C69" t="s">
        <v>793</v>
      </c>
      <c r="D69" t="s">
        <v>129</v>
      </c>
      <c r="E69" t="s">
        <v>1190</v>
      </c>
      <c r="F69" t="s">
        <v>707</v>
      </c>
      <c r="G69" t="s">
        <v>11</v>
      </c>
      <c r="H69" t="s">
        <v>19</v>
      </c>
      <c r="I69" t="s">
        <v>125</v>
      </c>
      <c r="J69" t="s">
        <v>1570</v>
      </c>
      <c r="K69" s="28" t="s">
        <v>1571</v>
      </c>
      <c r="L69" t="s">
        <v>707</v>
      </c>
      <c r="M69" t="s">
        <v>1572</v>
      </c>
      <c r="N69" s="25">
        <v>0.19</v>
      </c>
      <c r="O69" t="s">
        <v>1604</v>
      </c>
      <c r="P69">
        <v>808</v>
      </c>
      <c r="Q69" t="s">
        <v>1794</v>
      </c>
    </row>
    <row r="70" spans="1:20" x14ac:dyDescent="0.3">
      <c r="A70">
        <v>2024</v>
      </c>
      <c r="B70" t="s">
        <v>772</v>
      </c>
      <c r="C70" t="s">
        <v>793</v>
      </c>
      <c r="D70" t="s">
        <v>129</v>
      </c>
      <c r="E70" t="s">
        <v>1190</v>
      </c>
      <c r="F70" t="s">
        <v>707</v>
      </c>
      <c r="G70" t="s">
        <v>11</v>
      </c>
      <c r="H70" t="s">
        <v>19</v>
      </c>
      <c r="I70" t="s">
        <v>125</v>
      </c>
      <c r="J70" t="s">
        <v>1570</v>
      </c>
      <c r="K70" s="28" t="s">
        <v>1581</v>
      </c>
      <c r="L70" t="s">
        <v>707</v>
      </c>
      <c r="M70" t="s">
        <v>1572</v>
      </c>
      <c r="N70">
        <v>0.2</v>
      </c>
      <c r="O70" t="s">
        <v>1604</v>
      </c>
      <c r="P70">
        <v>342</v>
      </c>
    </row>
    <row r="71" spans="1:20" x14ac:dyDescent="0.3">
      <c r="A71">
        <v>2024</v>
      </c>
      <c r="B71" t="s">
        <v>772</v>
      </c>
      <c r="C71" t="s">
        <v>793</v>
      </c>
      <c r="D71" t="s">
        <v>129</v>
      </c>
      <c r="E71" t="s">
        <v>1190</v>
      </c>
      <c r="F71" t="s">
        <v>707</v>
      </c>
      <c r="G71" t="s">
        <v>11</v>
      </c>
      <c r="H71" t="s">
        <v>19</v>
      </c>
      <c r="I71" t="s">
        <v>2130</v>
      </c>
      <c r="J71" t="s">
        <v>1570</v>
      </c>
      <c r="K71" s="28" t="s">
        <v>1571</v>
      </c>
      <c r="L71">
        <v>187961</v>
      </c>
      <c r="M71" t="s">
        <v>1572</v>
      </c>
    </row>
    <row r="72" spans="1:20" x14ac:dyDescent="0.3">
      <c r="A72">
        <v>2024</v>
      </c>
      <c r="B72" t="s">
        <v>772</v>
      </c>
      <c r="C72" t="s">
        <v>793</v>
      </c>
      <c r="D72" t="s">
        <v>129</v>
      </c>
      <c r="E72" t="s">
        <v>1190</v>
      </c>
      <c r="F72" t="s">
        <v>707</v>
      </c>
      <c r="G72" t="s">
        <v>11</v>
      </c>
      <c r="H72" t="s">
        <v>19</v>
      </c>
      <c r="I72" t="s">
        <v>2130</v>
      </c>
      <c r="J72" t="s">
        <v>1570</v>
      </c>
      <c r="K72" s="28" t="s">
        <v>1581</v>
      </c>
      <c r="L72">
        <v>76551</v>
      </c>
      <c r="M72" t="s">
        <v>1572</v>
      </c>
    </row>
    <row r="73" spans="1:20" x14ac:dyDescent="0.3">
      <c r="A73">
        <v>2024</v>
      </c>
      <c r="B73" t="s">
        <v>772</v>
      </c>
      <c r="C73" t="s">
        <v>793</v>
      </c>
      <c r="D73" t="s">
        <v>129</v>
      </c>
      <c r="E73" t="s">
        <v>1190</v>
      </c>
      <c r="F73" t="s">
        <v>707</v>
      </c>
      <c r="G73" t="s">
        <v>11</v>
      </c>
      <c r="H73" t="s">
        <v>19</v>
      </c>
      <c r="I73" t="s">
        <v>16</v>
      </c>
      <c r="J73" t="s">
        <v>1577</v>
      </c>
      <c r="K73" s="28" t="s">
        <v>1578</v>
      </c>
      <c r="L73">
        <v>91827</v>
      </c>
      <c r="M73" t="s">
        <v>1572</v>
      </c>
      <c r="N73">
        <v>0.25</v>
      </c>
      <c r="O73" t="s">
        <v>1573</v>
      </c>
      <c r="P73">
        <v>743</v>
      </c>
      <c r="Q73" t="s">
        <v>1552</v>
      </c>
    </row>
    <row r="74" spans="1:20" x14ac:dyDescent="0.3">
      <c r="A74">
        <v>2024</v>
      </c>
      <c r="B74" t="s">
        <v>772</v>
      </c>
      <c r="C74" t="s">
        <v>793</v>
      </c>
      <c r="D74" t="s">
        <v>129</v>
      </c>
      <c r="E74" t="s">
        <v>1190</v>
      </c>
      <c r="F74" t="s">
        <v>707</v>
      </c>
      <c r="G74" t="s">
        <v>11</v>
      </c>
      <c r="H74" t="s">
        <v>19</v>
      </c>
      <c r="I74" t="s">
        <v>16</v>
      </c>
      <c r="J74" t="s">
        <v>1577</v>
      </c>
      <c r="K74" s="28" t="s">
        <v>1579</v>
      </c>
      <c r="L74">
        <v>92144</v>
      </c>
      <c r="M74" t="s">
        <v>1572</v>
      </c>
      <c r="N74">
        <v>0.28000000000000003</v>
      </c>
      <c r="O74" t="s">
        <v>1573</v>
      </c>
      <c r="P74">
        <v>824</v>
      </c>
      <c r="Q74" t="s">
        <v>1552</v>
      </c>
    </row>
    <row r="75" spans="1:20" x14ac:dyDescent="0.3">
      <c r="A75">
        <v>2024</v>
      </c>
      <c r="B75" t="s">
        <v>772</v>
      </c>
      <c r="C75" t="s">
        <v>793</v>
      </c>
      <c r="D75" t="s">
        <v>129</v>
      </c>
      <c r="E75" t="s">
        <v>1190</v>
      </c>
      <c r="F75" t="s">
        <v>707</v>
      </c>
      <c r="G75" t="s">
        <v>11</v>
      </c>
      <c r="H75" t="s">
        <v>19</v>
      </c>
      <c r="I75" t="s">
        <v>16</v>
      </c>
      <c r="J75" t="s">
        <v>1577</v>
      </c>
      <c r="K75" s="28" t="s">
        <v>1580</v>
      </c>
      <c r="L75">
        <v>27924</v>
      </c>
      <c r="M75" t="s">
        <v>1572</v>
      </c>
      <c r="N75">
        <v>0.44</v>
      </c>
      <c r="O75" t="s">
        <v>1573</v>
      </c>
      <c r="P75">
        <v>395</v>
      </c>
      <c r="Q75" t="s">
        <v>1552</v>
      </c>
    </row>
    <row r="76" spans="1:20" x14ac:dyDescent="0.3">
      <c r="A76">
        <v>2024</v>
      </c>
      <c r="B76" t="s">
        <v>772</v>
      </c>
      <c r="C76" t="s">
        <v>793</v>
      </c>
      <c r="D76" t="s">
        <v>129</v>
      </c>
      <c r="E76" t="s">
        <v>1190</v>
      </c>
      <c r="F76" t="s">
        <v>707</v>
      </c>
      <c r="G76" t="s">
        <v>11</v>
      </c>
      <c r="H76" t="s">
        <v>19</v>
      </c>
      <c r="I76" t="s">
        <v>2130</v>
      </c>
      <c r="J76" t="s">
        <v>1577</v>
      </c>
      <c r="K76" s="28" t="s">
        <v>1578</v>
      </c>
      <c r="L76">
        <v>91827</v>
      </c>
      <c r="M76" t="s">
        <v>1572</v>
      </c>
    </row>
    <row r="77" spans="1:20" x14ac:dyDescent="0.3">
      <c r="A77">
        <v>2024</v>
      </c>
      <c r="B77" t="s">
        <v>772</v>
      </c>
      <c r="C77" t="s">
        <v>793</v>
      </c>
      <c r="D77" t="s">
        <v>129</v>
      </c>
      <c r="E77" t="s">
        <v>1190</v>
      </c>
      <c r="F77" t="s">
        <v>707</v>
      </c>
      <c r="G77" t="s">
        <v>11</v>
      </c>
      <c r="H77" t="s">
        <v>19</v>
      </c>
      <c r="I77" t="s">
        <v>2130</v>
      </c>
      <c r="J77" t="s">
        <v>1577</v>
      </c>
      <c r="K77" s="28" t="s">
        <v>1579</v>
      </c>
      <c r="L77">
        <v>92144</v>
      </c>
      <c r="M77" t="s">
        <v>1572</v>
      </c>
    </row>
    <row r="78" spans="1:20" x14ac:dyDescent="0.3">
      <c r="A78">
        <v>2024</v>
      </c>
      <c r="B78" t="s">
        <v>772</v>
      </c>
      <c r="C78" t="s">
        <v>793</v>
      </c>
      <c r="D78" t="s">
        <v>129</v>
      </c>
      <c r="E78" t="s">
        <v>1190</v>
      </c>
      <c r="F78" t="s">
        <v>707</v>
      </c>
      <c r="G78" t="s">
        <v>11</v>
      </c>
      <c r="H78" t="s">
        <v>19</v>
      </c>
      <c r="I78" t="s">
        <v>2130</v>
      </c>
      <c r="J78" t="s">
        <v>1577</v>
      </c>
      <c r="K78" s="28" t="s">
        <v>1580</v>
      </c>
      <c r="L78">
        <v>27924</v>
      </c>
      <c r="M78" t="s">
        <v>1572</v>
      </c>
    </row>
    <row r="79" spans="1:20" x14ac:dyDescent="0.3">
      <c r="A79">
        <v>2024</v>
      </c>
      <c r="B79" t="s">
        <v>772</v>
      </c>
      <c r="C79" t="s">
        <v>793</v>
      </c>
      <c r="D79" t="s">
        <v>129</v>
      </c>
      <c r="E79" t="s">
        <v>1190</v>
      </c>
      <c r="F79" t="s">
        <v>707</v>
      </c>
      <c r="G79" t="s">
        <v>11</v>
      </c>
      <c r="H79" t="s">
        <v>19</v>
      </c>
      <c r="I79" t="s">
        <v>125</v>
      </c>
      <c r="J79" t="s">
        <v>1577</v>
      </c>
      <c r="K79" s="28" t="s">
        <v>1578</v>
      </c>
      <c r="L79" t="s">
        <v>707</v>
      </c>
      <c r="M79" t="s">
        <v>1572</v>
      </c>
      <c r="N79">
        <v>0.19</v>
      </c>
      <c r="O79" t="s">
        <v>1604</v>
      </c>
      <c r="P79">
        <v>384</v>
      </c>
      <c r="Q79" t="s">
        <v>1794</v>
      </c>
    </row>
    <row r="80" spans="1:20" x14ac:dyDescent="0.3">
      <c r="A80">
        <v>2024</v>
      </c>
      <c r="B80" t="s">
        <v>772</v>
      </c>
      <c r="C80" t="s">
        <v>793</v>
      </c>
      <c r="D80" t="s">
        <v>129</v>
      </c>
      <c r="E80" t="s">
        <v>1190</v>
      </c>
      <c r="F80" t="s">
        <v>707</v>
      </c>
      <c r="G80" t="s">
        <v>11</v>
      </c>
      <c r="H80" t="s">
        <v>19</v>
      </c>
      <c r="I80" t="s">
        <v>125</v>
      </c>
      <c r="J80" t="s">
        <v>1577</v>
      </c>
      <c r="K80" s="28" t="s">
        <v>1579</v>
      </c>
      <c r="L80" t="s">
        <v>707</v>
      </c>
      <c r="M80" t="s">
        <v>1572</v>
      </c>
      <c r="N80">
        <v>0.17</v>
      </c>
      <c r="O80" t="s">
        <v>1604</v>
      </c>
      <c r="P80">
        <v>348</v>
      </c>
      <c r="Q80" t="s">
        <v>1794</v>
      </c>
    </row>
    <row r="81" spans="1:21" x14ac:dyDescent="0.3">
      <c r="A81">
        <v>2024</v>
      </c>
      <c r="B81" t="s">
        <v>772</v>
      </c>
      <c r="C81" t="s">
        <v>793</v>
      </c>
      <c r="D81" t="s">
        <v>129</v>
      </c>
      <c r="E81" t="s">
        <v>1190</v>
      </c>
      <c r="F81" t="s">
        <v>707</v>
      </c>
      <c r="G81" t="s">
        <v>11</v>
      </c>
      <c r="H81" t="s">
        <v>19</v>
      </c>
      <c r="I81" t="s">
        <v>125</v>
      </c>
      <c r="J81" t="s">
        <v>1577</v>
      </c>
      <c r="K81" s="28" t="s">
        <v>1580</v>
      </c>
      <c r="L81" t="s">
        <v>707</v>
      </c>
      <c r="M81" t="s">
        <v>1572</v>
      </c>
      <c r="N81">
        <v>0.12</v>
      </c>
      <c r="O81" t="s">
        <v>1604</v>
      </c>
      <c r="P81">
        <v>74</v>
      </c>
      <c r="Q81" t="s">
        <v>1794</v>
      </c>
    </row>
    <row r="82" spans="1:21" x14ac:dyDescent="0.3">
      <c r="A82">
        <v>2023</v>
      </c>
      <c r="B82" t="s">
        <v>772</v>
      </c>
      <c r="C82" t="s">
        <v>795</v>
      </c>
      <c r="D82" t="s">
        <v>162</v>
      </c>
      <c r="E82" t="s">
        <v>1192</v>
      </c>
      <c r="F82" t="s">
        <v>707</v>
      </c>
      <c r="G82" t="s">
        <v>11</v>
      </c>
      <c r="H82" t="s">
        <v>34</v>
      </c>
      <c r="I82" t="s">
        <v>157</v>
      </c>
      <c r="J82" t="s">
        <v>1577</v>
      </c>
      <c r="K82" t="s">
        <v>1578</v>
      </c>
      <c r="L82">
        <v>186.7</v>
      </c>
      <c r="M82" t="s">
        <v>1697</v>
      </c>
      <c r="N82">
        <v>30.4</v>
      </c>
      <c r="O82" t="s">
        <v>1604</v>
      </c>
    </row>
    <row r="83" spans="1:21" x14ac:dyDescent="0.3">
      <c r="A83">
        <v>2023</v>
      </c>
      <c r="B83" t="s">
        <v>772</v>
      </c>
      <c r="C83" t="s">
        <v>795</v>
      </c>
      <c r="D83" t="s">
        <v>162</v>
      </c>
      <c r="E83" t="s">
        <v>1192</v>
      </c>
      <c r="F83" t="s">
        <v>707</v>
      </c>
      <c r="G83" t="s">
        <v>11</v>
      </c>
      <c r="H83" t="s">
        <v>34</v>
      </c>
      <c r="I83" t="s">
        <v>2303</v>
      </c>
      <c r="J83" t="s">
        <v>1577</v>
      </c>
      <c r="K83" t="s">
        <v>1578</v>
      </c>
      <c r="L83">
        <v>186.7</v>
      </c>
      <c r="M83" t="s">
        <v>1697</v>
      </c>
      <c r="N83">
        <v>1.3</v>
      </c>
      <c r="O83" t="s">
        <v>1604</v>
      </c>
    </row>
    <row r="84" spans="1:21" x14ac:dyDescent="0.3">
      <c r="A84">
        <v>2023</v>
      </c>
      <c r="B84" t="s">
        <v>772</v>
      </c>
      <c r="C84" t="s">
        <v>795</v>
      </c>
      <c r="D84" t="s">
        <v>162</v>
      </c>
      <c r="E84" t="s">
        <v>1192</v>
      </c>
      <c r="F84" t="s">
        <v>707</v>
      </c>
      <c r="G84" t="s">
        <v>11</v>
      </c>
      <c r="H84" t="s">
        <v>34</v>
      </c>
      <c r="I84" t="s">
        <v>2304</v>
      </c>
      <c r="J84" t="s">
        <v>1577</v>
      </c>
      <c r="K84" t="s">
        <v>1578</v>
      </c>
      <c r="L84">
        <v>186.7</v>
      </c>
      <c r="M84" t="s">
        <v>1697</v>
      </c>
      <c r="N84">
        <v>5.5</v>
      </c>
      <c r="O84" t="s">
        <v>1604</v>
      </c>
    </row>
    <row r="85" spans="1:21" x14ac:dyDescent="0.3">
      <c r="A85">
        <v>2023</v>
      </c>
      <c r="B85" t="s">
        <v>772</v>
      </c>
      <c r="C85" t="s">
        <v>795</v>
      </c>
      <c r="D85" t="s">
        <v>162</v>
      </c>
      <c r="E85" t="s">
        <v>1192</v>
      </c>
      <c r="F85" t="s">
        <v>707</v>
      </c>
      <c r="G85" t="s">
        <v>11</v>
      </c>
      <c r="H85" t="s">
        <v>34</v>
      </c>
      <c r="I85" t="s">
        <v>2305</v>
      </c>
      <c r="J85" t="s">
        <v>1577</v>
      </c>
      <c r="K85" t="s">
        <v>1578</v>
      </c>
      <c r="L85">
        <v>186.7</v>
      </c>
      <c r="M85" t="s">
        <v>1697</v>
      </c>
      <c r="N85">
        <v>1.3</v>
      </c>
      <c r="O85" t="s">
        <v>1604</v>
      </c>
    </row>
    <row r="86" spans="1:21" x14ac:dyDescent="0.3">
      <c r="A86">
        <v>2023</v>
      </c>
      <c r="B86" t="s">
        <v>772</v>
      </c>
      <c r="C86" t="s">
        <v>795</v>
      </c>
      <c r="D86" t="s">
        <v>162</v>
      </c>
      <c r="E86" t="s">
        <v>1192</v>
      </c>
      <c r="F86" t="s">
        <v>707</v>
      </c>
      <c r="G86" t="s">
        <v>11</v>
      </c>
      <c r="H86" t="s">
        <v>34</v>
      </c>
      <c r="I86" t="s">
        <v>2306</v>
      </c>
      <c r="J86" t="s">
        <v>1577</v>
      </c>
      <c r="K86" t="s">
        <v>1578</v>
      </c>
      <c r="L86">
        <v>186.7</v>
      </c>
      <c r="M86" t="s">
        <v>1697</v>
      </c>
      <c r="N86">
        <v>0.3</v>
      </c>
      <c r="O86" t="s">
        <v>1604</v>
      </c>
    </row>
    <row r="87" spans="1:21" x14ac:dyDescent="0.3">
      <c r="A87">
        <v>2023</v>
      </c>
      <c r="B87" t="s">
        <v>772</v>
      </c>
      <c r="C87" t="s">
        <v>795</v>
      </c>
      <c r="D87" t="s">
        <v>162</v>
      </c>
      <c r="E87" t="s">
        <v>1192</v>
      </c>
      <c r="F87" t="s">
        <v>707</v>
      </c>
      <c r="G87" t="s">
        <v>11</v>
      </c>
      <c r="H87" t="s">
        <v>34</v>
      </c>
      <c r="I87" t="s">
        <v>157</v>
      </c>
      <c r="J87" t="s">
        <v>1577</v>
      </c>
      <c r="K87" t="s">
        <v>1579</v>
      </c>
      <c r="L87">
        <v>1065.5</v>
      </c>
      <c r="M87" t="s">
        <v>1697</v>
      </c>
      <c r="N87">
        <v>28.4</v>
      </c>
      <c r="O87" t="s">
        <v>1604</v>
      </c>
    </row>
    <row r="88" spans="1:21" x14ac:dyDescent="0.3">
      <c r="A88">
        <v>2023</v>
      </c>
      <c r="B88" t="s">
        <v>772</v>
      </c>
      <c r="C88" t="s">
        <v>795</v>
      </c>
      <c r="D88" t="s">
        <v>162</v>
      </c>
      <c r="E88" t="s">
        <v>1192</v>
      </c>
      <c r="F88" t="s">
        <v>707</v>
      </c>
      <c r="G88" t="s">
        <v>11</v>
      </c>
      <c r="H88" t="s">
        <v>34</v>
      </c>
      <c r="I88" t="s">
        <v>2303</v>
      </c>
      <c r="J88" t="s">
        <v>1577</v>
      </c>
      <c r="K88" t="s">
        <v>1579</v>
      </c>
      <c r="L88">
        <v>1065.5</v>
      </c>
      <c r="M88" t="s">
        <v>1697</v>
      </c>
      <c r="N88">
        <v>1.3</v>
      </c>
      <c r="O88" t="s">
        <v>1604</v>
      </c>
    </row>
    <row r="89" spans="1:21" x14ac:dyDescent="0.3">
      <c r="A89">
        <v>2023</v>
      </c>
      <c r="B89" t="s">
        <v>772</v>
      </c>
      <c r="C89" t="s">
        <v>795</v>
      </c>
      <c r="D89" t="s">
        <v>162</v>
      </c>
      <c r="E89" t="s">
        <v>1192</v>
      </c>
      <c r="F89" t="s">
        <v>707</v>
      </c>
      <c r="G89" t="s">
        <v>11</v>
      </c>
      <c r="H89" t="s">
        <v>34</v>
      </c>
      <c r="I89" t="s">
        <v>2304</v>
      </c>
      <c r="J89" t="s">
        <v>1577</v>
      </c>
      <c r="K89" t="s">
        <v>1579</v>
      </c>
      <c r="L89">
        <v>1065.5</v>
      </c>
      <c r="M89" t="s">
        <v>1697</v>
      </c>
      <c r="N89">
        <v>6.1</v>
      </c>
      <c r="O89" t="s">
        <v>1604</v>
      </c>
    </row>
    <row r="90" spans="1:21" x14ac:dyDescent="0.3">
      <c r="A90">
        <v>2023</v>
      </c>
      <c r="B90" t="s">
        <v>772</v>
      </c>
      <c r="C90" t="s">
        <v>795</v>
      </c>
      <c r="D90" t="s">
        <v>162</v>
      </c>
      <c r="E90" t="s">
        <v>1192</v>
      </c>
      <c r="F90" t="s">
        <v>707</v>
      </c>
      <c r="G90" t="s">
        <v>11</v>
      </c>
      <c r="H90" t="s">
        <v>34</v>
      </c>
      <c r="I90" t="s">
        <v>2305</v>
      </c>
      <c r="J90" t="s">
        <v>1577</v>
      </c>
      <c r="K90" t="s">
        <v>1579</v>
      </c>
      <c r="L90">
        <v>1065.5</v>
      </c>
      <c r="M90" t="s">
        <v>1697</v>
      </c>
      <c r="N90">
        <v>1.2</v>
      </c>
      <c r="O90" t="s">
        <v>1604</v>
      </c>
    </row>
    <row r="91" spans="1:21" x14ac:dyDescent="0.3">
      <c r="A91">
        <v>2023</v>
      </c>
      <c r="B91" t="s">
        <v>772</v>
      </c>
      <c r="C91" t="s">
        <v>795</v>
      </c>
      <c r="D91" t="s">
        <v>162</v>
      </c>
      <c r="E91" t="s">
        <v>1192</v>
      </c>
      <c r="F91" t="s">
        <v>707</v>
      </c>
      <c r="G91" t="s">
        <v>11</v>
      </c>
      <c r="H91" t="s">
        <v>34</v>
      </c>
      <c r="I91" t="s">
        <v>2306</v>
      </c>
      <c r="J91" t="s">
        <v>1577</v>
      </c>
      <c r="K91" t="s">
        <v>1579</v>
      </c>
      <c r="L91">
        <v>1065.5</v>
      </c>
      <c r="M91" t="s">
        <v>1697</v>
      </c>
      <c r="N91">
        <v>0.5</v>
      </c>
      <c r="O91" t="s">
        <v>1604</v>
      </c>
      <c r="U91" t="s">
        <v>2669</v>
      </c>
    </row>
    <row r="92" spans="1:21" x14ac:dyDescent="0.3">
      <c r="A92">
        <v>2023</v>
      </c>
      <c r="B92" t="s">
        <v>772</v>
      </c>
      <c r="C92" t="s">
        <v>795</v>
      </c>
      <c r="D92" t="s">
        <v>162</v>
      </c>
      <c r="E92" t="s">
        <v>1192</v>
      </c>
      <c r="F92" t="s">
        <v>707</v>
      </c>
      <c r="G92" t="s">
        <v>11</v>
      </c>
      <c r="H92" t="s">
        <v>34</v>
      </c>
      <c r="I92" t="s">
        <v>157</v>
      </c>
      <c r="J92" t="s">
        <v>1577</v>
      </c>
      <c r="K92" t="s">
        <v>1580</v>
      </c>
      <c r="L92">
        <v>246.3</v>
      </c>
      <c r="M92" t="s">
        <v>1697</v>
      </c>
      <c r="N92">
        <v>28.7</v>
      </c>
      <c r="O92" t="s">
        <v>1604</v>
      </c>
      <c r="U92" t="s">
        <v>2669</v>
      </c>
    </row>
    <row r="93" spans="1:21" x14ac:dyDescent="0.3">
      <c r="A93">
        <v>2023</v>
      </c>
      <c r="B93" t="s">
        <v>772</v>
      </c>
      <c r="C93" t="s">
        <v>795</v>
      </c>
      <c r="D93" t="s">
        <v>162</v>
      </c>
      <c r="E93" t="s">
        <v>1192</v>
      </c>
      <c r="F93" t="s">
        <v>707</v>
      </c>
      <c r="G93" t="s">
        <v>11</v>
      </c>
      <c r="H93" t="s">
        <v>34</v>
      </c>
      <c r="I93" t="s">
        <v>2303</v>
      </c>
      <c r="J93" t="s">
        <v>1577</v>
      </c>
      <c r="K93" t="s">
        <v>1580</v>
      </c>
      <c r="L93">
        <v>246.3</v>
      </c>
      <c r="M93" t="s">
        <v>1697</v>
      </c>
      <c r="N93">
        <v>1.3</v>
      </c>
      <c r="O93" t="s">
        <v>1604</v>
      </c>
      <c r="U93" t="s">
        <v>2669</v>
      </c>
    </row>
    <row r="94" spans="1:21" x14ac:dyDescent="0.3">
      <c r="A94">
        <v>2023</v>
      </c>
      <c r="B94" t="s">
        <v>772</v>
      </c>
      <c r="C94" t="s">
        <v>795</v>
      </c>
      <c r="D94" t="s">
        <v>162</v>
      </c>
      <c r="E94" t="s">
        <v>1192</v>
      </c>
      <c r="F94" t="s">
        <v>707</v>
      </c>
      <c r="G94" t="s">
        <v>11</v>
      </c>
      <c r="H94" t="s">
        <v>34</v>
      </c>
      <c r="I94" t="s">
        <v>2304</v>
      </c>
      <c r="J94" t="s">
        <v>1577</v>
      </c>
      <c r="K94" t="s">
        <v>1580</v>
      </c>
      <c r="L94">
        <v>246.3</v>
      </c>
      <c r="M94" t="s">
        <v>1697</v>
      </c>
      <c r="N94">
        <v>6</v>
      </c>
      <c r="O94" t="s">
        <v>1604</v>
      </c>
      <c r="U94" t="s">
        <v>2669</v>
      </c>
    </row>
    <row r="95" spans="1:21" x14ac:dyDescent="0.3">
      <c r="A95">
        <v>2023</v>
      </c>
      <c r="B95" t="s">
        <v>772</v>
      </c>
      <c r="C95" t="s">
        <v>795</v>
      </c>
      <c r="D95" t="s">
        <v>162</v>
      </c>
      <c r="E95" t="s">
        <v>1192</v>
      </c>
      <c r="F95" t="s">
        <v>707</v>
      </c>
      <c r="G95" t="s">
        <v>11</v>
      </c>
      <c r="H95" t="s">
        <v>34</v>
      </c>
      <c r="I95" t="s">
        <v>2305</v>
      </c>
      <c r="J95" t="s">
        <v>1577</v>
      </c>
      <c r="K95" t="s">
        <v>1580</v>
      </c>
      <c r="L95">
        <v>246.3</v>
      </c>
      <c r="M95" t="s">
        <v>1697</v>
      </c>
      <c r="N95">
        <v>1.2</v>
      </c>
      <c r="O95" t="s">
        <v>1604</v>
      </c>
      <c r="U95" t="s">
        <v>2669</v>
      </c>
    </row>
    <row r="96" spans="1:21" x14ac:dyDescent="0.3">
      <c r="A96">
        <v>2023</v>
      </c>
      <c r="B96" t="s">
        <v>772</v>
      </c>
      <c r="C96" t="s">
        <v>795</v>
      </c>
      <c r="D96" t="s">
        <v>162</v>
      </c>
      <c r="E96" t="s">
        <v>1192</v>
      </c>
      <c r="F96" t="s">
        <v>707</v>
      </c>
      <c r="G96" t="s">
        <v>11</v>
      </c>
      <c r="H96" t="s">
        <v>34</v>
      </c>
      <c r="I96" t="s">
        <v>2306</v>
      </c>
      <c r="J96" t="s">
        <v>1577</v>
      </c>
      <c r="K96" t="s">
        <v>1580</v>
      </c>
      <c r="L96">
        <v>246.3</v>
      </c>
      <c r="M96" t="s">
        <v>1697</v>
      </c>
      <c r="N96">
        <v>0.5</v>
      </c>
      <c r="O96" t="s">
        <v>1604</v>
      </c>
      <c r="U96" t="s">
        <v>2669</v>
      </c>
    </row>
    <row r="97" spans="1:21" x14ac:dyDescent="0.3">
      <c r="A97">
        <v>2023</v>
      </c>
      <c r="B97" t="s">
        <v>772</v>
      </c>
      <c r="C97" t="s">
        <v>795</v>
      </c>
      <c r="D97" t="s">
        <v>162</v>
      </c>
      <c r="E97" t="s">
        <v>1192</v>
      </c>
      <c r="F97" t="s">
        <v>707</v>
      </c>
      <c r="G97" t="s">
        <v>11</v>
      </c>
      <c r="H97" t="s">
        <v>34</v>
      </c>
      <c r="I97" t="s">
        <v>157</v>
      </c>
      <c r="J97" t="s">
        <v>1570</v>
      </c>
      <c r="K97" t="s">
        <v>1571</v>
      </c>
      <c r="L97">
        <v>183.7</v>
      </c>
      <c r="M97" t="s">
        <v>1697</v>
      </c>
      <c r="N97">
        <v>30</v>
      </c>
      <c r="O97" t="s">
        <v>1604</v>
      </c>
      <c r="U97" t="s">
        <v>2669</v>
      </c>
    </row>
    <row r="98" spans="1:21" x14ac:dyDescent="0.3">
      <c r="A98">
        <v>2023</v>
      </c>
      <c r="B98" t="s">
        <v>772</v>
      </c>
      <c r="C98" t="s">
        <v>795</v>
      </c>
      <c r="D98" t="s">
        <v>162</v>
      </c>
      <c r="E98" t="s">
        <v>1192</v>
      </c>
      <c r="F98" t="s">
        <v>707</v>
      </c>
      <c r="G98" t="s">
        <v>11</v>
      </c>
      <c r="H98" t="s">
        <v>34</v>
      </c>
      <c r="I98" t="s">
        <v>2303</v>
      </c>
      <c r="J98" t="s">
        <v>1570</v>
      </c>
      <c r="K98" t="s">
        <v>1571</v>
      </c>
      <c r="L98">
        <v>183.7</v>
      </c>
      <c r="M98" t="s">
        <v>1697</v>
      </c>
      <c r="N98">
        <v>1.3</v>
      </c>
      <c r="O98" t="s">
        <v>1604</v>
      </c>
      <c r="U98" t="s">
        <v>2669</v>
      </c>
    </row>
    <row r="99" spans="1:21" x14ac:dyDescent="0.3">
      <c r="A99">
        <v>2023</v>
      </c>
      <c r="B99" t="s">
        <v>772</v>
      </c>
      <c r="C99" t="s">
        <v>795</v>
      </c>
      <c r="D99" t="s">
        <v>162</v>
      </c>
      <c r="E99" t="s">
        <v>1192</v>
      </c>
      <c r="F99" t="s">
        <v>707</v>
      </c>
      <c r="G99" t="s">
        <v>11</v>
      </c>
      <c r="H99" t="s">
        <v>34</v>
      </c>
      <c r="I99" t="s">
        <v>2304</v>
      </c>
      <c r="J99" t="s">
        <v>1570</v>
      </c>
      <c r="K99" t="s">
        <v>1571</v>
      </c>
      <c r="L99">
        <v>183.7</v>
      </c>
      <c r="M99" t="s">
        <v>1697</v>
      </c>
      <c r="N99">
        <v>5.6</v>
      </c>
      <c r="O99" t="s">
        <v>1604</v>
      </c>
      <c r="U99" t="s">
        <v>2669</v>
      </c>
    </row>
    <row r="100" spans="1:21" x14ac:dyDescent="0.3">
      <c r="A100">
        <v>2023</v>
      </c>
      <c r="B100" t="s">
        <v>772</v>
      </c>
      <c r="C100" t="s">
        <v>795</v>
      </c>
      <c r="D100" t="s">
        <v>162</v>
      </c>
      <c r="E100" t="s">
        <v>1192</v>
      </c>
      <c r="F100" t="s">
        <v>707</v>
      </c>
      <c r="G100" t="s">
        <v>11</v>
      </c>
      <c r="H100" t="s">
        <v>34</v>
      </c>
      <c r="I100" t="s">
        <v>2305</v>
      </c>
      <c r="J100" t="s">
        <v>1570</v>
      </c>
      <c r="K100" t="s">
        <v>1571</v>
      </c>
      <c r="L100">
        <v>183.7</v>
      </c>
      <c r="M100" t="s">
        <v>1697</v>
      </c>
      <c r="N100">
        <v>1.3</v>
      </c>
      <c r="O100" t="s">
        <v>1604</v>
      </c>
      <c r="U100" t="s">
        <v>2669</v>
      </c>
    </row>
    <row r="101" spans="1:21" x14ac:dyDescent="0.3">
      <c r="A101">
        <v>2023</v>
      </c>
      <c r="B101" t="s">
        <v>772</v>
      </c>
      <c r="C101" t="s">
        <v>795</v>
      </c>
      <c r="D101" t="s">
        <v>162</v>
      </c>
      <c r="E101" t="s">
        <v>1192</v>
      </c>
      <c r="F101" t="s">
        <v>707</v>
      </c>
      <c r="G101" t="s">
        <v>11</v>
      </c>
      <c r="H101" t="s">
        <v>34</v>
      </c>
      <c r="I101" t="s">
        <v>2306</v>
      </c>
      <c r="J101" t="s">
        <v>1570</v>
      </c>
      <c r="K101" t="s">
        <v>1571</v>
      </c>
      <c r="L101">
        <v>183.7</v>
      </c>
      <c r="M101" t="s">
        <v>1697</v>
      </c>
      <c r="N101">
        <v>0.3</v>
      </c>
      <c r="O101" t="s">
        <v>1604</v>
      </c>
      <c r="U101" t="s">
        <v>2669</v>
      </c>
    </row>
    <row r="102" spans="1:21" x14ac:dyDescent="0.3">
      <c r="A102">
        <v>2023</v>
      </c>
      <c r="B102" t="s">
        <v>772</v>
      </c>
      <c r="C102" t="s">
        <v>795</v>
      </c>
      <c r="D102" t="s">
        <v>162</v>
      </c>
      <c r="E102" t="s">
        <v>1192</v>
      </c>
      <c r="F102" t="s">
        <v>707</v>
      </c>
      <c r="G102" t="s">
        <v>11</v>
      </c>
      <c r="H102" t="s">
        <v>34</v>
      </c>
      <c r="I102" t="s">
        <v>157</v>
      </c>
      <c r="J102" t="s">
        <v>1570</v>
      </c>
      <c r="K102" t="s">
        <v>1581</v>
      </c>
      <c r="L102">
        <v>532.5</v>
      </c>
      <c r="M102" t="s">
        <v>1697</v>
      </c>
      <c r="N102">
        <v>28.1</v>
      </c>
      <c r="O102" t="s">
        <v>1604</v>
      </c>
      <c r="U102" t="s">
        <v>2669</v>
      </c>
    </row>
    <row r="103" spans="1:21" x14ac:dyDescent="0.3">
      <c r="A103">
        <v>2023</v>
      </c>
      <c r="B103" t="s">
        <v>772</v>
      </c>
      <c r="C103" t="s">
        <v>795</v>
      </c>
      <c r="D103" t="s">
        <v>162</v>
      </c>
      <c r="E103" t="s">
        <v>1192</v>
      </c>
      <c r="F103" t="s">
        <v>707</v>
      </c>
      <c r="G103" t="s">
        <v>11</v>
      </c>
      <c r="H103" t="s">
        <v>34</v>
      </c>
      <c r="I103" t="s">
        <v>2303</v>
      </c>
      <c r="J103" t="s">
        <v>1570</v>
      </c>
      <c r="K103" t="s">
        <v>1581</v>
      </c>
      <c r="L103">
        <v>532.5</v>
      </c>
      <c r="M103" t="s">
        <v>1697</v>
      </c>
      <c r="N103">
        <v>2.1</v>
      </c>
      <c r="O103" t="s">
        <v>1604</v>
      </c>
      <c r="U103" t="s">
        <v>2669</v>
      </c>
    </row>
    <row r="104" spans="1:21" x14ac:dyDescent="0.3">
      <c r="A104">
        <v>2023</v>
      </c>
      <c r="B104" t="s">
        <v>772</v>
      </c>
      <c r="C104" t="s">
        <v>795</v>
      </c>
      <c r="D104" t="s">
        <v>162</v>
      </c>
      <c r="E104" t="s">
        <v>1192</v>
      </c>
      <c r="F104" t="s">
        <v>707</v>
      </c>
      <c r="G104" t="s">
        <v>11</v>
      </c>
      <c r="H104" t="s">
        <v>34</v>
      </c>
      <c r="I104" t="s">
        <v>2304</v>
      </c>
      <c r="J104" t="s">
        <v>1570</v>
      </c>
      <c r="K104" t="s">
        <v>1581</v>
      </c>
      <c r="L104">
        <v>532.5</v>
      </c>
      <c r="M104" t="s">
        <v>1697</v>
      </c>
      <c r="N104">
        <v>9.1999999999999993</v>
      </c>
      <c r="O104" t="s">
        <v>1604</v>
      </c>
      <c r="U104" t="s">
        <v>2669</v>
      </c>
    </row>
    <row r="105" spans="1:21" x14ac:dyDescent="0.3">
      <c r="A105">
        <v>2023</v>
      </c>
      <c r="B105" t="s">
        <v>772</v>
      </c>
      <c r="C105" t="s">
        <v>795</v>
      </c>
      <c r="D105" t="s">
        <v>162</v>
      </c>
      <c r="E105" t="s">
        <v>1192</v>
      </c>
      <c r="F105" t="s">
        <v>707</v>
      </c>
      <c r="G105" t="s">
        <v>11</v>
      </c>
      <c r="H105" t="s">
        <v>34</v>
      </c>
      <c r="I105" t="s">
        <v>2305</v>
      </c>
      <c r="J105" t="s">
        <v>1570</v>
      </c>
      <c r="K105" t="s">
        <v>1581</v>
      </c>
      <c r="L105">
        <v>532.5</v>
      </c>
      <c r="M105" t="s">
        <v>1697</v>
      </c>
      <c r="N105">
        <v>2</v>
      </c>
      <c r="O105" t="s">
        <v>1604</v>
      </c>
      <c r="U105" t="s">
        <v>2669</v>
      </c>
    </row>
    <row r="106" spans="1:21" x14ac:dyDescent="0.3">
      <c r="A106">
        <v>2023</v>
      </c>
      <c r="B106" t="s">
        <v>772</v>
      </c>
      <c r="C106" t="s">
        <v>795</v>
      </c>
      <c r="D106" t="s">
        <v>162</v>
      </c>
      <c r="E106" t="s">
        <v>1192</v>
      </c>
      <c r="F106" t="s">
        <v>707</v>
      </c>
      <c r="G106" t="s">
        <v>11</v>
      </c>
      <c r="H106" t="s">
        <v>34</v>
      </c>
      <c r="I106" t="s">
        <v>2306</v>
      </c>
      <c r="J106" t="s">
        <v>1570</v>
      </c>
      <c r="K106" t="s">
        <v>1581</v>
      </c>
      <c r="L106">
        <v>532.5</v>
      </c>
      <c r="M106" t="s">
        <v>1697</v>
      </c>
      <c r="N106">
        <v>0.5</v>
      </c>
      <c r="O106" t="s">
        <v>1604</v>
      </c>
      <c r="U106" t="s">
        <v>2669</v>
      </c>
    </row>
    <row r="107" spans="1:21" x14ac:dyDescent="0.3">
      <c r="A107">
        <v>2023</v>
      </c>
      <c r="B107" t="s">
        <v>772</v>
      </c>
      <c r="C107" t="s">
        <v>99</v>
      </c>
      <c r="D107" t="s">
        <v>100</v>
      </c>
      <c r="E107" t="s">
        <v>1202</v>
      </c>
      <c r="F107" t="s">
        <v>707</v>
      </c>
      <c r="G107" t="s">
        <v>11</v>
      </c>
      <c r="H107" t="s">
        <v>34</v>
      </c>
      <c r="I107" t="s">
        <v>95</v>
      </c>
      <c r="J107" t="s">
        <v>1570</v>
      </c>
      <c r="K107" t="s">
        <v>2316</v>
      </c>
      <c r="L107">
        <v>9</v>
      </c>
      <c r="M107" t="s">
        <v>1697</v>
      </c>
      <c r="T107" t="s">
        <v>2122</v>
      </c>
      <c r="U107" t="s">
        <v>2669</v>
      </c>
    </row>
    <row r="108" spans="1:21" x14ac:dyDescent="0.3">
      <c r="A108">
        <v>2023</v>
      </c>
      <c r="B108" t="s">
        <v>772</v>
      </c>
      <c r="C108" t="s">
        <v>99</v>
      </c>
      <c r="D108" t="s">
        <v>100</v>
      </c>
      <c r="E108" t="s">
        <v>1202</v>
      </c>
      <c r="F108" t="s">
        <v>707</v>
      </c>
      <c r="G108" t="s">
        <v>11</v>
      </c>
      <c r="H108" t="s">
        <v>34</v>
      </c>
      <c r="I108" t="s">
        <v>95</v>
      </c>
      <c r="J108" t="s">
        <v>1577</v>
      </c>
      <c r="K108" t="s">
        <v>2316</v>
      </c>
      <c r="L108">
        <v>659</v>
      </c>
      <c r="M108" t="s">
        <v>1697</v>
      </c>
      <c r="T108" t="s">
        <v>2122</v>
      </c>
      <c r="U108" t="s">
        <v>2669</v>
      </c>
    </row>
    <row r="109" spans="1:21" x14ac:dyDescent="0.3">
      <c r="A109">
        <v>2024</v>
      </c>
      <c r="B109" t="s">
        <v>772</v>
      </c>
      <c r="C109" t="s">
        <v>30</v>
      </c>
      <c r="D109" t="s">
        <v>31</v>
      </c>
      <c r="E109" t="s">
        <v>1210</v>
      </c>
      <c r="F109" t="s">
        <v>707</v>
      </c>
      <c r="G109" t="s">
        <v>11</v>
      </c>
      <c r="H109" t="s">
        <v>13</v>
      </c>
      <c r="I109" t="s">
        <v>16</v>
      </c>
      <c r="J109" t="s">
        <v>1570</v>
      </c>
      <c r="K109" s="28" t="s">
        <v>1571</v>
      </c>
      <c r="L109">
        <v>1360</v>
      </c>
      <c r="M109" t="s">
        <v>1572</v>
      </c>
      <c r="N109">
        <v>5.72</v>
      </c>
      <c r="O109" t="s">
        <v>1573</v>
      </c>
      <c r="P109">
        <v>250</v>
      </c>
      <c r="Q109" t="s">
        <v>1552</v>
      </c>
      <c r="T109" t="s">
        <v>2135</v>
      </c>
      <c r="U109" t="s">
        <v>2669</v>
      </c>
    </row>
    <row r="110" spans="1:21" x14ac:dyDescent="0.3">
      <c r="A110">
        <v>2024</v>
      </c>
      <c r="B110" t="s">
        <v>772</v>
      </c>
      <c r="C110" t="s">
        <v>30</v>
      </c>
      <c r="D110" t="s">
        <v>31</v>
      </c>
      <c r="E110" t="s">
        <v>1210</v>
      </c>
      <c r="F110" t="s">
        <v>707</v>
      </c>
      <c r="G110" t="s">
        <v>11</v>
      </c>
      <c r="H110" t="s">
        <v>13</v>
      </c>
      <c r="I110" t="s">
        <v>16</v>
      </c>
      <c r="J110" t="s">
        <v>1570</v>
      </c>
      <c r="K110" s="28" t="s">
        <v>1581</v>
      </c>
      <c r="L110">
        <v>4617</v>
      </c>
      <c r="M110" t="s">
        <v>1572</v>
      </c>
      <c r="N110">
        <v>6.92</v>
      </c>
      <c r="O110" t="s">
        <v>1573</v>
      </c>
      <c r="P110">
        <v>1027</v>
      </c>
      <c r="Q110" t="s">
        <v>1552</v>
      </c>
      <c r="T110" t="s">
        <v>2135</v>
      </c>
      <c r="U110" t="s">
        <v>2669</v>
      </c>
    </row>
    <row r="111" spans="1:21" x14ac:dyDescent="0.3">
      <c r="A111">
        <v>2024</v>
      </c>
      <c r="B111" t="s">
        <v>772</v>
      </c>
      <c r="C111" t="s">
        <v>30</v>
      </c>
      <c r="D111" t="s">
        <v>31</v>
      </c>
      <c r="E111" t="s">
        <v>1210</v>
      </c>
      <c r="F111" t="s">
        <v>707</v>
      </c>
      <c r="G111" t="s">
        <v>11</v>
      </c>
      <c r="H111" t="s">
        <v>13</v>
      </c>
      <c r="I111" t="s">
        <v>16</v>
      </c>
      <c r="J111" t="s">
        <v>1577</v>
      </c>
      <c r="K111" t="s">
        <v>1578</v>
      </c>
      <c r="L111">
        <v>391266</v>
      </c>
      <c r="M111" t="s">
        <v>1572</v>
      </c>
      <c r="N111">
        <v>0.94</v>
      </c>
      <c r="O111" t="s">
        <v>1573</v>
      </c>
      <c r="P111">
        <v>11797</v>
      </c>
      <c r="Q111" t="s">
        <v>1552</v>
      </c>
      <c r="T111" t="s">
        <v>2135</v>
      </c>
      <c r="U111" t="s">
        <v>2669</v>
      </c>
    </row>
    <row r="112" spans="1:21" x14ac:dyDescent="0.3">
      <c r="A112">
        <v>2024</v>
      </c>
      <c r="B112" t="s">
        <v>772</v>
      </c>
      <c r="C112" t="s">
        <v>30</v>
      </c>
      <c r="D112" t="s">
        <v>31</v>
      </c>
      <c r="E112" t="s">
        <v>1210</v>
      </c>
      <c r="F112" t="s">
        <v>707</v>
      </c>
      <c r="G112" t="s">
        <v>11</v>
      </c>
      <c r="H112" t="s">
        <v>13</v>
      </c>
      <c r="I112" t="s">
        <v>16</v>
      </c>
      <c r="J112" t="s">
        <v>1577</v>
      </c>
      <c r="K112" t="s">
        <v>1579</v>
      </c>
      <c r="L112">
        <v>277840</v>
      </c>
      <c r="M112" t="s">
        <v>1572</v>
      </c>
      <c r="N112">
        <v>1.1499999999999999</v>
      </c>
      <c r="O112" t="s">
        <v>1573</v>
      </c>
      <c r="P112">
        <v>10242</v>
      </c>
      <c r="Q112" t="s">
        <v>1552</v>
      </c>
      <c r="T112" t="s">
        <v>2135</v>
      </c>
      <c r="U112" t="s">
        <v>2669</v>
      </c>
    </row>
    <row r="113" spans="1:21" x14ac:dyDescent="0.3">
      <c r="A113">
        <v>2024</v>
      </c>
      <c r="B113" t="s">
        <v>772</v>
      </c>
      <c r="C113" t="s">
        <v>30</v>
      </c>
      <c r="D113" t="s">
        <v>31</v>
      </c>
      <c r="E113" t="s">
        <v>1210</v>
      </c>
      <c r="F113" t="s">
        <v>707</v>
      </c>
      <c r="G113" t="s">
        <v>11</v>
      </c>
      <c r="H113" t="s">
        <v>13</v>
      </c>
      <c r="I113" t="s">
        <v>16</v>
      </c>
      <c r="J113" t="s">
        <v>1577</v>
      </c>
      <c r="K113" t="s">
        <v>1580</v>
      </c>
      <c r="L113">
        <v>114527</v>
      </c>
      <c r="M113" t="s">
        <v>1572</v>
      </c>
      <c r="N113">
        <v>1.84</v>
      </c>
      <c r="O113" t="s">
        <v>1573</v>
      </c>
      <c r="P113">
        <v>6762</v>
      </c>
      <c r="Q113" t="s">
        <v>1552</v>
      </c>
      <c r="T113" t="s">
        <v>2135</v>
      </c>
      <c r="U113" t="s">
        <v>2669</v>
      </c>
    </row>
    <row r="114" spans="1:21" x14ac:dyDescent="0.3">
      <c r="A114">
        <v>2024</v>
      </c>
      <c r="B114" t="s">
        <v>772</v>
      </c>
      <c r="C114" t="s">
        <v>798</v>
      </c>
      <c r="D114" t="s">
        <v>71</v>
      </c>
      <c r="E114" t="s">
        <v>1215</v>
      </c>
      <c r="F114" t="s">
        <v>707</v>
      </c>
      <c r="I114" s="28" t="s">
        <v>16</v>
      </c>
      <c r="J114" s="28" t="s">
        <v>1570</v>
      </c>
      <c r="K114" s="28" t="s">
        <v>1581</v>
      </c>
      <c r="L114">
        <v>12.4</v>
      </c>
      <c r="M114" t="s">
        <v>1697</v>
      </c>
      <c r="N114">
        <v>6.87</v>
      </c>
      <c r="O114" t="s">
        <v>1573</v>
      </c>
      <c r="P114">
        <v>2748</v>
      </c>
      <c r="Q114" t="s">
        <v>1552</v>
      </c>
      <c r="T114" t="s">
        <v>1933</v>
      </c>
      <c r="U114" t="s">
        <v>2669</v>
      </c>
    </row>
    <row r="115" spans="1:21" x14ac:dyDescent="0.3">
      <c r="A115">
        <v>2024</v>
      </c>
      <c r="B115" t="s">
        <v>772</v>
      </c>
      <c r="C115" t="s">
        <v>798</v>
      </c>
      <c r="D115" t="s">
        <v>71</v>
      </c>
      <c r="E115" t="s">
        <v>1215</v>
      </c>
      <c r="F115" t="s">
        <v>707</v>
      </c>
      <c r="J115" s="28" t="s">
        <v>1577</v>
      </c>
      <c r="K115" s="28" t="s">
        <v>1579</v>
      </c>
      <c r="L115">
        <v>32.4</v>
      </c>
      <c r="M115" t="s">
        <v>1697</v>
      </c>
      <c r="N115">
        <v>6.89</v>
      </c>
      <c r="O115" t="s">
        <v>1573</v>
      </c>
      <c r="P115">
        <v>7174</v>
      </c>
      <c r="Q115" t="s">
        <v>1552</v>
      </c>
      <c r="T115" t="s">
        <v>1933</v>
      </c>
      <c r="U115" t="s">
        <v>2669</v>
      </c>
    </row>
    <row r="116" spans="1:21" x14ac:dyDescent="0.3">
      <c r="A116">
        <v>2024</v>
      </c>
      <c r="B116" t="s">
        <v>772</v>
      </c>
      <c r="C116" t="s">
        <v>798</v>
      </c>
      <c r="D116" t="s">
        <v>71</v>
      </c>
      <c r="E116" t="s">
        <v>1215</v>
      </c>
      <c r="F116" t="s">
        <v>707</v>
      </c>
      <c r="J116" s="28" t="s">
        <v>1577</v>
      </c>
      <c r="K116" s="28" t="s">
        <v>1580</v>
      </c>
      <c r="L116">
        <v>22.7</v>
      </c>
      <c r="M116" t="s">
        <v>1697</v>
      </c>
      <c r="N116">
        <v>6.1</v>
      </c>
      <c r="O116" t="s">
        <v>1573</v>
      </c>
      <c r="P116">
        <v>4456</v>
      </c>
      <c r="Q116" t="s">
        <v>1552</v>
      </c>
      <c r="T116" t="s">
        <v>1933</v>
      </c>
    </row>
    <row r="117" spans="1:21" x14ac:dyDescent="0.3">
      <c r="A117">
        <v>2024</v>
      </c>
      <c r="B117" t="s">
        <v>772</v>
      </c>
      <c r="C117" t="s">
        <v>406</v>
      </c>
      <c r="D117" t="s">
        <v>131</v>
      </c>
      <c r="E117" t="s">
        <v>1222</v>
      </c>
      <c r="F117" t="s">
        <v>707</v>
      </c>
      <c r="G117" t="s">
        <v>11</v>
      </c>
      <c r="H117" t="s">
        <v>21</v>
      </c>
      <c r="I117" t="s">
        <v>125</v>
      </c>
      <c r="J117" t="s">
        <v>1577</v>
      </c>
      <c r="K117" t="s">
        <v>1578</v>
      </c>
      <c r="L117">
        <v>8.4</v>
      </c>
      <c r="M117" t="s">
        <v>1697</v>
      </c>
      <c r="N117">
        <v>1.71</v>
      </c>
      <c r="O117" t="s">
        <v>1604</v>
      </c>
      <c r="P117">
        <v>144</v>
      </c>
      <c r="Q117" t="s">
        <v>1572</v>
      </c>
      <c r="T117" t="s">
        <v>1618</v>
      </c>
    </row>
    <row r="118" spans="1:21" x14ac:dyDescent="0.3">
      <c r="A118">
        <v>2024</v>
      </c>
      <c r="B118" t="s">
        <v>772</v>
      </c>
      <c r="C118" t="s">
        <v>406</v>
      </c>
      <c r="D118" t="s">
        <v>131</v>
      </c>
      <c r="E118" t="s">
        <v>1222</v>
      </c>
      <c r="F118" t="s">
        <v>707</v>
      </c>
      <c r="G118" t="s">
        <v>11</v>
      </c>
      <c r="H118" t="s">
        <v>21</v>
      </c>
      <c r="I118" t="s">
        <v>16</v>
      </c>
      <c r="J118" t="s">
        <v>1577</v>
      </c>
      <c r="K118" t="s">
        <v>1578</v>
      </c>
      <c r="L118">
        <v>8.4</v>
      </c>
      <c r="M118" t="s">
        <v>1697</v>
      </c>
      <c r="N118">
        <v>0.5</v>
      </c>
      <c r="O118" t="s">
        <v>1573</v>
      </c>
      <c r="P118">
        <v>124</v>
      </c>
      <c r="Q118" t="s">
        <v>1552</v>
      </c>
      <c r="T118" t="s">
        <v>1618</v>
      </c>
    </row>
    <row r="119" spans="1:21" x14ac:dyDescent="0.3">
      <c r="A119">
        <v>2024</v>
      </c>
      <c r="B119" t="s">
        <v>772</v>
      </c>
      <c r="C119" t="s">
        <v>406</v>
      </c>
      <c r="D119" t="s">
        <v>131</v>
      </c>
      <c r="E119" t="s">
        <v>1222</v>
      </c>
      <c r="F119" t="s">
        <v>707</v>
      </c>
      <c r="G119" t="s">
        <v>11</v>
      </c>
      <c r="H119" t="s">
        <v>21</v>
      </c>
      <c r="I119" t="s">
        <v>1551</v>
      </c>
      <c r="J119" t="s">
        <v>1577</v>
      </c>
      <c r="K119" t="s">
        <v>1578</v>
      </c>
      <c r="L119">
        <v>8.4</v>
      </c>
      <c r="M119" t="s">
        <v>1697</v>
      </c>
      <c r="N119">
        <v>3.6</v>
      </c>
      <c r="O119" t="s">
        <v>1573</v>
      </c>
      <c r="P119">
        <v>962</v>
      </c>
      <c r="Q119" t="s">
        <v>1552</v>
      </c>
      <c r="T119" t="s">
        <v>1618</v>
      </c>
    </row>
    <row r="120" spans="1:21" x14ac:dyDescent="0.3">
      <c r="A120">
        <v>2024</v>
      </c>
      <c r="B120" t="s">
        <v>772</v>
      </c>
      <c r="C120" t="s">
        <v>406</v>
      </c>
      <c r="D120" t="s">
        <v>131</v>
      </c>
      <c r="E120" t="s">
        <v>1222</v>
      </c>
      <c r="F120" t="s">
        <v>707</v>
      </c>
      <c r="G120" t="s">
        <v>11</v>
      </c>
      <c r="H120" t="s">
        <v>21</v>
      </c>
      <c r="I120" t="s">
        <v>125</v>
      </c>
      <c r="J120" t="s">
        <v>1577</v>
      </c>
      <c r="K120" t="s">
        <v>1579</v>
      </c>
      <c r="L120">
        <v>15.3</v>
      </c>
      <c r="M120" t="s">
        <v>1697</v>
      </c>
      <c r="N120">
        <v>1.85</v>
      </c>
      <c r="O120" t="s">
        <v>1604</v>
      </c>
      <c r="P120">
        <v>284</v>
      </c>
      <c r="Q120" t="s">
        <v>1572</v>
      </c>
      <c r="T120" t="s">
        <v>1618</v>
      </c>
    </row>
    <row r="121" spans="1:21" x14ac:dyDescent="0.3">
      <c r="A121">
        <v>2024</v>
      </c>
      <c r="B121" t="s">
        <v>772</v>
      </c>
      <c r="C121" t="s">
        <v>406</v>
      </c>
      <c r="D121" t="s">
        <v>131</v>
      </c>
      <c r="E121" t="s">
        <v>1222</v>
      </c>
      <c r="F121" t="s">
        <v>707</v>
      </c>
      <c r="G121" t="s">
        <v>11</v>
      </c>
      <c r="H121" t="s">
        <v>21</v>
      </c>
      <c r="I121" t="s">
        <v>16</v>
      </c>
      <c r="J121" t="s">
        <v>1577</v>
      </c>
      <c r="K121" t="s">
        <v>1579</v>
      </c>
      <c r="L121">
        <v>15.3</v>
      </c>
      <c r="M121" t="s">
        <v>1697</v>
      </c>
      <c r="N121">
        <v>0.3</v>
      </c>
      <c r="O121" t="s">
        <v>1573</v>
      </c>
      <c r="P121">
        <v>148</v>
      </c>
      <c r="Q121" t="s">
        <v>1552</v>
      </c>
      <c r="T121" t="s">
        <v>1618</v>
      </c>
    </row>
    <row r="122" spans="1:21" x14ac:dyDescent="0.3">
      <c r="A122">
        <v>2024</v>
      </c>
      <c r="B122" t="s">
        <v>772</v>
      </c>
      <c r="C122" t="s">
        <v>406</v>
      </c>
      <c r="D122" t="s">
        <v>131</v>
      </c>
      <c r="E122" t="s">
        <v>1222</v>
      </c>
      <c r="F122" t="s">
        <v>707</v>
      </c>
      <c r="G122" t="s">
        <v>11</v>
      </c>
      <c r="H122" t="s">
        <v>21</v>
      </c>
      <c r="I122" t="s">
        <v>1551</v>
      </c>
      <c r="J122" t="s">
        <v>1577</v>
      </c>
      <c r="K122" t="s">
        <v>1579</v>
      </c>
      <c r="L122">
        <v>15.3</v>
      </c>
      <c r="M122" t="s">
        <v>1697</v>
      </c>
      <c r="N122">
        <v>2.4</v>
      </c>
      <c r="O122" t="s">
        <v>1573</v>
      </c>
      <c r="P122">
        <v>1164</v>
      </c>
      <c r="Q122" t="s">
        <v>1552</v>
      </c>
      <c r="T122" t="s">
        <v>1618</v>
      </c>
    </row>
    <row r="123" spans="1:21" x14ac:dyDescent="0.3">
      <c r="A123">
        <v>2024</v>
      </c>
      <c r="B123" t="s">
        <v>772</v>
      </c>
      <c r="C123" t="s">
        <v>406</v>
      </c>
      <c r="D123" t="s">
        <v>131</v>
      </c>
      <c r="E123" t="s">
        <v>1222</v>
      </c>
      <c r="F123" t="s">
        <v>707</v>
      </c>
      <c r="G123" t="s">
        <v>11</v>
      </c>
      <c r="H123" t="s">
        <v>21</v>
      </c>
      <c r="I123" t="s">
        <v>125</v>
      </c>
      <c r="J123" t="s">
        <v>1577</v>
      </c>
      <c r="K123" t="s">
        <v>1580</v>
      </c>
      <c r="L123">
        <v>6.4</v>
      </c>
      <c r="M123" t="s">
        <v>1697</v>
      </c>
      <c r="N123">
        <v>1.86</v>
      </c>
      <c r="O123" t="s">
        <v>1604</v>
      </c>
      <c r="P123">
        <v>120</v>
      </c>
      <c r="Q123" t="s">
        <v>1572</v>
      </c>
      <c r="T123" t="s">
        <v>1618</v>
      </c>
    </row>
    <row r="124" spans="1:21" x14ac:dyDescent="0.3">
      <c r="A124">
        <v>2024</v>
      </c>
      <c r="B124" t="s">
        <v>772</v>
      </c>
      <c r="C124" t="s">
        <v>406</v>
      </c>
      <c r="D124" t="s">
        <v>131</v>
      </c>
      <c r="E124" t="s">
        <v>1222</v>
      </c>
      <c r="F124" t="s">
        <v>707</v>
      </c>
      <c r="G124" t="s">
        <v>11</v>
      </c>
      <c r="H124" t="s">
        <v>21</v>
      </c>
      <c r="I124" t="s">
        <v>16</v>
      </c>
      <c r="J124" t="s">
        <v>1577</v>
      </c>
      <c r="K124" t="s">
        <v>1580</v>
      </c>
      <c r="L124">
        <v>6.4</v>
      </c>
      <c r="M124" t="s">
        <v>1697</v>
      </c>
      <c r="N124">
        <v>0.4</v>
      </c>
      <c r="O124" t="s">
        <v>1573</v>
      </c>
      <c r="P124">
        <v>79</v>
      </c>
      <c r="Q124" t="s">
        <v>1552</v>
      </c>
      <c r="T124" t="s">
        <v>1618</v>
      </c>
    </row>
    <row r="125" spans="1:21" x14ac:dyDescent="0.3">
      <c r="A125">
        <v>2024</v>
      </c>
      <c r="B125" t="s">
        <v>772</v>
      </c>
      <c r="C125" t="s">
        <v>406</v>
      </c>
      <c r="D125" t="s">
        <v>131</v>
      </c>
      <c r="E125" t="s">
        <v>1222</v>
      </c>
      <c r="F125" t="s">
        <v>707</v>
      </c>
      <c r="G125" t="s">
        <v>11</v>
      </c>
      <c r="H125" t="s">
        <v>21</v>
      </c>
      <c r="I125" t="s">
        <v>1551</v>
      </c>
      <c r="J125" t="s">
        <v>1577</v>
      </c>
      <c r="K125" t="s">
        <v>1580</v>
      </c>
      <c r="L125">
        <v>6.4</v>
      </c>
      <c r="M125" t="s">
        <v>1697</v>
      </c>
      <c r="N125">
        <v>2.6</v>
      </c>
      <c r="O125" t="s">
        <v>1573</v>
      </c>
      <c r="P125">
        <v>537</v>
      </c>
      <c r="Q125" t="s">
        <v>1552</v>
      </c>
      <c r="T125" t="s">
        <v>1618</v>
      </c>
    </row>
    <row r="126" spans="1:21" x14ac:dyDescent="0.3">
      <c r="A126">
        <v>2024</v>
      </c>
      <c r="B126" t="s">
        <v>772</v>
      </c>
      <c r="C126" t="s">
        <v>715</v>
      </c>
      <c r="D126" s="11" t="s">
        <v>2664</v>
      </c>
      <c r="E126" t="s">
        <v>1401</v>
      </c>
      <c r="F126" t="s">
        <v>707</v>
      </c>
      <c r="G126" t="s">
        <v>11</v>
      </c>
      <c r="H126" t="s">
        <v>34</v>
      </c>
      <c r="I126" s="11" t="s">
        <v>1871</v>
      </c>
      <c r="J126" s="11" t="s">
        <v>1570</v>
      </c>
      <c r="K126" s="11" t="s">
        <v>1872</v>
      </c>
      <c r="L126" s="11">
        <v>130</v>
      </c>
      <c r="M126" s="11" t="s">
        <v>1697</v>
      </c>
      <c r="N126" s="11"/>
      <c r="O126" s="11"/>
      <c r="P126" s="11"/>
      <c r="Q126" s="11"/>
      <c r="R126" s="11"/>
      <c r="S126" s="11"/>
      <c r="T126" t="s">
        <v>2663</v>
      </c>
    </row>
    <row r="127" spans="1:21" x14ac:dyDescent="0.3">
      <c r="A127">
        <v>2024</v>
      </c>
      <c r="B127" t="s">
        <v>772</v>
      </c>
      <c r="C127" t="s">
        <v>715</v>
      </c>
      <c r="D127" s="11" t="s">
        <v>2664</v>
      </c>
      <c r="E127" t="s">
        <v>1401</v>
      </c>
      <c r="F127" t="s">
        <v>707</v>
      </c>
      <c r="G127" t="s">
        <v>11</v>
      </c>
      <c r="H127" t="s">
        <v>34</v>
      </c>
      <c r="I127" s="11" t="s">
        <v>1871</v>
      </c>
      <c r="J127" s="11" t="s">
        <v>1570</v>
      </c>
      <c r="K127" s="11" t="s">
        <v>1581</v>
      </c>
      <c r="L127" s="11">
        <v>430</v>
      </c>
      <c r="M127" s="11" t="s">
        <v>1697</v>
      </c>
      <c r="N127" s="11"/>
      <c r="O127" s="11"/>
      <c r="P127" s="11"/>
      <c r="Q127" s="11"/>
      <c r="R127" s="11"/>
      <c r="S127" s="11"/>
      <c r="T127" t="s">
        <v>2663</v>
      </c>
    </row>
    <row r="128" spans="1:21" x14ac:dyDescent="0.3">
      <c r="A128">
        <v>2024</v>
      </c>
      <c r="B128" t="s">
        <v>772</v>
      </c>
      <c r="C128" t="s">
        <v>715</v>
      </c>
      <c r="D128" s="11" t="s">
        <v>2664</v>
      </c>
      <c r="E128" t="s">
        <v>1401</v>
      </c>
      <c r="F128" t="s">
        <v>707</v>
      </c>
      <c r="G128" t="s">
        <v>11</v>
      </c>
      <c r="H128" t="s">
        <v>34</v>
      </c>
      <c r="I128" s="11" t="s">
        <v>1871</v>
      </c>
      <c r="J128" s="11" t="s">
        <v>1577</v>
      </c>
      <c r="K128" s="11" t="s">
        <v>1578</v>
      </c>
      <c r="L128" s="11">
        <v>1050</v>
      </c>
      <c r="M128" s="11" t="s">
        <v>1697</v>
      </c>
      <c r="N128" s="11"/>
      <c r="O128" s="11"/>
      <c r="P128" s="11"/>
      <c r="Q128" s="11"/>
      <c r="R128" s="11"/>
      <c r="S128" s="11"/>
      <c r="T128" t="s">
        <v>2663</v>
      </c>
    </row>
    <row r="129" spans="1:20" x14ac:dyDescent="0.3">
      <c r="A129">
        <v>2024</v>
      </c>
      <c r="B129" t="s">
        <v>772</v>
      </c>
      <c r="C129" t="s">
        <v>715</v>
      </c>
      <c r="D129" s="11" t="s">
        <v>2664</v>
      </c>
      <c r="E129" t="s">
        <v>1401</v>
      </c>
      <c r="F129" t="s">
        <v>707</v>
      </c>
      <c r="G129" t="s">
        <v>11</v>
      </c>
      <c r="H129" t="s">
        <v>34</v>
      </c>
      <c r="I129" s="11" t="s">
        <v>1871</v>
      </c>
      <c r="J129" s="11" t="s">
        <v>1577</v>
      </c>
      <c r="K129" s="11" t="s">
        <v>1579</v>
      </c>
      <c r="L129" s="11">
        <v>1200</v>
      </c>
      <c r="M129" s="11" t="s">
        <v>1697</v>
      </c>
      <c r="N129" s="11"/>
      <c r="O129" s="11"/>
      <c r="P129" s="11"/>
      <c r="Q129" s="11"/>
      <c r="R129" s="11"/>
      <c r="S129" s="11"/>
      <c r="T129" t="s">
        <v>2663</v>
      </c>
    </row>
    <row r="130" spans="1:20" x14ac:dyDescent="0.3">
      <c r="A130">
        <v>2024</v>
      </c>
      <c r="B130" t="s">
        <v>772</v>
      </c>
      <c r="C130" t="s">
        <v>715</v>
      </c>
      <c r="D130" s="11" t="s">
        <v>2664</v>
      </c>
      <c r="E130" t="s">
        <v>1401</v>
      </c>
      <c r="F130" t="s">
        <v>707</v>
      </c>
      <c r="G130" t="s">
        <v>11</v>
      </c>
      <c r="H130" t="s">
        <v>34</v>
      </c>
      <c r="I130" s="11" t="s">
        <v>1871</v>
      </c>
      <c r="J130" s="11" t="s">
        <v>1577</v>
      </c>
      <c r="K130" s="11" t="s">
        <v>1580</v>
      </c>
      <c r="L130" s="11">
        <v>600</v>
      </c>
      <c r="M130" s="11" t="s">
        <v>1697</v>
      </c>
      <c r="N130" s="11"/>
      <c r="O130" s="11"/>
      <c r="P130" s="11"/>
      <c r="Q130" s="11"/>
      <c r="R130" s="11"/>
      <c r="S130" s="11"/>
      <c r="T130" t="s">
        <v>2663</v>
      </c>
    </row>
    <row r="131" spans="1:20" x14ac:dyDescent="0.3">
      <c r="A131">
        <v>2024</v>
      </c>
      <c r="B131" t="s">
        <v>772</v>
      </c>
      <c r="C131" t="s">
        <v>715</v>
      </c>
      <c r="D131" s="11" t="s">
        <v>2665</v>
      </c>
      <c r="E131" t="s">
        <v>1400</v>
      </c>
      <c r="F131" t="s">
        <v>707</v>
      </c>
      <c r="G131" t="s">
        <v>11</v>
      </c>
      <c r="H131" t="s">
        <v>34</v>
      </c>
      <c r="I131" s="11" t="s">
        <v>1871</v>
      </c>
      <c r="J131" s="11" t="s">
        <v>1570</v>
      </c>
      <c r="K131" s="11" t="s">
        <v>1872</v>
      </c>
      <c r="L131" s="11">
        <v>16</v>
      </c>
      <c r="M131" s="11" t="s">
        <v>1697</v>
      </c>
      <c r="N131" s="11"/>
      <c r="O131" s="11"/>
      <c r="P131" s="11"/>
      <c r="Q131" s="11"/>
      <c r="R131" s="11"/>
      <c r="S131" s="11"/>
      <c r="T131" t="s">
        <v>2663</v>
      </c>
    </row>
    <row r="132" spans="1:20" x14ac:dyDescent="0.3">
      <c r="A132">
        <v>2024</v>
      </c>
      <c r="B132" t="s">
        <v>772</v>
      </c>
      <c r="C132" t="s">
        <v>715</v>
      </c>
      <c r="D132" s="11" t="s">
        <v>2665</v>
      </c>
      <c r="E132" t="s">
        <v>1400</v>
      </c>
      <c r="F132" t="s">
        <v>707</v>
      </c>
      <c r="G132" t="s">
        <v>11</v>
      </c>
      <c r="H132" t="s">
        <v>34</v>
      </c>
      <c r="I132" s="11" t="s">
        <v>1871</v>
      </c>
      <c r="J132" s="11" t="s">
        <v>1570</v>
      </c>
      <c r="K132" s="11" t="s">
        <v>1581</v>
      </c>
      <c r="L132" s="11">
        <v>320</v>
      </c>
      <c r="M132" s="11" t="s">
        <v>1697</v>
      </c>
      <c r="N132" s="11"/>
      <c r="O132" s="11"/>
      <c r="P132" s="11"/>
      <c r="Q132" s="11"/>
      <c r="R132" s="11"/>
      <c r="S132" s="11"/>
      <c r="T132" t="s">
        <v>2663</v>
      </c>
    </row>
    <row r="133" spans="1:20" x14ac:dyDescent="0.3">
      <c r="A133">
        <v>2024</v>
      </c>
      <c r="B133" t="s">
        <v>772</v>
      </c>
      <c r="C133" t="s">
        <v>715</v>
      </c>
      <c r="D133" s="11" t="s">
        <v>2665</v>
      </c>
      <c r="E133" t="s">
        <v>1400</v>
      </c>
      <c r="F133" t="s">
        <v>707</v>
      </c>
      <c r="G133" t="s">
        <v>11</v>
      </c>
      <c r="H133" t="s">
        <v>34</v>
      </c>
      <c r="I133" s="11" t="s">
        <v>1871</v>
      </c>
      <c r="J133" s="11" t="s">
        <v>1577</v>
      </c>
      <c r="K133" s="11" t="s">
        <v>1578</v>
      </c>
      <c r="L133" s="11">
        <v>600</v>
      </c>
      <c r="M133" s="11" t="s">
        <v>1697</v>
      </c>
      <c r="N133" s="11"/>
      <c r="O133" s="11"/>
      <c r="P133" s="11"/>
      <c r="Q133" s="11"/>
      <c r="R133" s="11"/>
      <c r="S133" s="11"/>
      <c r="T133" t="s">
        <v>2663</v>
      </c>
    </row>
    <row r="134" spans="1:20" x14ac:dyDescent="0.3">
      <c r="A134">
        <v>2024</v>
      </c>
      <c r="B134" t="s">
        <v>772</v>
      </c>
      <c r="C134" t="s">
        <v>715</v>
      </c>
      <c r="D134" s="11" t="s">
        <v>2665</v>
      </c>
      <c r="E134" t="s">
        <v>1400</v>
      </c>
      <c r="F134" t="s">
        <v>707</v>
      </c>
      <c r="G134" t="s">
        <v>11</v>
      </c>
      <c r="H134" t="s">
        <v>34</v>
      </c>
      <c r="I134" s="11" t="s">
        <v>1871</v>
      </c>
      <c r="J134" s="11" t="s">
        <v>1577</v>
      </c>
      <c r="K134" s="11" t="s">
        <v>1579</v>
      </c>
      <c r="L134" s="11">
        <v>190</v>
      </c>
      <c r="M134" s="11" t="s">
        <v>1697</v>
      </c>
      <c r="N134" s="11"/>
      <c r="O134" s="11"/>
      <c r="P134" s="11"/>
      <c r="Q134" s="11"/>
      <c r="R134" s="11"/>
      <c r="S134" s="11"/>
      <c r="T134" t="s">
        <v>2663</v>
      </c>
    </row>
    <row r="135" spans="1:20" x14ac:dyDescent="0.3">
      <c r="A135">
        <v>2024</v>
      </c>
      <c r="B135" t="s">
        <v>772</v>
      </c>
      <c r="C135" t="s">
        <v>715</v>
      </c>
      <c r="D135" s="11" t="s">
        <v>2665</v>
      </c>
      <c r="E135" t="s">
        <v>1400</v>
      </c>
      <c r="F135" t="s">
        <v>707</v>
      </c>
      <c r="G135" t="s">
        <v>11</v>
      </c>
      <c r="H135" t="s">
        <v>34</v>
      </c>
      <c r="I135" s="11" t="s">
        <v>1871</v>
      </c>
      <c r="J135" s="11" t="s">
        <v>1577</v>
      </c>
      <c r="K135" s="11" t="s">
        <v>1580</v>
      </c>
      <c r="L135" s="11">
        <v>200</v>
      </c>
      <c r="M135" s="11" t="s">
        <v>1697</v>
      </c>
      <c r="N135" s="11"/>
      <c r="O135" s="11"/>
      <c r="P135" s="11"/>
      <c r="Q135" s="11"/>
      <c r="R135" s="11"/>
      <c r="S135" s="11"/>
      <c r="T135" t="s">
        <v>2663</v>
      </c>
    </row>
    <row r="136" spans="1:20" x14ac:dyDescent="0.3">
      <c r="A136">
        <v>2024</v>
      </c>
      <c r="B136" t="s">
        <v>772</v>
      </c>
      <c r="C136" t="s">
        <v>715</v>
      </c>
      <c r="D136" s="11" t="s">
        <v>2666</v>
      </c>
      <c r="E136" t="s">
        <v>1402</v>
      </c>
      <c r="F136" t="s">
        <v>707</v>
      </c>
      <c r="G136" t="s">
        <v>11</v>
      </c>
      <c r="H136" t="s">
        <v>34</v>
      </c>
      <c r="I136" s="11" t="s">
        <v>1871</v>
      </c>
      <c r="J136" s="11" t="s">
        <v>1570</v>
      </c>
      <c r="K136" s="11" t="s">
        <v>1872</v>
      </c>
      <c r="L136" s="11">
        <v>26</v>
      </c>
      <c r="M136" s="11" t="s">
        <v>1697</v>
      </c>
      <c r="N136" s="11"/>
      <c r="O136" s="11"/>
      <c r="P136" s="11"/>
      <c r="Q136" s="11"/>
      <c r="R136" s="11"/>
      <c r="S136" s="11"/>
      <c r="T136" t="s">
        <v>2663</v>
      </c>
    </row>
    <row r="137" spans="1:20" x14ac:dyDescent="0.3">
      <c r="A137">
        <v>2024</v>
      </c>
      <c r="B137" t="s">
        <v>772</v>
      </c>
      <c r="C137" t="s">
        <v>715</v>
      </c>
      <c r="D137" s="11" t="s">
        <v>2666</v>
      </c>
      <c r="E137" t="s">
        <v>1402</v>
      </c>
      <c r="F137" t="s">
        <v>707</v>
      </c>
      <c r="G137" t="s">
        <v>11</v>
      </c>
      <c r="H137" t="s">
        <v>34</v>
      </c>
      <c r="I137" s="11" t="s">
        <v>1871</v>
      </c>
      <c r="J137" s="11" t="s">
        <v>1570</v>
      </c>
      <c r="K137" s="11" t="s">
        <v>1581</v>
      </c>
      <c r="L137" s="11">
        <v>260</v>
      </c>
      <c r="M137" s="11" t="s">
        <v>1697</v>
      </c>
      <c r="N137" s="11"/>
      <c r="O137" s="11"/>
      <c r="P137" s="11"/>
      <c r="Q137" s="11"/>
      <c r="R137" s="11"/>
      <c r="S137" s="11"/>
      <c r="T137" t="s">
        <v>2663</v>
      </c>
    </row>
    <row r="138" spans="1:20" x14ac:dyDescent="0.3">
      <c r="A138">
        <v>2024</v>
      </c>
      <c r="B138" t="s">
        <v>772</v>
      </c>
      <c r="C138" t="s">
        <v>715</v>
      </c>
      <c r="D138" s="11" t="s">
        <v>2666</v>
      </c>
      <c r="E138" t="s">
        <v>1402</v>
      </c>
      <c r="F138" t="s">
        <v>707</v>
      </c>
      <c r="G138" t="s">
        <v>11</v>
      </c>
      <c r="H138" t="s">
        <v>34</v>
      </c>
      <c r="I138" s="11" t="s">
        <v>1871</v>
      </c>
      <c r="J138" s="11" t="s">
        <v>1577</v>
      </c>
      <c r="K138" s="11" t="s">
        <v>1578</v>
      </c>
      <c r="L138" s="11">
        <v>330</v>
      </c>
      <c r="M138" s="11" t="s">
        <v>1697</v>
      </c>
      <c r="N138" s="11"/>
      <c r="O138" s="11"/>
      <c r="P138" s="11"/>
      <c r="Q138" s="11"/>
      <c r="R138" s="11"/>
      <c r="S138" s="11"/>
      <c r="T138" t="s">
        <v>2663</v>
      </c>
    </row>
    <row r="139" spans="1:20" x14ac:dyDescent="0.3">
      <c r="A139">
        <v>2024</v>
      </c>
      <c r="B139" t="s">
        <v>772</v>
      </c>
      <c r="C139" t="s">
        <v>715</v>
      </c>
      <c r="D139" s="11" t="s">
        <v>2666</v>
      </c>
      <c r="E139" t="s">
        <v>1402</v>
      </c>
      <c r="F139" t="s">
        <v>707</v>
      </c>
      <c r="G139" t="s">
        <v>11</v>
      </c>
      <c r="H139" t="s">
        <v>34</v>
      </c>
      <c r="I139" s="11" t="s">
        <v>1871</v>
      </c>
      <c r="J139" s="11" t="s">
        <v>1577</v>
      </c>
      <c r="K139" s="11" t="s">
        <v>1579</v>
      </c>
      <c r="L139" s="11">
        <v>290</v>
      </c>
      <c r="M139" s="11" t="s">
        <v>1697</v>
      </c>
      <c r="N139" s="11"/>
      <c r="O139" s="11"/>
      <c r="P139" s="11"/>
      <c r="Q139" s="11"/>
      <c r="R139" s="11"/>
      <c r="S139" s="11"/>
      <c r="T139" t="s">
        <v>2663</v>
      </c>
    </row>
    <row r="140" spans="1:20" x14ac:dyDescent="0.3">
      <c r="A140">
        <v>2024</v>
      </c>
      <c r="B140" t="s">
        <v>772</v>
      </c>
      <c r="C140" t="s">
        <v>715</v>
      </c>
      <c r="D140" s="11" t="s">
        <v>2666</v>
      </c>
      <c r="E140" t="s">
        <v>1402</v>
      </c>
      <c r="F140" t="s">
        <v>707</v>
      </c>
      <c r="G140" t="s">
        <v>11</v>
      </c>
      <c r="H140" t="s">
        <v>34</v>
      </c>
      <c r="I140" s="11" t="s">
        <v>1871</v>
      </c>
      <c r="J140" s="11" t="s">
        <v>1577</v>
      </c>
      <c r="K140" s="11" t="s">
        <v>1580</v>
      </c>
      <c r="L140" s="11">
        <v>150</v>
      </c>
      <c r="M140" s="11" t="s">
        <v>1697</v>
      </c>
      <c r="N140" s="11"/>
      <c r="O140" s="11"/>
      <c r="P140" s="11"/>
      <c r="Q140" s="11"/>
      <c r="R140" s="11"/>
      <c r="S140" s="11"/>
      <c r="T140" t="s">
        <v>2663</v>
      </c>
    </row>
    <row r="141" spans="1:20" x14ac:dyDescent="0.3">
      <c r="A141">
        <v>2024</v>
      </c>
      <c r="B141" t="s">
        <v>772</v>
      </c>
      <c r="C141" t="s">
        <v>715</v>
      </c>
      <c r="D141" s="11" t="s">
        <v>2667</v>
      </c>
      <c r="E141" t="s">
        <v>1403</v>
      </c>
      <c r="F141" t="s">
        <v>707</v>
      </c>
      <c r="G141" t="s">
        <v>11</v>
      </c>
      <c r="H141" t="s">
        <v>19</v>
      </c>
      <c r="I141" s="11" t="s">
        <v>1871</v>
      </c>
      <c r="J141" s="11" t="s">
        <v>1570</v>
      </c>
      <c r="K141" s="11" t="s">
        <v>1872</v>
      </c>
      <c r="L141" s="11">
        <v>6</v>
      </c>
      <c r="M141" s="11" t="s">
        <v>1697</v>
      </c>
      <c r="N141" s="11"/>
      <c r="O141" s="11"/>
      <c r="P141" s="11"/>
      <c r="Q141" s="11"/>
      <c r="R141" s="11"/>
      <c r="S141" s="11"/>
      <c r="T141" t="s">
        <v>2663</v>
      </c>
    </row>
    <row r="142" spans="1:20" x14ac:dyDescent="0.3">
      <c r="A142">
        <v>2024</v>
      </c>
      <c r="B142" t="s">
        <v>772</v>
      </c>
      <c r="C142" t="s">
        <v>715</v>
      </c>
      <c r="D142" s="11" t="s">
        <v>2667</v>
      </c>
      <c r="E142" t="s">
        <v>1403</v>
      </c>
      <c r="F142" t="s">
        <v>707</v>
      </c>
      <c r="G142" t="s">
        <v>11</v>
      </c>
      <c r="H142" t="s">
        <v>19</v>
      </c>
      <c r="I142" s="11" t="s">
        <v>1871</v>
      </c>
      <c r="J142" s="11" t="s">
        <v>1570</v>
      </c>
      <c r="K142" s="11" t="s">
        <v>1581</v>
      </c>
      <c r="L142" s="11">
        <v>65</v>
      </c>
      <c r="M142" s="11" t="s">
        <v>1697</v>
      </c>
      <c r="N142" s="11"/>
      <c r="O142" s="11"/>
      <c r="P142" s="11"/>
      <c r="Q142" s="11"/>
      <c r="R142" s="11"/>
      <c r="S142" s="11"/>
      <c r="T142" t="s">
        <v>2663</v>
      </c>
    </row>
    <row r="143" spans="1:20" x14ac:dyDescent="0.3">
      <c r="A143">
        <v>2024</v>
      </c>
      <c r="B143" t="s">
        <v>772</v>
      </c>
      <c r="C143" t="s">
        <v>715</v>
      </c>
      <c r="D143" s="11" t="s">
        <v>2667</v>
      </c>
      <c r="E143" t="s">
        <v>1403</v>
      </c>
      <c r="F143" t="s">
        <v>707</v>
      </c>
      <c r="G143" t="s">
        <v>11</v>
      </c>
      <c r="H143" t="s">
        <v>19</v>
      </c>
      <c r="I143" s="11" t="s">
        <v>1871</v>
      </c>
      <c r="J143" s="11" t="s">
        <v>1577</v>
      </c>
      <c r="K143" s="11" t="s">
        <v>1578</v>
      </c>
      <c r="L143" s="11">
        <v>450</v>
      </c>
      <c r="M143" s="11" t="s">
        <v>1697</v>
      </c>
      <c r="N143" s="11"/>
      <c r="O143" s="11"/>
      <c r="P143" s="11"/>
      <c r="Q143" s="11"/>
      <c r="R143" s="11"/>
      <c r="S143" s="11"/>
      <c r="T143" t="s">
        <v>2663</v>
      </c>
    </row>
    <row r="144" spans="1:20" x14ac:dyDescent="0.3">
      <c r="A144">
        <v>2024</v>
      </c>
      <c r="B144" t="s">
        <v>772</v>
      </c>
      <c r="C144" t="s">
        <v>715</v>
      </c>
      <c r="D144" s="11" t="s">
        <v>2667</v>
      </c>
      <c r="E144" t="s">
        <v>1403</v>
      </c>
      <c r="F144" t="s">
        <v>707</v>
      </c>
      <c r="G144" t="s">
        <v>11</v>
      </c>
      <c r="H144" t="s">
        <v>19</v>
      </c>
      <c r="I144" s="11" t="s">
        <v>1871</v>
      </c>
      <c r="J144" s="11" t="s">
        <v>1577</v>
      </c>
      <c r="K144" s="11" t="s">
        <v>1579</v>
      </c>
      <c r="L144" s="11">
        <v>430</v>
      </c>
      <c r="M144" s="11" t="s">
        <v>1697</v>
      </c>
      <c r="N144" s="11"/>
      <c r="O144" s="11"/>
      <c r="P144" s="11"/>
      <c r="Q144" s="11"/>
      <c r="R144" s="11"/>
      <c r="S144" s="11"/>
      <c r="T144" t="s">
        <v>2663</v>
      </c>
    </row>
    <row r="145" spans="1:20" x14ac:dyDescent="0.3">
      <c r="A145">
        <v>2024</v>
      </c>
      <c r="B145" t="s">
        <v>772</v>
      </c>
      <c r="C145" t="s">
        <v>715</v>
      </c>
      <c r="D145" s="11" t="s">
        <v>2667</v>
      </c>
      <c r="E145" t="s">
        <v>1403</v>
      </c>
      <c r="F145" t="s">
        <v>707</v>
      </c>
      <c r="G145" t="s">
        <v>11</v>
      </c>
      <c r="H145" t="s">
        <v>19</v>
      </c>
      <c r="I145" s="11" t="s">
        <v>1871</v>
      </c>
      <c r="J145" s="11" t="s">
        <v>1577</v>
      </c>
      <c r="K145" s="11" t="s">
        <v>1580</v>
      </c>
      <c r="L145" s="11">
        <v>350</v>
      </c>
      <c r="M145" s="11" t="s">
        <v>1697</v>
      </c>
      <c r="N145" s="11"/>
      <c r="O145" s="11"/>
      <c r="P145" s="11"/>
      <c r="Q145" s="11"/>
      <c r="R145" s="11"/>
      <c r="S145" s="11"/>
      <c r="T145" t="s">
        <v>2663</v>
      </c>
    </row>
    <row r="146" spans="1:20" x14ac:dyDescent="0.3">
      <c r="A146">
        <v>2024</v>
      </c>
      <c r="B146" t="s">
        <v>1537</v>
      </c>
      <c r="C146" t="s">
        <v>715</v>
      </c>
      <c r="D146" s="11" t="s">
        <v>2668</v>
      </c>
      <c r="E146" t="s">
        <v>707</v>
      </c>
      <c r="F146" t="s">
        <v>720</v>
      </c>
      <c r="G146" t="s">
        <v>11</v>
      </c>
      <c r="H146" t="s">
        <v>34</v>
      </c>
      <c r="I146" s="11" t="s">
        <v>1871</v>
      </c>
      <c r="J146" s="11" t="s">
        <v>1570</v>
      </c>
      <c r="K146" s="11" t="s">
        <v>1872</v>
      </c>
      <c r="L146" s="11">
        <v>178</v>
      </c>
      <c r="M146" s="11" t="s">
        <v>1697</v>
      </c>
      <c r="N146" s="11"/>
      <c r="O146" s="11"/>
      <c r="P146" s="11"/>
      <c r="Q146" s="11"/>
      <c r="R146" s="11"/>
      <c r="S146" s="11"/>
      <c r="T146" t="s">
        <v>2663</v>
      </c>
    </row>
    <row r="147" spans="1:20" x14ac:dyDescent="0.3">
      <c r="A147">
        <v>2024</v>
      </c>
      <c r="B147" t="s">
        <v>1537</v>
      </c>
      <c r="C147" t="s">
        <v>715</v>
      </c>
      <c r="D147" s="11" t="s">
        <v>2668</v>
      </c>
      <c r="E147" t="s">
        <v>707</v>
      </c>
      <c r="F147" t="s">
        <v>720</v>
      </c>
      <c r="G147" t="s">
        <v>11</v>
      </c>
      <c r="H147" t="s">
        <v>34</v>
      </c>
      <c r="I147" s="11" t="s">
        <v>1871</v>
      </c>
      <c r="J147" s="11" t="s">
        <v>1570</v>
      </c>
      <c r="K147" s="11" t="s">
        <v>1581</v>
      </c>
      <c r="L147" s="11">
        <v>1075</v>
      </c>
      <c r="M147" s="11" t="s">
        <v>1697</v>
      </c>
      <c r="N147" s="11"/>
      <c r="O147" s="11"/>
      <c r="P147" s="11"/>
      <c r="Q147" s="11"/>
      <c r="R147" s="11"/>
      <c r="S147" s="11"/>
      <c r="T147" t="s">
        <v>2663</v>
      </c>
    </row>
    <row r="148" spans="1:20" x14ac:dyDescent="0.3">
      <c r="A148">
        <v>2024</v>
      </c>
      <c r="B148" t="s">
        <v>1537</v>
      </c>
      <c r="C148" t="s">
        <v>715</v>
      </c>
      <c r="D148" s="11" t="s">
        <v>2668</v>
      </c>
      <c r="E148" t="s">
        <v>707</v>
      </c>
      <c r="F148" t="s">
        <v>720</v>
      </c>
      <c r="G148" t="s">
        <v>11</v>
      </c>
      <c r="H148" t="s">
        <v>34</v>
      </c>
      <c r="I148" s="11" t="s">
        <v>1871</v>
      </c>
      <c r="J148" s="11" t="s">
        <v>1577</v>
      </c>
      <c r="K148" s="11" t="s">
        <v>1578</v>
      </c>
      <c r="L148" s="11">
        <v>2642</v>
      </c>
      <c r="M148" s="11" t="s">
        <v>1697</v>
      </c>
      <c r="N148" s="11"/>
      <c r="O148" s="11"/>
      <c r="P148" s="11"/>
      <c r="Q148" s="11"/>
      <c r="R148" s="11"/>
      <c r="S148" s="11"/>
      <c r="T148" t="s">
        <v>2663</v>
      </c>
    </row>
    <row r="149" spans="1:20" x14ac:dyDescent="0.3">
      <c r="A149">
        <v>2024</v>
      </c>
      <c r="B149" t="s">
        <v>1537</v>
      </c>
      <c r="C149" t="s">
        <v>715</v>
      </c>
      <c r="D149" s="11" t="s">
        <v>2668</v>
      </c>
      <c r="E149" t="s">
        <v>707</v>
      </c>
      <c r="F149" t="s">
        <v>720</v>
      </c>
      <c r="G149" t="s">
        <v>11</v>
      </c>
      <c r="H149" t="s">
        <v>34</v>
      </c>
      <c r="I149" s="11" t="s">
        <v>1871</v>
      </c>
      <c r="J149" s="11" t="s">
        <v>1577</v>
      </c>
      <c r="K149" s="11" t="s">
        <v>1579</v>
      </c>
      <c r="L149" s="11">
        <v>2413</v>
      </c>
      <c r="M149" s="11" t="s">
        <v>1697</v>
      </c>
      <c r="N149" s="11"/>
      <c r="O149" s="11"/>
      <c r="P149" s="11"/>
      <c r="Q149" s="11"/>
      <c r="R149" s="11"/>
      <c r="S149" s="11"/>
      <c r="T149" t="s">
        <v>2663</v>
      </c>
    </row>
    <row r="150" spans="1:20" x14ac:dyDescent="0.3">
      <c r="A150">
        <v>2024</v>
      </c>
      <c r="B150" t="s">
        <v>1537</v>
      </c>
      <c r="C150" t="s">
        <v>715</v>
      </c>
      <c r="D150" s="11" t="s">
        <v>2668</v>
      </c>
      <c r="E150" t="s">
        <v>707</v>
      </c>
      <c r="F150" t="s">
        <v>720</v>
      </c>
      <c r="G150" t="s">
        <v>11</v>
      </c>
      <c r="H150" t="s">
        <v>34</v>
      </c>
      <c r="I150" s="11" t="s">
        <v>1871</v>
      </c>
      <c r="J150" s="11" t="s">
        <v>1577</v>
      </c>
      <c r="K150" s="11" t="s">
        <v>1580</v>
      </c>
      <c r="L150" s="11">
        <v>1560</v>
      </c>
      <c r="M150" s="11" t="s">
        <v>1697</v>
      </c>
      <c r="N150" s="11"/>
      <c r="O150" s="11"/>
      <c r="P150" s="11"/>
      <c r="Q150" s="11"/>
      <c r="R150" s="11"/>
      <c r="S150" s="11"/>
      <c r="T150" t="s">
        <v>2663</v>
      </c>
    </row>
    <row r="151" spans="1:20" x14ac:dyDescent="0.3">
      <c r="A151">
        <v>2024</v>
      </c>
      <c r="B151" t="s">
        <v>772</v>
      </c>
      <c r="C151" t="s">
        <v>715</v>
      </c>
      <c r="D151" s="11" t="s">
        <v>200</v>
      </c>
      <c r="E151" t="s">
        <v>1249</v>
      </c>
      <c r="F151" t="s">
        <v>707</v>
      </c>
      <c r="G151" t="s">
        <v>11</v>
      </c>
      <c r="H151" t="s">
        <v>21</v>
      </c>
      <c r="I151" s="11" t="s">
        <v>1873</v>
      </c>
      <c r="J151" s="11" t="s">
        <v>1577</v>
      </c>
      <c r="K151" s="11" t="s">
        <v>1578</v>
      </c>
      <c r="L151" s="11">
        <v>8.1999999999999993</v>
      </c>
      <c r="M151" s="11" t="s">
        <v>1697</v>
      </c>
      <c r="N151" s="11"/>
      <c r="O151" s="11"/>
      <c r="P151" s="11"/>
      <c r="Q151" s="11"/>
      <c r="R151" s="11"/>
      <c r="S151" s="11"/>
      <c r="T151" t="s">
        <v>2663</v>
      </c>
    </row>
    <row r="152" spans="1:20" x14ac:dyDescent="0.3">
      <c r="A152">
        <v>2024</v>
      </c>
      <c r="B152" t="s">
        <v>772</v>
      </c>
      <c r="C152" t="s">
        <v>715</v>
      </c>
      <c r="D152" s="11" t="s">
        <v>200</v>
      </c>
      <c r="E152" t="s">
        <v>1249</v>
      </c>
      <c r="F152" t="s">
        <v>707</v>
      </c>
      <c r="G152" t="s">
        <v>11</v>
      </c>
      <c r="H152" t="s">
        <v>21</v>
      </c>
      <c r="I152" s="11" t="s">
        <v>557</v>
      </c>
      <c r="J152" s="11" t="s">
        <v>1577</v>
      </c>
      <c r="K152" s="11" t="s">
        <v>1578</v>
      </c>
      <c r="L152" s="11"/>
      <c r="M152" s="11" t="s">
        <v>1697</v>
      </c>
      <c r="N152" s="11">
        <v>3.12</v>
      </c>
      <c r="O152" s="11" t="s">
        <v>1604</v>
      </c>
      <c r="P152" s="11"/>
      <c r="Q152" s="11"/>
      <c r="R152" s="11"/>
      <c r="S152" s="11"/>
      <c r="T152" t="s">
        <v>2663</v>
      </c>
    </row>
    <row r="153" spans="1:20" x14ac:dyDescent="0.3">
      <c r="A153">
        <v>2024</v>
      </c>
      <c r="B153" t="s">
        <v>772</v>
      </c>
      <c r="C153" t="s">
        <v>715</v>
      </c>
      <c r="D153" s="11" t="s">
        <v>200</v>
      </c>
      <c r="E153" t="s">
        <v>1249</v>
      </c>
      <c r="F153" t="s">
        <v>707</v>
      </c>
      <c r="G153" t="s">
        <v>11</v>
      </c>
      <c r="H153" t="s">
        <v>21</v>
      </c>
      <c r="I153" s="11" t="s">
        <v>125</v>
      </c>
      <c r="J153" s="11" t="s">
        <v>1577</v>
      </c>
      <c r="K153" s="11" t="s">
        <v>1578</v>
      </c>
      <c r="L153" s="11"/>
      <c r="M153" s="11" t="s">
        <v>1697</v>
      </c>
      <c r="N153" s="11">
        <v>0.85</v>
      </c>
      <c r="O153" s="11" t="s">
        <v>1604</v>
      </c>
      <c r="P153" s="11"/>
      <c r="Q153" s="11"/>
      <c r="R153" s="11"/>
      <c r="S153" s="11"/>
      <c r="T153" t="s">
        <v>2663</v>
      </c>
    </row>
    <row r="154" spans="1:20" x14ac:dyDescent="0.3">
      <c r="A154">
        <v>2024</v>
      </c>
      <c r="B154" t="s">
        <v>772</v>
      </c>
      <c r="C154" t="s">
        <v>715</v>
      </c>
      <c r="D154" s="11" t="s">
        <v>200</v>
      </c>
      <c r="E154" t="s">
        <v>1249</v>
      </c>
      <c r="F154" t="s">
        <v>707</v>
      </c>
      <c r="G154" t="s">
        <v>11</v>
      </c>
      <c r="H154" t="s">
        <v>21</v>
      </c>
      <c r="I154" s="11" t="s">
        <v>1864</v>
      </c>
      <c r="J154" s="11" t="s">
        <v>1577</v>
      </c>
      <c r="K154" s="11" t="s">
        <v>1578</v>
      </c>
      <c r="L154" s="11"/>
      <c r="M154" s="11" t="s">
        <v>1697</v>
      </c>
      <c r="N154" s="11">
        <v>7.0000000000000007E-2</v>
      </c>
      <c r="O154" s="11" t="s">
        <v>1604</v>
      </c>
      <c r="P154" s="11"/>
      <c r="Q154" s="11"/>
      <c r="R154" s="11"/>
      <c r="S154" s="11"/>
      <c r="T154" t="s">
        <v>2663</v>
      </c>
    </row>
    <row r="155" spans="1:20" x14ac:dyDescent="0.3">
      <c r="A155">
        <v>2024</v>
      </c>
      <c r="B155" t="s">
        <v>772</v>
      </c>
      <c r="C155" t="s">
        <v>715</v>
      </c>
      <c r="D155" s="11" t="s">
        <v>200</v>
      </c>
      <c r="E155" t="s">
        <v>1249</v>
      </c>
      <c r="F155" t="s">
        <v>707</v>
      </c>
      <c r="G155" t="s">
        <v>11</v>
      </c>
      <c r="H155" t="s">
        <v>21</v>
      </c>
      <c r="I155" s="11" t="s">
        <v>1867</v>
      </c>
      <c r="J155" s="11" t="s">
        <v>1577</v>
      </c>
      <c r="K155" s="11" t="s">
        <v>1578</v>
      </c>
      <c r="L155" s="11"/>
      <c r="M155" s="11" t="s">
        <v>1697</v>
      </c>
      <c r="N155" s="11">
        <v>0.91</v>
      </c>
      <c r="O155" s="11" t="s">
        <v>1573</v>
      </c>
      <c r="P155" s="11"/>
      <c r="Q155" s="11"/>
      <c r="R155" s="11"/>
      <c r="S155" s="11"/>
      <c r="T155" t="s">
        <v>2663</v>
      </c>
    </row>
    <row r="156" spans="1:20" x14ac:dyDescent="0.3">
      <c r="A156">
        <v>2024</v>
      </c>
      <c r="B156" t="s">
        <v>772</v>
      </c>
      <c r="C156" t="s">
        <v>715</v>
      </c>
      <c r="D156" s="11" t="s">
        <v>200</v>
      </c>
      <c r="E156" t="s">
        <v>1249</v>
      </c>
      <c r="F156" t="s">
        <v>707</v>
      </c>
      <c r="G156" t="s">
        <v>11</v>
      </c>
      <c r="H156" t="s">
        <v>21</v>
      </c>
      <c r="I156" s="11" t="s">
        <v>1868</v>
      </c>
      <c r="J156" s="11" t="s">
        <v>1577</v>
      </c>
      <c r="K156" s="11" t="s">
        <v>1578</v>
      </c>
      <c r="L156" s="11"/>
      <c r="M156" s="11" t="s">
        <v>1697</v>
      </c>
      <c r="N156" s="11">
        <v>2.2000000000000002</v>
      </c>
      <c r="O156" s="11" t="s">
        <v>1573</v>
      </c>
      <c r="P156" s="11"/>
      <c r="Q156" s="11"/>
      <c r="R156" s="11"/>
      <c r="S156" s="11"/>
      <c r="T156" t="s">
        <v>2663</v>
      </c>
    </row>
    <row r="157" spans="1:20" x14ac:dyDescent="0.3">
      <c r="A157">
        <v>2024</v>
      </c>
      <c r="B157" t="s">
        <v>772</v>
      </c>
      <c r="C157" t="s">
        <v>715</v>
      </c>
      <c r="D157" s="11" t="s">
        <v>200</v>
      </c>
      <c r="E157" t="s">
        <v>1249</v>
      </c>
      <c r="F157" t="s">
        <v>707</v>
      </c>
      <c r="G157" t="s">
        <v>11</v>
      </c>
      <c r="H157" t="s">
        <v>21</v>
      </c>
      <c r="I157" s="11" t="s">
        <v>1873</v>
      </c>
      <c r="J157" s="11" t="s">
        <v>1577</v>
      </c>
      <c r="K157" s="11" t="s">
        <v>1579</v>
      </c>
      <c r="L157" s="11">
        <v>15.8</v>
      </c>
      <c r="M157" s="11" t="s">
        <v>1697</v>
      </c>
      <c r="N157" s="11"/>
      <c r="O157" s="11"/>
      <c r="P157" s="11"/>
      <c r="Q157" s="11"/>
      <c r="R157" s="11"/>
      <c r="S157" s="11"/>
      <c r="T157" t="s">
        <v>2663</v>
      </c>
    </row>
    <row r="158" spans="1:20" x14ac:dyDescent="0.3">
      <c r="A158">
        <v>2024</v>
      </c>
      <c r="B158" t="s">
        <v>772</v>
      </c>
      <c r="C158" t="s">
        <v>715</v>
      </c>
      <c r="D158" s="11" t="s">
        <v>200</v>
      </c>
      <c r="E158" t="s">
        <v>1249</v>
      </c>
      <c r="F158" t="s">
        <v>707</v>
      </c>
      <c r="G158" t="s">
        <v>11</v>
      </c>
      <c r="H158" t="s">
        <v>21</v>
      </c>
      <c r="I158" s="11" t="s">
        <v>557</v>
      </c>
      <c r="J158" s="11" t="s">
        <v>1577</v>
      </c>
      <c r="K158" s="11" t="s">
        <v>1579</v>
      </c>
      <c r="L158" s="11"/>
      <c r="M158" s="11" t="s">
        <v>1697</v>
      </c>
      <c r="N158" s="11">
        <v>3.12</v>
      </c>
      <c r="O158" s="11" t="s">
        <v>1604</v>
      </c>
      <c r="P158" s="11"/>
      <c r="Q158" s="11"/>
      <c r="R158" s="11"/>
      <c r="S158" s="11"/>
      <c r="T158" t="s">
        <v>2663</v>
      </c>
    </row>
    <row r="159" spans="1:20" x14ac:dyDescent="0.3">
      <c r="A159">
        <v>2024</v>
      </c>
      <c r="B159" t="s">
        <v>772</v>
      </c>
      <c r="C159" t="s">
        <v>715</v>
      </c>
      <c r="D159" s="11" t="s">
        <v>200</v>
      </c>
      <c r="E159" t="s">
        <v>1249</v>
      </c>
      <c r="F159" t="s">
        <v>707</v>
      </c>
      <c r="G159" t="s">
        <v>11</v>
      </c>
      <c r="H159" t="s">
        <v>21</v>
      </c>
      <c r="I159" s="11" t="s">
        <v>125</v>
      </c>
      <c r="J159" s="11" t="s">
        <v>1577</v>
      </c>
      <c r="K159" s="11" t="s">
        <v>1579</v>
      </c>
      <c r="L159" s="11"/>
      <c r="M159" s="11" t="s">
        <v>1697</v>
      </c>
      <c r="N159" s="11">
        <v>0.94</v>
      </c>
      <c r="O159" s="11" t="s">
        <v>1604</v>
      </c>
      <c r="P159" s="11"/>
      <c r="Q159" s="11"/>
      <c r="R159" s="11"/>
      <c r="S159" s="11"/>
      <c r="T159" t="s">
        <v>2663</v>
      </c>
    </row>
    <row r="160" spans="1:20" x14ac:dyDescent="0.3">
      <c r="A160">
        <v>2024</v>
      </c>
      <c r="B160" t="s">
        <v>772</v>
      </c>
      <c r="C160" t="s">
        <v>715</v>
      </c>
      <c r="D160" s="11" t="s">
        <v>200</v>
      </c>
      <c r="E160" t="s">
        <v>1249</v>
      </c>
      <c r="F160" t="s">
        <v>707</v>
      </c>
      <c r="G160" t="s">
        <v>11</v>
      </c>
      <c r="H160" t="s">
        <v>21</v>
      </c>
      <c r="I160" s="11" t="s">
        <v>1864</v>
      </c>
      <c r="J160" s="11" t="s">
        <v>1577</v>
      </c>
      <c r="K160" s="11" t="s">
        <v>1579</v>
      </c>
      <c r="L160" s="11"/>
      <c r="M160" s="11" t="s">
        <v>1697</v>
      </c>
      <c r="N160" s="11">
        <v>7.0000000000000007E-2</v>
      </c>
      <c r="O160" s="11" t="s">
        <v>1604</v>
      </c>
      <c r="P160" s="11"/>
      <c r="Q160" s="11"/>
      <c r="R160" s="11"/>
      <c r="S160" s="11"/>
      <c r="T160" t="s">
        <v>2663</v>
      </c>
    </row>
    <row r="161" spans="1:20" x14ac:dyDescent="0.3">
      <c r="A161">
        <v>2024</v>
      </c>
      <c r="B161" t="s">
        <v>772</v>
      </c>
      <c r="C161" t="s">
        <v>715</v>
      </c>
      <c r="D161" s="11" t="s">
        <v>200</v>
      </c>
      <c r="E161" t="s">
        <v>1249</v>
      </c>
      <c r="F161" t="s">
        <v>707</v>
      </c>
      <c r="G161" t="s">
        <v>11</v>
      </c>
      <c r="H161" t="s">
        <v>21</v>
      </c>
      <c r="I161" s="11" t="s">
        <v>1867</v>
      </c>
      <c r="J161" s="11" t="s">
        <v>1577</v>
      </c>
      <c r="K161" s="11" t="s">
        <v>1579</v>
      </c>
      <c r="L161" s="11"/>
      <c r="M161" s="11" t="s">
        <v>1697</v>
      </c>
      <c r="N161" s="11">
        <v>0.92</v>
      </c>
      <c r="O161" s="11" t="s">
        <v>1573</v>
      </c>
      <c r="P161" s="11"/>
      <c r="Q161" s="11"/>
      <c r="R161" s="11"/>
      <c r="S161" s="11"/>
      <c r="T161" t="s">
        <v>2663</v>
      </c>
    </row>
    <row r="162" spans="1:20" x14ac:dyDescent="0.3">
      <c r="A162">
        <v>2024</v>
      </c>
      <c r="B162" t="s">
        <v>772</v>
      </c>
      <c r="C162" t="s">
        <v>715</v>
      </c>
      <c r="D162" s="11" t="s">
        <v>200</v>
      </c>
      <c r="E162" t="s">
        <v>1249</v>
      </c>
      <c r="F162" t="s">
        <v>707</v>
      </c>
      <c r="G162" t="s">
        <v>11</v>
      </c>
      <c r="H162" t="s">
        <v>21</v>
      </c>
      <c r="I162" s="11" t="s">
        <v>1868</v>
      </c>
      <c r="J162" s="11" t="s">
        <v>1577</v>
      </c>
      <c r="K162" s="11" t="s">
        <v>1579</v>
      </c>
      <c r="L162" s="11"/>
      <c r="M162" s="11" t="s">
        <v>1697</v>
      </c>
      <c r="N162" s="11">
        <v>2.2999999999999998</v>
      </c>
      <c r="O162" s="11" t="s">
        <v>1573</v>
      </c>
      <c r="P162" s="11"/>
      <c r="Q162" s="11"/>
      <c r="R162" s="11"/>
      <c r="S162" s="11"/>
      <c r="T162" t="s">
        <v>2663</v>
      </c>
    </row>
    <row r="163" spans="1:20" x14ac:dyDescent="0.3">
      <c r="A163">
        <v>2024</v>
      </c>
      <c r="B163" t="s">
        <v>772</v>
      </c>
      <c r="C163" t="s">
        <v>715</v>
      </c>
      <c r="D163" s="11" t="s">
        <v>200</v>
      </c>
      <c r="E163" t="s">
        <v>1249</v>
      </c>
      <c r="F163" t="s">
        <v>707</v>
      </c>
      <c r="G163" t="s">
        <v>11</v>
      </c>
      <c r="H163" t="s">
        <v>21</v>
      </c>
      <c r="I163" s="11" t="s">
        <v>1873</v>
      </c>
      <c r="J163" s="11" t="s">
        <v>1577</v>
      </c>
      <c r="K163" s="11" t="s">
        <v>1580</v>
      </c>
      <c r="L163" s="11">
        <v>11</v>
      </c>
      <c r="M163" s="11" t="s">
        <v>1697</v>
      </c>
      <c r="N163" s="11"/>
      <c r="O163" s="11"/>
      <c r="P163" s="11"/>
      <c r="Q163" s="11"/>
      <c r="R163" s="11"/>
      <c r="S163" s="11"/>
      <c r="T163" t="s">
        <v>2663</v>
      </c>
    </row>
    <row r="164" spans="1:20" x14ac:dyDescent="0.3">
      <c r="A164">
        <v>2024</v>
      </c>
      <c r="B164" t="s">
        <v>772</v>
      </c>
      <c r="C164" t="s">
        <v>715</v>
      </c>
      <c r="D164" s="11" t="s">
        <v>200</v>
      </c>
      <c r="E164" t="s">
        <v>1249</v>
      </c>
      <c r="F164" t="s">
        <v>707</v>
      </c>
      <c r="G164" t="s">
        <v>11</v>
      </c>
      <c r="H164" t="s">
        <v>21</v>
      </c>
      <c r="I164" s="11" t="s">
        <v>557</v>
      </c>
      <c r="J164" s="11" t="s">
        <v>1577</v>
      </c>
      <c r="K164" s="11" t="s">
        <v>1580</v>
      </c>
      <c r="L164" s="11"/>
      <c r="M164" s="11" t="s">
        <v>1697</v>
      </c>
      <c r="N164" s="11">
        <v>3.22</v>
      </c>
      <c r="O164" s="11" t="s">
        <v>1604</v>
      </c>
      <c r="P164" s="11"/>
      <c r="Q164" s="11"/>
      <c r="R164" s="11"/>
      <c r="S164" s="11"/>
      <c r="T164" t="s">
        <v>2663</v>
      </c>
    </row>
    <row r="165" spans="1:20" x14ac:dyDescent="0.3">
      <c r="A165">
        <v>2024</v>
      </c>
      <c r="B165" t="s">
        <v>772</v>
      </c>
      <c r="C165" t="s">
        <v>715</v>
      </c>
      <c r="D165" s="11" t="s">
        <v>200</v>
      </c>
      <c r="E165" t="s">
        <v>1249</v>
      </c>
      <c r="F165" t="s">
        <v>707</v>
      </c>
      <c r="G165" t="s">
        <v>11</v>
      </c>
      <c r="H165" t="s">
        <v>21</v>
      </c>
      <c r="I165" s="11" t="s">
        <v>125</v>
      </c>
      <c r="J165" s="11" t="s">
        <v>1577</v>
      </c>
      <c r="K165" s="11" t="s">
        <v>1580</v>
      </c>
      <c r="L165" s="11"/>
      <c r="M165" s="11" t="s">
        <v>1697</v>
      </c>
      <c r="N165" s="11">
        <v>0.89</v>
      </c>
      <c r="O165" s="11" t="s">
        <v>1604</v>
      </c>
      <c r="P165" s="11"/>
      <c r="Q165" s="11"/>
      <c r="R165" s="11"/>
      <c r="S165" s="11"/>
      <c r="T165" t="s">
        <v>2663</v>
      </c>
    </row>
    <row r="166" spans="1:20" x14ac:dyDescent="0.3">
      <c r="A166">
        <v>2024</v>
      </c>
      <c r="B166" t="s">
        <v>772</v>
      </c>
      <c r="C166" t="s">
        <v>715</v>
      </c>
      <c r="D166" s="11" t="s">
        <v>200</v>
      </c>
      <c r="E166" t="s">
        <v>1249</v>
      </c>
      <c r="F166" t="s">
        <v>707</v>
      </c>
      <c r="G166" t="s">
        <v>11</v>
      </c>
      <c r="H166" t="s">
        <v>21</v>
      </c>
      <c r="I166" s="11" t="s">
        <v>1864</v>
      </c>
      <c r="J166" s="11" t="s">
        <v>1577</v>
      </c>
      <c r="K166" s="11" t="s">
        <v>1580</v>
      </c>
      <c r="L166" s="11"/>
      <c r="M166" s="11" t="s">
        <v>1697</v>
      </c>
      <c r="N166" s="11">
        <v>7.0000000000000007E-2</v>
      </c>
      <c r="O166" s="11" t="s">
        <v>1604</v>
      </c>
      <c r="P166" s="11"/>
      <c r="Q166" s="11"/>
      <c r="R166" s="11"/>
      <c r="S166" s="11"/>
      <c r="T166" t="s">
        <v>2663</v>
      </c>
    </row>
    <row r="167" spans="1:20" x14ac:dyDescent="0.3">
      <c r="A167">
        <v>2024</v>
      </c>
      <c r="B167" t="s">
        <v>772</v>
      </c>
      <c r="C167" t="s">
        <v>715</v>
      </c>
      <c r="D167" s="11" t="s">
        <v>200</v>
      </c>
      <c r="E167" t="s">
        <v>1249</v>
      </c>
      <c r="F167" t="s">
        <v>707</v>
      </c>
      <c r="G167" t="s">
        <v>11</v>
      </c>
      <c r="H167" t="s">
        <v>21</v>
      </c>
      <c r="I167" s="11" t="s">
        <v>1867</v>
      </c>
      <c r="J167" s="11" t="s">
        <v>1577</v>
      </c>
      <c r="K167" s="11" t="s">
        <v>1580</v>
      </c>
      <c r="L167" s="11"/>
      <c r="M167" s="11" t="s">
        <v>1697</v>
      </c>
      <c r="N167" s="11">
        <v>0.89</v>
      </c>
      <c r="O167" s="11" t="s">
        <v>1573</v>
      </c>
      <c r="P167" s="11"/>
      <c r="Q167" s="11"/>
      <c r="R167" s="11"/>
      <c r="S167" s="11"/>
      <c r="T167" t="s">
        <v>2663</v>
      </c>
    </row>
    <row r="168" spans="1:20" x14ac:dyDescent="0.3">
      <c r="A168">
        <v>2024</v>
      </c>
      <c r="B168" t="s">
        <v>772</v>
      </c>
      <c r="C168" t="s">
        <v>715</v>
      </c>
      <c r="D168" s="11" t="s">
        <v>200</v>
      </c>
      <c r="E168" t="s">
        <v>1249</v>
      </c>
      <c r="F168" t="s">
        <v>707</v>
      </c>
      <c r="G168" t="s">
        <v>11</v>
      </c>
      <c r="H168" t="s">
        <v>21</v>
      </c>
      <c r="I168" s="11" t="s">
        <v>1868</v>
      </c>
      <c r="J168" s="11" t="s">
        <v>1577</v>
      </c>
      <c r="K168" s="11" t="s">
        <v>1580</v>
      </c>
      <c r="L168" s="11"/>
      <c r="M168" s="11" t="s">
        <v>1697</v>
      </c>
      <c r="N168" s="11">
        <v>2.2999999999999998</v>
      </c>
      <c r="O168" s="11" t="s">
        <v>1573</v>
      </c>
      <c r="P168" s="11"/>
      <c r="Q168" s="11"/>
      <c r="R168" s="11"/>
      <c r="S168" s="11"/>
      <c r="T168" t="s">
        <v>2663</v>
      </c>
    </row>
    <row r="169" spans="1:20" x14ac:dyDescent="0.3">
      <c r="A169">
        <v>2024</v>
      </c>
      <c r="B169" t="s">
        <v>772</v>
      </c>
      <c r="C169" t="s">
        <v>715</v>
      </c>
      <c r="D169" s="11" t="s">
        <v>200</v>
      </c>
      <c r="E169" t="s">
        <v>1249</v>
      </c>
      <c r="F169" t="s">
        <v>707</v>
      </c>
      <c r="G169" t="s">
        <v>11</v>
      </c>
      <c r="H169" t="s">
        <v>21</v>
      </c>
      <c r="I169" s="11" t="s">
        <v>1873</v>
      </c>
      <c r="J169" s="11" t="s">
        <v>1570</v>
      </c>
      <c r="K169" s="11" t="s">
        <v>1872</v>
      </c>
      <c r="L169" s="11">
        <v>9</v>
      </c>
      <c r="M169" s="11" t="s">
        <v>1697</v>
      </c>
      <c r="N169" s="11"/>
      <c r="O169" s="11"/>
      <c r="P169" s="11"/>
      <c r="Q169" s="11"/>
      <c r="R169" s="11"/>
      <c r="S169" s="11"/>
      <c r="T169" t="s">
        <v>2663</v>
      </c>
    </row>
    <row r="170" spans="1:20" x14ac:dyDescent="0.3">
      <c r="A170">
        <v>2024</v>
      </c>
      <c r="B170" t="s">
        <v>772</v>
      </c>
      <c r="C170" t="s">
        <v>715</v>
      </c>
      <c r="D170" s="11" t="s">
        <v>200</v>
      </c>
      <c r="E170" t="s">
        <v>1249</v>
      </c>
      <c r="F170" t="s">
        <v>707</v>
      </c>
      <c r="G170" t="s">
        <v>11</v>
      </c>
      <c r="H170" t="s">
        <v>21</v>
      </c>
      <c r="I170" s="11" t="s">
        <v>557</v>
      </c>
      <c r="J170" s="11" t="s">
        <v>1570</v>
      </c>
      <c r="K170" s="11" t="s">
        <v>1872</v>
      </c>
      <c r="L170" s="11"/>
      <c r="M170" s="11" t="s">
        <v>1697</v>
      </c>
      <c r="N170" s="11">
        <v>2.46</v>
      </c>
      <c r="O170" s="11" t="s">
        <v>1604</v>
      </c>
      <c r="P170" s="11"/>
      <c r="Q170" s="11"/>
      <c r="R170" s="11"/>
      <c r="S170" s="11"/>
      <c r="T170" t="s">
        <v>2663</v>
      </c>
    </row>
    <row r="171" spans="1:20" x14ac:dyDescent="0.3">
      <c r="A171">
        <v>2024</v>
      </c>
      <c r="B171" t="s">
        <v>772</v>
      </c>
      <c r="C171" t="s">
        <v>715</v>
      </c>
      <c r="D171" s="11" t="s">
        <v>200</v>
      </c>
      <c r="E171" t="s">
        <v>1249</v>
      </c>
      <c r="F171" t="s">
        <v>707</v>
      </c>
      <c r="G171" t="s">
        <v>11</v>
      </c>
      <c r="H171" t="s">
        <v>21</v>
      </c>
      <c r="I171" s="11" t="s">
        <v>125</v>
      </c>
      <c r="J171" s="11" t="s">
        <v>1570</v>
      </c>
      <c r="K171" s="11" t="s">
        <v>1872</v>
      </c>
      <c r="L171" s="11"/>
      <c r="M171" s="11" t="s">
        <v>1697</v>
      </c>
      <c r="N171" s="11">
        <v>0.69</v>
      </c>
      <c r="O171" s="11" t="s">
        <v>1604</v>
      </c>
      <c r="P171" s="11"/>
      <c r="Q171" s="11"/>
      <c r="R171" s="11"/>
      <c r="S171" s="11"/>
      <c r="T171" t="s">
        <v>2663</v>
      </c>
    </row>
    <row r="172" spans="1:20" x14ac:dyDescent="0.3">
      <c r="A172">
        <v>2024</v>
      </c>
      <c r="B172" t="s">
        <v>772</v>
      </c>
      <c r="C172" t="s">
        <v>715</v>
      </c>
      <c r="D172" s="11" t="s">
        <v>200</v>
      </c>
      <c r="E172" t="s">
        <v>1249</v>
      </c>
      <c r="F172" t="s">
        <v>707</v>
      </c>
      <c r="G172" t="s">
        <v>11</v>
      </c>
      <c r="H172" t="s">
        <v>21</v>
      </c>
      <c r="I172" s="11" t="s">
        <v>1864</v>
      </c>
      <c r="J172" s="11" t="s">
        <v>1570</v>
      </c>
      <c r="K172" s="11" t="s">
        <v>1872</v>
      </c>
      <c r="L172" s="11"/>
      <c r="M172" s="11" t="s">
        <v>1697</v>
      </c>
      <c r="N172" s="11">
        <v>0.05</v>
      </c>
      <c r="O172" s="11" t="s">
        <v>1604</v>
      </c>
      <c r="P172" s="11"/>
      <c r="Q172" s="11"/>
      <c r="R172" s="11"/>
      <c r="S172" s="11"/>
      <c r="T172" t="s">
        <v>2663</v>
      </c>
    </row>
    <row r="173" spans="1:20" x14ac:dyDescent="0.3">
      <c r="A173">
        <v>2024</v>
      </c>
      <c r="B173" t="s">
        <v>772</v>
      </c>
      <c r="C173" t="s">
        <v>715</v>
      </c>
      <c r="D173" s="11" t="s">
        <v>200</v>
      </c>
      <c r="E173" t="s">
        <v>1249</v>
      </c>
      <c r="F173" t="s">
        <v>707</v>
      </c>
      <c r="G173" t="s">
        <v>11</v>
      </c>
      <c r="H173" t="s">
        <v>21</v>
      </c>
      <c r="I173" s="11" t="s">
        <v>1867</v>
      </c>
      <c r="J173" s="11" t="s">
        <v>1570</v>
      </c>
      <c r="K173" s="11" t="s">
        <v>1872</v>
      </c>
      <c r="L173" s="11"/>
      <c r="M173" s="11" t="s">
        <v>1697</v>
      </c>
      <c r="N173" s="11">
        <v>0.73</v>
      </c>
      <c r="O173" s="11" t="s">
        <v>1573</v>
      </c>
      <c r="P173" s="11"/>
      <c r="Q173" s="11"/>
      <c r="R173" s="11"/>
      <c r="S173" s="11"/>
      <c r="T173" t="s">
        <v>2663</v>
      </c>
    </row>
    <row r="174" spans="1:20" x14ac:dyDescent="0.3">
      <c r="A174">
        <v>2024</v>
      </c>
      <c r="B174" t="s">
        <v>772</v>
      </c>
      <c r="C174" t="s">
        <v>715</v>
      </c>
      <c r="D174" s="11" t="s">
        <v>200</v>
      </c>
      <c r="E174" t="s">
        <v>1249</v>
      </c>
      <c r="F174" t="s">
        <v>707</v>
      </c>
      <c r="G174" t="s">
        <v>11</v>
      </c>
      <c r="H174" t="s">
        <v>21</v>
      </c>
      <c r="I174" s="11" t="s">
        <v>1868</v>
      </c>
      <c r="J174" s="11" t="s">
        <v>1570</v>
      </c>
      <c r="K174" s="11" t="s">
        <v>1872</v>
      </c>
      <c r="L174" s="11"/>
      <c r="M174" s="11" t="s">
        <v>1697</v>
      </c>
      <c r="N174" s="11">
        <v>1.7</v>
      </c>
      <c r="O174" s="11" t="s">
        <v>1573</v>
      </c>
      <c r="P174" s="11"/>
      <c r="Q174" s="11"/>
      <c r="R174" s="11"/>
      <c r="S174" s="11"/>
      <c r="T174" t="s">
        <v>2663</v>
      </c>
    </row>
    <row r="175" spans="1:20" x14ac:dyDescent="0.3">
      <c r="A175">
        <v>2024</v>
      </c>
      <c r="B175" t="s">
        <v>772</v>
      </c>
      <c r="C175" t="s">
        <v>715</v>
      </c>
      <c r="D175" s="11" t="s">
        <v>200</v>
      </c>
      <c r="E175" t="s">
        <v>1249</v>
      </c>
      <c r="F175" t="s">
        <v>707</v>
      </c>
      <c r="G175" t="s">
        <v>11</v>
      </c>
      <c r="H175" t="s">
        <v>21</v>
      </c>
      <c r="I175" s="11" t="s">
        <v>1873</v>
      </c>
      <c r="J175" s="11" t="s">
        <v>1570</v>
      </c>
      <c r="K175" s="11" t="s">
        <v>1581</v>
      </c>
      <c r="L175" s="11">
        <v>6.3</v>
      </c>
      <c r="M175" s="11" t="s">
        <v>1697</v>
      </c>
      <c r="N175" s="11"/>
      <c r="O175" s="11"/>
      <c r="P175" s="11"/>
      <c r="Q175" s="11"/>
      <c r="R175" s="11"/>
      <c r="S175" s="11"/>
      <c r="T175" t="s">
        <v>2663</v>
      </c>
    </row>
    <row r="176" spans="1:20" x14ac:dyDescent="0.3">
      <c r="A176">
        <v>2024</v>
      </c>
      <c r="B176" t="s">
        <v>772</v>
      </c>
      <c r="C176" t="s">
        <v>715</v>
      </c>
      <c r="D176" s="11" t="s">
        <v>200</v>
      </c>
      <c r="E176" t="s">
        <v>1249</v>
      </c>
      <c r="F176" t="s">
        <v>707</v>
      </c>
      <c r="G176" t="s">
        <v>11</v>
      </c>
      <c r="H176" t="s">
        <v>21</v>
      </c>
      <c r="I176" s="11" t="s">
        <v>557</v>
      </c>
      <c r="J176" s="11" t="s">
        <v>1570</v>
      </c>
      <c r="K176" s="11" t="s">
        <v>1581</v>
      </c>
      <c r="L176" s="11"/>
      <c r="M176" s="11" t="s">
        <v>1697</v>
      </c>
      <c r="N176" s="11">
        <v>2.54</v>
      </c>
      <c r="O176" s="11" t="s">
        <v>1604</v>
      </c>
      <c r="P176" s="11"/>
      <c r="Q176" s="11"/>
      <c r="R176" s="11"/>
      <c r="S176" s="11"/>
      <c r="T176" t="s">
        <v>2663</v>
      </c>
    </row>
    <row r="177" spans="1:20" x14ac:dyDescent="0.3">
      <c r="A177">
        <v>2024</v>
      </c>
      <c r="B177" t="s">
        <v>772</v>
      </c>
      <c r="C177" t="s">
        <v>715</v>
      </c>
      <c r="D177" s="11" t="s">
        <v>200</v>
      </c>
      <c r="E177" t="s">
        <v>1249</v>
      </c>
      <c r="F177" t="s">
        <v>707</v>
      </c>
      <c r="G177" t="s">
        <v>11</v>
      </c>
      <c r="H177" t="s">
        <v>21</v>
      </c>
      <c r="I177" s="11" t="s">
        <v>125</v>
      </c>
      <c r="J177" s="11" t="s">
        <v>1570</v>
      </c>
      <c r="K177" s="11" t="s">
        <v>1581</v>
      </c>
      <c r="L177" s="11"/>
      <c r="M177" s="11" t="s">
        <v>1697</v>
      </c>
      <c r="N177" s="11">
        <v>0.71</v>
      </c>
      <c r="O177" s="11" t="s">
        <v>1604</v>
      </c>
      <c r="P177" s="11"/>
      <c r="Q177" s="11"/>
      <c r="R177" s="11"/>
      <c r="S177" s="11"/>
      <c r="T177" t="s">
        <v>2663</v>
      </c>
    </row>
    <row r="178" spans="1:20" x14ac:dyDescent="0.3">
      <c r="A178">
        <v>2024</v>
      </c>
      <c r="B178" t="s">
        <v>772</v>
      </c>
      <c r="C178" t="s">
        <v>715</v>
      </c>
      <c r="D178" s="11" t="s">
        <v>200</v>
      </c>
      <c r="E178" t="s">
        <v>1249</v>
      </c>
      <c r="F178" t="s">
        <v>707</v>
      </c>
      <c r="G178" t="s">
        <v>11</v>
      </c>
      <c r="H178" t="s">
        <v>21</v>
      </c>
      <c r="I178" s="11" t="s">
        <v>1864</v>
      </c>
      <c r="J178" s="11" t="s">
        <v>1570</v>
      </c>
      <c r="K178" s="11" t="s">
        <v>1581</v>
      </c>
      <c r="L178" s="11"/>
      <c r="M178" s="11" t="s">
        <v>1697</v>
      </c>
      <c r="N178" s="11">
        <v>0.06</v>
      </c>
      <c r="O178" s="11" t="s">
        <v>1604</v>
      </c>
      <c r="P178" s="11"/>
      <c r="Q178" s="11"/>
      <c r="R178" s="11"/>
      <c r="S178" s="11"/>
      <c r="T178" t="s">
        <v>2663</v>
      </c>
    </row>
    <row r="179" spans="1:20" x14ac:dyDescent="0.3">
      <c r="A179">
        <v>2024</v>
      </c>
      <c r="B179" t="s">
        <v>772</v>
      </c>
      <c r="C179" t="s">
        <v>715</v>
      </c>
      <c r="D179" s="11" t="s">
        <v>200</v>
      </c>
      <c r="E179" t="s">
        <v>1249</v>
      </c>
      <c r="F179" t="s">
        <v>707</v>
      </c>
      <c r="G179" t="s">
        <v>11</v>
      </c>
      <c r="H179" t="s">
        <v>21</v>
      </c>
      <c r="I179" s="11" t="s">
        <v>1867</v>
      </c>
      <c r="J179" s="11" t="s">
        <v>1570</v>
      </c>
      <c r="K179" s="11" t="s">
        <v>1581</v>
      </c>
      <c r="L179" s="11"/>
      <c r="M179" s="11" t="s">
        <v>1697</v>
      </c>
      <c r="N179" s="11">
        <v>0.77</v>
      </c>
      <c r="O179" s="11" t="s">
        <v>1573</v>
      </c>
      <c r="P179" s="11"/>
      <c r="Q179" s="11"/>
      <c r="R179" s="11"/>
      <c r="S179" s="11"/>
      <c r="T179" t="s">
        <v>2663</v>
      </c>
    </row>
    <row r="180" spans="1:20" x14ac:dyDescent="0.3">
      <c r="A180">
        <v>2024</v>
      </c>
      <c r="B180" t="s">
        <v>772</v>
      </c>
      <c r="C180" t="s">
        <v>715</v>
      </c>
      <c r="D180" s="11" t="s">
        <v>200</v>
      </c>
      <c r="E180" t="s">
        <v>1249</v>
      </c>
      <c r="F180" t="s">
        <v>707</v>
      </c>
      <c r="G180" t="s">
        <v>11</v>
      </c>
      <c r="H180" t="s">
        <v>21</v>
      </c>
      <c r="I180" s="11" t="s">
        <v>1868</v>
      </c>
      <c r="J180" s="11" t="s">
        <v>1570</v>
      </c>
      <c r="K180" s="11" t="s">
        <v>1581</v>
      </c>
      <c r="L180" s="11"/>
      <c r="M180" s="11" t="s">
        <v>1697</v>
      </c>
      <c r="N180" s="11">
        <v>1.8</v>
      </c>
      <c r="O180" s="11" t="s">
        <v>1573</v>
      </c>
      <c r="P180" s="11"/>
      <c r="Q180" s="11"/>
      <c r="R180" s="11"/>
      <c r="S180" s="11"/>
      <c r="T180" t="s">
        <v>2663</v>
      </c>
    </row>
    <row r="181" spans="1:20" x14ac:dyDescent="0.3">
      <c r="A181">
        <v>2024</v>
      </c>
      <c r="B181" t="s">
        <v>1537</v>
      </c>
      <c r="C181" t="s">
        <v>715</v>
      </c>
      <c r="D181" s="11" t="s">
        <v>140</v>
      </c>
      <c r="E181" t="s">
        <v>707</v>
      </c>
      <c r="F181" t="s">
        <v>720</v>
      </c>
      <c r="G181" t="s">
        <v>11</v>
      </c>
      <c r="I181" s="11" t="s">
        <v>1873</v>
      </c>
      <c r="J181" s="11" t="s">
        <v>1577</v>
      </c>
      <c r="K181" s="11" t="s">
        <v>1578</v>
      </c>
      <c r="L181" s="11">
        <v>1.4</v>
      </c>
      <c r="M181" s="11" t="s">
        <v>1697</v>
      </c>
      <c r="N181" s="11"/>
      <c r="O181" s="11"/>
      <c r="P181" s="11"/>
      <c r="Q181" s="11"/>
      <c r="R181" s="11"/>
      <c r="S181" s="11"/>
      <c r="T181" t="s">
        <v>2663</v>
      </c>
    </row>
    <row r="182" spans="1:20" x14ac:dyDescent="0.3">
      <c r="A182">
        <v>2024</v>
      </c>
      <c r="B182" t="s">
        <v>1537</v>
      </c>
      <c r="C182" t="s">
        <v>715</v>
      </c>
      <c r="D182" s="11" t="s">
        <v>140</v>
      </c>
      <c r="E182" t="s">
        <v>707</v>
      </c>
      <c r="F182" t="s">
        <v>720</v>
      </c>
      <c r="G182" t="s">
        <v>11</v>
      </c>
      <c r="I182" s="11" t="s">
        <v>557</v>
      </c>
      <c r="J182" s="11" t="s">
        <v>1577</v>
      </c>
      <c r="K182" s="11" t="s">
        <v>1578</v>
      </c>
      <c r="L182" s="11"/>
      <c r="M182" s="11" t="s">
        <v>1697</v>
      </c>
      <c r="N182" s="11">
        <v>1.61</v>
      </c>
      <c r="O182" s="11" t="s">
        <v>1604</v>
      </c>
      <c r="P182" s="11"/>
      <c r="Q182" s="11"/>
      <c r="R182" s="11"/>
      <c r="S182" s="11"/>
      <c r="T182" t="s">
        <v>2663</v>
      </c>
    </row>
    <row r="183" spans="1:20" x14ac:dyDescent="0.3">
      <c r="A183">
        <v>2024</v>
      </c>
      <c r="B183" t="s">
        <v>1537</v>
      </c>
      <c r="C183" t="s">
        <v>715</v>
      </c>
      <c r="D183" s="11" t="s">
        <v>140</v>
      </c>
      <c r="E183" t="s">
        <v>707</v>
      </c>
      <c r="F183" t="s">
        <v>720</v>
      </c>
      <c r="G183" t="s">
        <v>11</v>
      </c>
      <c r="I183" s="11" t="s">
        <v>125</v>
      </c>
      <c r="J183" s="11" t="s">
        <v>1577</v>
      </c>
      <c r="K183" s="11" t="s">
        <v>1578</v>
      </c>
      <c r="L183" s="11"/>
      <c r="M183" s="11" t="s">
        <v>1697</v>
      </c>
      <c r="N183" s="11">
        <v>0.65</v>
      </c>
      <c r="O183" s="11" t="s">
        <v>1604</v>
      </c>
      <c r="P183" s="11"/>
      <c r="Q183" s="11"/>
      <c r="R183" s="11"/>
      <c r="S183" s="11"/>
      <c r="T183" t="s">
        <v>2663</v>
      </c>
    </row>
    <row r="184" spans="1:20" x14ac:dyDescent="0.3">
      <c r="A184">
        <v>2024</v>
      </c>
      <c r="B184" t="s">
        <v>1537</v>
      </c>
      <c r="C184" t="s">
        <v>715</v>
      </c>
      <c r="D184" s="11" t="s">
        <v>140</v>
      </c>
      <c r="E184" t="s">
        <v>707</v>
      </c>
      <c r="F184" t="s">
        <v>720</v>
      </c>
      <c r="G184" t="s">
        <v>11</v>
      </c>
      <c r="I184" s="11" t="s">
        <v>1864</v>
      </c>
      <c r="J184" s="11" t="s">
        <v>1577</v>
      </c>
      <c r="K184" s="11" t="s">
        <v>1578</v>
      </c>
      <c r="L184" s="11"/>
      <c r="M184" s="11" t="s">
        <v>1697</v>
      </c>
      <c r="N184" s="11">
        <v>0.05</v>
      </c>
      <c r="O184" s="11" t="s">
        <v>1604</v>
      </c>
      <c r="P184" s="11"/>
      <c r="Q184" s="11"/>
      <c r="R184" s="11"/>
      <c r="S184" s="11"/>
      <c r="T184" t="s">
        <v>2663</v>
      </c>
    </row>
    <row r="185" spans="1:20" x14ac:dyDescent="0.3">
      <c r="A185">
        <v>2024</v>
      </c>
      <c r="B185" t="s">
        <v>1537</v>
      </c>
      <c r="C185" t="s">
        <v>715</v>
      </c>
      <c r="D185" s="11" t="s">
        <v>140</v>
      </c>
      <c r="E185" t="s">
        <v>707</v>
      </c>
      <c r="F185" t="s">
        <v>720</v>
      </c>
      <c r="G185" t="s">
        <v>11</v>
      </c>
      <c r="I185" s="11" t="s">
        <v>1867</v>
      </c>
      <c r="J185" s="11" t="s">
        <v>1577</v>
      </c>
      <c r="K185" s="11" t="s">
        <v>1578</v>
      </c>
      <c r="L185" s="11"/>
      <c r="M185" s="11" t="s">
        <v>1697</v>
      </c>
      <c r="N185" s="11">
        <v>0.24</v>
      </c>
      <c r="O185" s="11" t="s">
        <v>1573</v>
      </c>
      <c r="P185" s="11"/>
      <c r="Q185" s="11"/>
      <c r="R185" s="11"/>
      <c r="S185" s="11"/>
      <c r="T185" t="s">
        <v>2663</v>
      </c>
    </row>
    <row r="186" spans="1:20" x14ac:dyDescent="0.3">
      <c r="A186">
        <v>2024</v>
      </c>
      <c r="B186" t="s">
        <v>1537</v>
      </c>
      <c r="C186" t="s">
        <v>715</v>
      </c>
      <c r="D186" s="11" t="s">
        <v>140</v>
      </c>
      <c r="E186" t="s">
        <v>707</v>
      </c>
      <c r="F186" t="s">
        <v>720</v>
      </c>
      <c r="G186" t="s">
        <v>11</v>
      </c>
      <c r="I186" s="11" t="s">
        <v>1868</v>
      </c>
      <c r="J186" s="11" t="s">
        <v>1577</v>
      </c>
      <c r="K186" s="11" t="s">
        <v>1578</v>
      </c>
      <c r="L186" s="11"/>
      <c r="M186" s="11" t="s">
        <v>1697</v>
      </c>
      <c r="N186" s="11">
        <v>0.25</v>
      </c>
      <c r="O186" s="11" t="s">
        <v>1573</v>
      </c>
      <c r="P186" s="11"/>
      <c r="Q186" s="11"/>
      <c r="R186" s="11"/>
      <c r="S186" s="11"/>
      <c r="T186" t="s">
        <v>2663</v>
      </c>
    </row>
    <row r="187" spans="1:20" x14ac:dyDescent="0.3">
      <c r="A187">
        <v>2024</v>
      </c>
      <c r="B187" t="s">
        <v>1537</v>
      </c>
      <c r="C187" t="s">
        <v>715</v>
      </c>
      <c r="D187" s="11" t="s">
        <v>140</v>
      </c>
      <c r="E187" t="s">
        <v>707</v>
      </c>
      <c r="F187" t="s">
        <v>720</v>
      </c>
      <c r="G187" t="s">
        <v>11</v>
      </c>
      <c r="I187" s="11" t="s">
        <v>1873</v>
      </c>
      <c r="J187" s="11" t="s">
        <v>1577</v>
      </c>
      <c r="K187" s="11" t="s">
        <v>1579</v>
      </c>
      <c r="L187" s="11">
        <v>20.100000000000001</v>
      </c>
      <c r="M187" s="11" t="s">
        <v>1697</v>
      </c>
      <c r="N187" s="11"/>
      <c r="O187" s="11"/>
      <c r="P187" s="11"/>
      <c r="Q187" s="11"/>
      <c r="R187" s="11"/>
      <c r="S187" s="11"/>
      <c r="T187" t="s">
        <v>2663</v>
      </c>
    </row>
    <row r="188" spans="1:20" x14ac:dyDescent="0.3">
      <c r="A188">
        <v>2024</v>
      </c>
      <c r="B188" t="s">
        <v>1537</v>
      </c>
      <c r="C188" t="s">
        <v>715</v>
      </c>
      <c r="D188" s="11" t="s">
        <v>140</v>
      </c>
      <c r="E188" t="s">
        <v>707</v>
      </c>
      <c r="F188" t="s">
        <v>720</v>
      </c>
      <c r="G188" t="s">
        <v>11</v>
      </c>
      <c r="I188" s="11" t="s">
        <v>557</v>
      </c>
      <c r="J188" s="11" t="s">
        <v>1577</v>
      </c>
      <c r="K188" s="11" t="s">
        <v>1579</v>
      </c>
      <c r="L188" s="11"/>
      <c r="M188" s="11" t="s">
        <v>1697</v>
      </c>
      <c r="N188" s="11">
        <v>2.04</v>
      </c>
      <c r="O188" s="11" t="s">
        <v>1604</v>
      </c>
      <c r="P188" s="11"/>
      <c r="Q188" s="11"/>
      <c r="R188" s="11"/>
      <c r="S188" s="11"/>
      <c r="T188" t="s">
        <v>2663</v>
      </c>
    </row>
    <row r="189" spans="1:20" x14ac:dyDescent="0.3">
      <c r="A189">
        <v>2024</v>
      </c>
      <c r="B189" t="s">
        <v>1537</v>
      </c>
      <c r="C189" t="s">
        <v>715</v>
      </c>
      <c r="D189" s="11" t="s">
        <v>140</v>
      </c>
      <c r="E189" t="s">
        <v>707</v>
      </c>
      <c r="F189" t="s">
        <v>720</v>
      </c>
      <c r="G189" t="s">
        <v>11</v>
      </c>
      <c r="I189" s="11" t="s">
        <v>125</v>
      </c>
      <c r="J189" s="11" t="s">
        <v>1577</v>
      </c>
      <c r="K189" s="11" t="s">
        <v>1579</v>
      </c>
      <c r="L189" s="11"/>
      <c r="M189" s="11" t="s">
        <v>1697</v>
      </c>
      <c r="N189" s="11">
        <v>2.83</v>
      </c>
      <c r="O189" s="11" t="s">
        <v>1604</v>
      </c>
      <c r="P189" s="11"/>
      <c r="Q189" s="11"/>
      <c r="R189" s="11"/>
      <c r="S189" s="11"/>
      <c r="T189" t="s">
        <v>2663</v>
      </c>
    </row>
    <row r="190" spans="1:20" x14ac:dyDescent="0.3">
      <c r="A190">
        <v>2024</v>
      </c>
      <c r="B190" t="s">
        <v>1537</v>
      </c>
      <c r="C190" t="s">
        <v>715</v>
      </c>
      <c r="D190" s="11" t="s">
        <v>140</v>
      </c>
      <c r="E190" t="s">
        <v>707</v>
      </c>
      <c r="F190" t="s">
        <v>720</v>
      </c>
      <c r="G190" t="s">
        <v>11</v>
      </c>
      <c r="I190" s="11" t="s">
        <v>1864</v>
      </c>
      <c r="J190" s="11" t="s">
        <v>1577</v>
      </c>
      <c r="K190" s="11" t="s">
        <v>1579</v>
      </c>
      <c r="L190" s="11"/>
      <c r="M190" s="11" t="s">
        <v>1697</v>
      </c>
      <c r="N190" s="11">
        <v>0.04</v>
      </c>
      <c r="O190" s="11" t="s">
        <v>1604</v>
      </c>
      <c r="P190" s="11"/>
      <c r="Q190" s="11"/>
      <c r="R190" s="11"/>
      <c r="S190" s="11"/>
      <c r="T190" t="s">
        <v>2663</v>
      </c>
    </row>
    <row r="191" spans="1:20" x14ac:dyDescent="0.3">
      <c r="A191">
        <v>2024</v>
      </c>
      <c r="B191" t="s">
        <v>1537</v>
      </c>
      <c r="C191" t="s">
        <v>715</v>
      </c>
      <c r="D191" s="11" t="s">
        <v>140</v>
      </c>
      <c r="E191" t="s">
        <v>707</v>
      </c>
      <c r="F191" t="s">
        <v>720</v>
      </c>
      <c r="G191" t="s">
        <v>11</v>
      </c>
      <c r="I191" s="11" t="s">
        <v>1867</v>
      </c>
      <c r="J191" s="11" t="s">
        <v>1577</v>
      </c>
      <c r="K191" s="11" t="s">
        <v>1579</v>
      </c>
      <c r="L191" s="11"/>
      <c r="M191" s="11" t="s">
        <v>1697</v>
      </c>
      <c r="N191" s="11">
        <v>1</v>
      </c>
      <c r="O191" s="11" t="s">
        <v>1573</v>
      </c>
      <c r="P191" s="11"/>
      <c r="Q191" s="11"/>
      <c r="R191" s="11"/>
      <c r="S191" s="11"/>
      <c r="T191" t="s">
        <v>2663</v>
      </c>
    </row>
    <row r="192" spans="1:20" x14ac:dyDescent="0.3">
      <c r="A192">
        <v>2024</v>
      </c>
      <c r="B192" t="s">
        <v>1537</v>
      </c>
      <c r="C192" t="s">
        <v>715</v>
      </c>
      <c r="D192" s="11" t="s">
        <v>140</v>
      </c>
      <c r="E192" t="s">
        <v>707</v>
      </c>
      <c r="F192" t="s">
        <v>720</v>
      </c>
      <c r="G192" t="s">
        <v>11</v>
      </c>
      <c r="I192" s="11" t="s">
        <v>1868</v>
      </c>
      <c r="J192" s="11" t="s">
        <v>1577</v>
      </c>
      <c r="K192" s="11" t="s">
        <v>1579</v>
      </c>
      <c r="L192" s="11"/>
      <c r="M192" s="11" t="s">
        <v>1697</v>
      </c>
      <c r="N192" s="11">
        <v>1.2</v>
      </c>
      <c r="O192" s="11" t="s">
        <v>1573</v>
      </c>
      <c r="P192" s="11"/>
      <c r="Q192" s="11"/>
      <c r="R192" s="11"/>
      <c r="S192" s="11"/>
      <c r="T192" t="s">
        <v>2663</v>
      </c>
    </row>
    <row r="193" spans="1:20" x14ac:dyDescent="0.3">
      <c r="A193">
        <v>2024</v>
      </c>
      <c r="B193" t="s">
        <v>1537</v>
      </c>
      <c r="C193" t="s">
        <v>715</v>
      </c>
      <c r="D193" s="11" t="s">
        <v>140</v>
      </c>
      <c r="E193" t="s">
        <v>707</v>
      </c>
      <c r="F193" t="s">
        <v>720</v>
      </c>
      <c r="G193" t="s">
        <v>11</v>
      </c>
      <c r="I193" s="11" t="s">
        <v>1873</v>
      </c>
      <c r="J193" s="11" t="s">
        <v>1577</v>
      </c>
      <c r="K193" s="11" t="s">
        <v>1580</v>
      </c>
      <c r="L193" s="11">
        <v>49</v>
      </c>
      <c r="M193" s="11" t="s">
        <v>1697</v>
      </c>
      <c r="N193" s="11"/>
      <c r="O193" s="11"/>
      <c r="P193" s="11"/>
      <c r="Q193" s="11"/>
      <c r="R193" s="11"/>
      <c r="S193" s="11"/>
      <c r="T193" t="s">
        <v>2663</v>
      </c>
    </row>
    <row r="194" spans="1:20" x14ac:dyDescent="0.3">
      <c r="A194">
        <v>2024</v>
      </c>
      <c r="B194" t="s">
        <v>1537</v>
      </c>
      <c r="C194" t="s">
        <v>715</v>
      </c>
      <c r="D194" s="11" t="s">
        <v>140</v>
      </c>
      <c r="E194" t="s">
        <v>707</v>
      </c>
      <c r="F194" t="s">
        <v>720</v>
      </c>
      <c r="G194" t="s">
        <v>11</v>
      </c>
      <c r="I194" s="11" t="s">
        <v>557</v>
      </c>
      <c r="J194" s="11" t="s">
        <v>1577</v>
      </c>
      <c r="K194" s="11" t="s">
        <v>1580</v>
      </c>
      <c r="L194" s="11"/>
      <c r="M194" s="11" t="s">
        <v>1697</v>
      </c>
      <c r="N194" s="11">
        <v>1.07</v>
      </c>
      <c r="O194" s="11" t="s">
        <v>1604</v>
      </c>
      <c r="P194" s="11"/>
      <c r="Q194" s="11"/>
      <c r="R194" s="11"/>
      <c r="S194" s="11"/>
      <c r="T194" t="s">
        <v>2663</v>
      </c>
    </row>
    <row r="195" spans="1:20" x14ac:dyDescent="0.3">
      <c r="A195">
        <v>2024</v>
      </c>
      <c r="B195" t="s">
        <v>1537</v>
      </c>
      <c r="C195" t="s">
        <v>715</v>
      </c>
      <c r="D195" s="11" t="s">
        <v>140</v>
      </c>
      <c r="E195" t="s">
        <v>707</v>
      </c>
      <c r="F195" t="s">
        <v>720</v>
      </c>
      <c r="G195" t="s">
        <v>11</v>
      </c>
      <c r="I195" s="11" t="s">
        <v>125</v>
      </c>
      <c r="J195" s="11" t="s">
        <v>1577</v>
      </c>
      <c r="K195" s="11" t="s">
        <v>1580</v>
      </c>
      <c r="L195" s="11"/>
      <c r="M195" s="11" t="s">
        <v>1697</v>
      </c>
      <c r="N195" s="11">
        <v>1.79</v>
      </c>
      <c r="O195" s="11" t="s">
        <v>1604</v>
      </c>
      <c r="P195" s="11"/>
      <c r="Q195" s="11"/>
      <c r="R195" s="11"/>
      <c r="S195" s="11"/>
      <c r="T195" t="s">
        <v>2663</v>
      </c>
    </row>
    <row r="196" spans="1:20" x14ac:dyDescent="0.3">
      <c r="A196">
        <v>2024</v>
      </c>
      <c r="B196" t="s">
        <v>1537</v>
      </c>
      <c r="C196" t="s">
        <v>715</v>
      </c>
      <c r="D196" s="11" t="s">
        <v>140</v>
      </c>
      <c r="E196" t="s">
        <v>707</v>
      </c>
      <c r="F196" t="s">
        <v>720</v>
      </c>
      <c r="G196" t="s">
        <v>11</v>
      </c>
      <c r="I196" s="11" t="s">
        <v>1864</v>
      </c>
      <c r="J196" s="11" t="s">
        <v>1577</v>
      </c>
      <c r="K196" s="11" t="s">
        <v>1580</v>
      </c>
      <c r="L196" s="11"/>
      <c r="M196" s="11" t="s">
        <v>1697</v>
      </c>
      <c r="N196" s="11">
        <v>0.02</v>
      </c>
      <c r="O196" s="11" t="s">
        <v>1604</v>
      </c>
      <c r="P196" s="11"/>
      <c r="Q196" s="11"/>
      <c r="R196" s="11"/>
      <c r="S196" s="11"/>
      <c r="T196" t="s">
        <v>2663</v>
      </c>
    </row>
    <row r="197" spans="1:20" x14ac:dyDescent="0.3">
      <c r="A197">
        <v>2024</v>
      </c>
      <c r="B197" t="s">
        <v>1537</v>
      </c>
      <c r="C197" t="s">
        <v>715</v>
      </c>
      <c r="D197" s="11" t="s">
        <v>140</v>
      </c>
      <c r="E197" t="s">
        <v>707</v>
      </c>
      <c r="F197" t="s">
        <v>720</v>
      </c>
      <c r="G197" t="s">
        <v>11</v>
      </c>
      <c r="I197" s="11" t="s">
        <v>1867</v>
      </c>
      <c r="J197" s="11" t="s">
        <v>1577</v>
      </c>
      <c r="K197" s="11" t="s">
        <v>1580</v>
      </c>
      <c r="L197" s="11"/>
      <c r="M197" s="11" t="s">
        <v>1697</v>
      </c>
      <c r="N197" s="11">
        <v>0.64</v>
      </c>
      <c r="O197" s="11" t="s">
        <v>1573</v>
      </c>
      <c r="P197" s="11"/>
      <c r="Q197" s="11"/>
      <c r="R197" s="11"/>
      <c r="S197" s="11"/>
      <c r="T197" t="s">
        <v>2663</v>
      </c>
    </row>
    <row r="198" spans="1:20" x14ac:dyDescent="0.3">
      <c r="A198">
        <v>2024</v>
      </c>
      <c r="B198" t="s">
        <v>1537</v>
      </c>
      <c r="C198" t="s">
        <v>715</v>
      </c>
      <c r="D198" s="11" t="s">
        <v>140</v>
      </c>
      <c r="E198" t="s">
        <v>707</v>
      </c>
      <c r="F198" t="s">
        <v>720</v>
      </c>
      <c r="G198" t="s">
        <v>11</v>
      </c>
      <c r="I198" s="11" t="s">
        <v>1868</v>
      </c>
      <c r="J198" s="11" t="s">
        <v>1577</v>
      </c>
      <c r="K198" s="11" t="s">
        <v>1580</v>
      </c>
      <c r="L198" s="11"/>
      <c r="M198" s="11" t="s">
        <v>1697</v>
      </c>
      <c r="N198" s="11">
        <v>0.81</v>
      </c>
      <c r="O198" s="11" t="s">
        <v>1573</v>
      </c>
      <c r="P198" s="11"/>
      <c r="Q198" s="11"/>
      <c r="R198" s="11"/>
      <c r="S198" s="11"/>
      <c r="T198" t="s">
        <v>2663</v>
      </c>
    </row>
    <row r="199" spans="1:20" x14ac:dyDescent="0.3">
      <c r="A199">
        <v>2024</v>
      </c>
      <c r="B199" t="s">
        <v>1537</v>
      </c>
      <c r="C199" t="s">
        <v>715</v>
      </c>
      <c r="D199" s="11" t="s">
        <v>140</v>
      </c>
      <c r="E199" t="s">
        <v>707</v>
      </c>
      <c r="F199" t="s">
        <v>720</v>
      </c>
      <c r="G199" t="s">
        <v>11</v>
      </c>
      <c r="I199" s="11" t="s">
        <v>1873</v>
      </c>
      <c r="J199" s="11" t="s">
        <v>1570</v>
      </c>
      <c r="K199" s="11" t="s">
        <v>1872</v>
      </c>
      <c r="L199" s="11">
        <v>0.9</v>
      </c>
      <c r="M199" s="11" t="s">
        <v>1697</v>
      </c>
      <c r="N199" s="11"/>
      <c r="O199" s="11"/>
      <c r="P199" s="11"/>
      <c r="Q199" s="11"/>
      <c r="R199" s="11"/>
      <c r="S199" s="11"/>
      <c r="T199" t="s">
        <v>2663</v>
      </c>
    </row>
    <row r="200" spans="1:20" x14ac:dyDescent="0.3">
      <c r="A200">
        <v>2024</v>
      </c>
      <c r="B200" t="s">
        <v>1537</v>
      </c>
      <c r="C200" t="s">
        <v>715</v>
      </c>
      <c r="D200" s="11" t="s">
        <v>140</v>
      </c>
      <c r="E200" t="s">
        <v>707</v>
      </c>
      <c r="F200" t="s">
        <v>720</v>
      </c>
      <c r="G200" t="s">
        <v>11</v>
      </c>
      <c r="I200" s="11" t="s">
        <v>557</v>
      </c>
      <c r="J200" s="11" t="s">
        <v>1570</v>
      </c>
      <c r="K200" s="11" t="s">
        <v>1872</v>
      </c>
      <c r="L200" s="11"/>
      <c r="M200" s="11" t="s">
        <v>1697</v>
      </c>
      <c r="N200" s="11">
        <v>1.4</v>
      </c>
      <c r="O200" s="11" t="s">
        <v>1604</v>
      </c>
      <c r="P200" s="11"/>
      <c r="Q200" s="11"/>
      <c r="R200" s="11"/>
      <c r="S200" s="11"/>
      <c r="T200" t="s">
        <v>2663</v>
      </c>
    </row>
    <row r="201" spans="1:20" x14ac:dyDescent="0.3">
      <c r="A201">
        <v>2024</v>
      </c>
      <c r="B201" t="s">
        <v>1537</v>
      </c>
      <c r="C201" t="s">
        <v>715</v>
      </c>
      <c r="D201" s="11" t="s">
        <v>140</v>
      </c>
      <c r="E201" t="s">
        <v>707</v>
      </c>
      <c r="F201" t="s">
        <v>720</v>
      </c>
      <c r="G201" t="s">
        <v>11</v>
      </c>
      <c r="I201" s="11" t="s">
        <v>125</v>
      </c>
      <c r="J201" s="11" t="s">
        <v>1570</v>
      </c>
      <c r="K201" s="11" t="s">
        <v>1872</v>
      </c>
      <c r="L201" s="11"/>
      <c r="M201" s="11" t="s">
        <v>1697</v>
      </c>
      <c r="N201" s="11">
        <v>0.48</v>
      </c>
      <c r="O201" s="11" t="s">
        <v>1604</v>
      </c>
      <c r="P201" s="11"/>
      <c r="Q201" s="11"/>
      <c r="R201" s="11"/>
      <c r="S201" s="11"/>
      <c r="T201" t="s">
        <v>2663</v>
      </c>
    </row>
    <row r="202" spans="1:20" x14ac:dyDescent="0.3">
      <c r="A202">
        <v>2024</v>
      </c>
      <c r="B202" t="s">
        <v>1537</v>
      </c>
      <c r="C202" t="s">
        <v>715</v>
      </c>
      <c r="D202" s="11" t="s">
        <v>140</v>
      </c>
      <c r="E202" t="s">
        <v>707</v>
      </c>
      <c r="F202" t="s">
        <v>720</v>
      </c>
      <c r="G202" t="s">
        <v>11</v>
      </c>
      <c r="I202" s="11" t="s">
        <v>1864</v>
      </c>
      <c r="J202" s="11" t="s">
        <v>1570</v>
      </c>
      <c r="K202" s="11" t="s">
        <v>1872</v>
      </c>
      <c r="L202" s="11"/>
      <c r="M202" s="11" t="s">
        <v>1697</v>
      </c>
      <c r="N202" s="11">
        <v>0.04</v>
      </c>
      <c r="O202" s="11" t="s">
        <v>1604</v>
      </c>
      <c r="P202" s="11"/>
      <c r="Q202" s="11"/>
      <c r="R202" s="11"/>
      <c r="S202" s="11"/>
      <c r="T202" t="s">
        <v>2663</v>
      </c>
    </row>
    <row r="203" spans="1:20" x14ac:dyDescent="0.3">
      <c r="A203">
        <v>2024</v>
      </c>
      <c r="B203" t="s">
        <v>1537</v>
      </c>
      <c r="C203" t="s">
        <v>715</v>
      </c>
      <c r="D203" s="11" t="s">
        <v>140</v>
      </c>
      <c r="E203" t="s">
        <v>707</v>
      </c>
      <c r="F203" t="s">
        <v>720</v>
      </c>
      <c r="G203" t="s">
        <v>11</v>
      </c>
      <c r="I203" s="11" t="s">
        <v>1867</v>
      </c>
      <c r="J203" s="11" t="s">
        <v>1570</v>
      </c>
      <c r="K203" s="11" t="s">
        <v>1872</v>
      </c>
      <c r="L203" s="11"/>
      <c r="M203" s="11" t="s">
        <v>1697</v>
      </c>
      <c r="N203" s="11">
        <v>0.15</v>
      </c>
      <c r="O203" s="11" t="s">
        <v>1573</v>
      </c>
      <c r="P203" s="11"/>
      <c r="Q203" s="11"/>
      <c r="R203" s="11"/>
      <c r="S203" s="11"/>
      <c r="T203" t="s">
        <v>2663</v>
      </c>
    </row>
    <row r="204" spans="1:20" x14ac:dyDescent="0.3">
      <c r="A204">
        <v>2024</v>
      </c>
      <c r="B204" t="s">
        <v>1537</v>
      </c>
      <c r="C204" t="s">
        <v>715</v>
      </c>
      <c r="D204" s="11" t="s">
        <v>140</v>
      </c>
      <c r="E204" t="s">
        <v>707</v>
      </c>
      <c r="F204" t="s">
        <v>720</v>
      </c>
      <c r="G204" t="s">
        <v>11</v>
      </c>
      <c r="I204" s="11" t="s">
        <v>1868</v>
      </c>
      <c r="J204" s="11" t="s">
        <v>1570</v>
      </c>
      <c r="K204" s="11" t="s">
        <v>1872</v>
      </c>
      <c r="L204" s="11"/>
      <c r="M204" s="11" t="s">
        <v>1697</v>
      </c>
      <c r="N204" s="11">
        <v>0.18</v>
      </c>
      <c r="O204" s="11" t="s">
        <v>1573</v>
      </c>
      <c r="P204" s="11"/>
      <c r="Q204" s="11"/>
      <c r="R204" s="11"/>
      <c r="S204" s="11"/>
      <c r="T204" t="s">
        <v>2663</v>
      </c>
    </row>
    <row r="205" spans="1:20" x14ac:dyDescent="0.3">
      <c r="A205">
        <v>2024</v>
      </c>
      <c r="B205" t="s">
        <v>1537</v>
      </c>
      <c r="C205" t="s">
        <v>715</v>
      </c>
      <c r="D205" s="11" t="s">
        <v>140</v>
      </c>
      <c r="E205" t="s">
        <v>707</v>
      </c>
      <c r="F205" t="s">
        <v>720</v>
      </c>
      <c r="G205" t="s">
        <v>11</v>
      </c>
      <c r="I205" s="11" t="s">
        <v>1873</v>
      </c>
      <c r="J205" s="11" t="s">
        <v>1570</v>
      </c>
      <c r="K205" s="11" t="s">
        <v>1581</v>
      </c>
      <c r="L205" s="11">
        <v>1.6</v>
      </c>
      <c r="M205" s="11" t="s">
        <v>1697</v>
      </c>
      <c r="N205" s="11"/>
      <c r="O205" s="11"/>
      <c r="P205" s="11"/>
      <c r="Q205" s="11"/>
      <c r="R205" s="11"/>
      <c r="S205" s="11"/>
      <c r="T205" t="s">
        <v>2663</v>
      </c>
    </row>
    <row r="206" spans="1:20" x14ac:dyDescent="0.3">
      <c r="A206">
        <v>2024</v>
      </c>
      <c r="B206" t="s">
        <v>1537</v>
      </c>
      <c r="C206" t="s">
        <v>715</v>
      </c>
      <c r="D206" s="11" t="s">
        <v>140</v>
      </c>
      <c r="E206" t="s">
        <v>707</v>
      </c>
      <c r="F206" t="s">
        <v>720</v>
      </c>
      <c r="G206" t="s">
        <v>11</v>
      </c>
      <c r="I206" s="11" t="s">
        <v>557</v>
      </c>
      <c r="J206" s="11" t="s">
        <v>1570</v>
      </c>
      <c r="K206" s="11" t="s">
        <v>1581</v>
      </c>
      <c r="L206" s="11"/>
      <c r="M206" s="11" t="s">
        <v>1697</v>
      </c>
      <c r="N206" s="11">
        <v>1.28</v>
      </c>
      <c r="O206" s="11" t="s">
        <v>1604</v>
      </c>
      <c r="P206" s="11"/>
      <c r="Q206" s="11"/>
      <c r="R206" s="11"/>
      <c r="S206" s="11"/>
      <c r="T206" t="s">
        <v>2663</v>
      </c>
    </row>
    <row r="207" spans="1:20" x14ac:dyDescent="0.3">
      <c r="A207">
        <v>2024</v>
      </c>
      <c r="B207" t="s">
        <v>1537</v>
      </c>
      <c r="C207" t="s">
        <v>715</v>
      </c>
      <c r="D207" s="11" t="s">
        <v>140</v>
      </c>
      <c r="E207" t="s">
        <v>707</v>
      </c>
      <c r="F207" t="s">
        <v>720</v>
      </c>
      <c r="G207" t="s">
        <v>11</v>
      </c>
      <c r="I207" s="11" t="s">
        <v>125</v>
      </c>
      <c r="J207" s="11" t="s">
        <v>1570</v>
      </c>
      <c r="K207" s="11" t="s">
        <v>1581</v>
      </c>
      <c r="L207" s="11"/>
      <c r="M207" s="11" t="s">
        <v>1697</v>
      </c>
      <c r="N207" s="11">
        <v>0.56999999999999995</v>
      </c>
      <c r="O207" s="11" t="s">
        <v>1604</v>
      </c>
      <c r="P207" s="11"/>
      <c r="Q207" s="11"/>
      <c r="R207" s="11"/>
      <c r="S207" s="11"/>
      <c r="T207" t="s">
        <v>2663</v>
      </c>
    </row>
    <row r="208" spans="1:20" x14ac:dyDescent="0.3">
      <c r="A208">
        <v>2024</v>
      </c>
      <c r="B208" t="s">
        <v>1537</v>
      </c>
      <c r="C208" t="s">
        <v>715</v>
      </c>
      <c r="D208" s="11" t="s">
        <v>140</v>
      </c>
      <c r="E208" t="s">
        <v>707</v>
      </c>
      <c r="F208" t="s">
        <v>720</v>
      </c>
      <c r="G208" t="s">
        <v>11</v>
      </c>
      <c r="I208" s="11" t="s">
        <v>1864</v>
      </c>
      <c r="J208" s="11" t="s">
        <v>1570</v>
      </c>
      <c r="K208" s="11" t="s">
        <v>1581</v>
      </c>
      <c r="L208" s="11"/>
      <c r="M208" s="11" t="s">
        <v>1697</v>
      </c>
      <c r="N208" s="11">
        <v>0.04</v>
      </c>
      <c r="O208" s="11" t="s">
        <v>1604</v>
      </c>
      <c r="P208" s="11"/>
      <c r="Q208" s="11"/>
      <c r="R208" s="11"/>
      <c r="S208" s="11"/>
      <c r="T208" t="s">
        <v>2663</v>
      </c>
    </row>
    <row r="209" spans="1:20" x14ac:dyDescent="0.3">
      <c r="A209">
        <v>2024</v>
      </c>
      <c r="B209" t="s">
        <v>1537</v>
      </c>
      <c r="C209" t="s">
        <v>715</v>
      </c>
      <c r="D209" s="11" t="s">
        <v>140</v>
      </c>
      <c r="E209" t="s">
        <v>707</v>
      </c>
      <c r="F209" t="s">
        <v>720</v>
      </c>
      <c r="G209" t="s">
        <v>11</v>
      </c>
      <c r="I209" s="11" t="s">
        <v>1867</v>
      </c>
      <c r="J209" s="11" t="s">
        <v>1570</v>
      </c>
      <c r="K209" s="11" t="s">
        <v>1581</v>
      </c>
      <c r="L209" s="11"/>
      <c r="M209" s="11" t="s">
        <v>1697</v>
      </c>
      <c r="N209" s="11">
        <v>0.32</v>
      </c>
      <c r="O209" s="11" t="s">
        <v>1573</v>
      </c>
      <c r="P209" s="11"/>
      <c r="Q209" s="11"/>
      <c r="R209" s="11"/>
      <c r="S209" s="11"/>
      <c r="T209" t="s">
        <v>2663</v>
      </c>
    </row>
    <row r="210" spans="1:20" x14ac:dyDescent="0.3">
      <c r="A210">
        <v>2024</v>
      </c>
      <c r="B210" t="s">
        <v>1537</v>
      </c>
      <c r="C210" t="s">
        <v>715</v>
      </c>
      <c r="D210" s="11" t="s">
        <v>140</v>
      </c>
      <c r="E210" t="s">
        <v>707</v>
      </c>
      <c r="F210" t="s">
        <v>720</v>
      </c>
      <c r="G210" t="s">
        <v>11</v>
      </c>
      <c r="I210" s="11" t="s">
        <v>1868</v>
      </c>
      <c r="J210" s="11" t="s">
        <v>1570</v>
      </c>
      <c r="K210" s="11" t="s">
        <v>1581</v>
      </c>
      <c r="L210" s="11"/>
      <c r="M210" s="11" t="s">
        <v>1697</v>
      </c>
      <c r="N210" s="11">
        <v>0.28999999999999998</v>
      </c>
      <c r="O210" s="11" t="s">
        <v>1573</v>
      </c>
      <c r="P210" s="11"/>
      <c r="Q210" s="11"/>
      <c r="R210" s="11"/>
      <c r="S210" s="11"/>
      <c r="T210" t="s">
        <v>2663</v>
      </c>
    </row>
    <row r="211" spans="1:20" x14ac:dyDescent="0.3">
      <c r="A211">
        <v>2024</v>
      </c>
      <c r="B211" t="s">
        <v>1537</v>
      </c>
      <c r="C211" t="s">
        <v>715</v>
      </c>
      <c r="D211" s="11" t="s">
        <v>1866</v>
      </c>
      <c r="E211" t="s">
        <v>707</v>
      </c>
      <c r="F211" t="s">
        <v>720</v>
      </c>
      <c r="G211" t="s">
        <v>11</v>
      </c>
      <c r="I211" s="11" t="s">
        <v>1873</v>
      </c>
      <c r="J211" s="11" t="s">
        <v>1577</v>
      </c>
      <c r="K211" s="11" t="s">
        <v>1578</v>
      </c>
      <c r="L211" s="11">
        <v>9.6</v>
      </c>
      <c r="M211" s="11" t="s">
        <v>1697</v>
      </c>
      <c r="N211" s="11"/>
      <c r="O211" s="11"/>
      <c r="T211" t="s">
        <v>2663</v>
      </c>
    </row>
    <row r="212" spans="1:20" x14ac:dyDescent="0.3">
      <c r="A212">
        <v>2024</v>
      </c>
      <c r="B212" t="s">
        <v>1537</v>
      </c>
      <c r="C212" t="s">
        <v>715</v>
      </c>
      <c r="D212" s="11" t="s">
        <v>1866</v>
      </c>
      <c r="E212" t="s">
        <v>707</v>
      </c>
      <c r="F212" t="s">
        <v>720</v>
      </c>
      <c r="G212" t="s">
        <v>11</v>
      </c>
      <c r="I212" s="11" t="s">
        <v>557</v>
      </c>
      <c r="J212" s="11" t="s">
        <v>1577</v>
      </c>
      <c r="K212" s="11" t="s">
        <v>1578</v>
      </c>
      <c r="L212" s="11"/>
      <c r="M212" s="11" t="s">
        <v>1697</v>
      </c>
      <c r="N212" s="11">
        <v>2.9</v>
      </c>
      <c r="O212" s="11" t="s">
        <v>1604</v>
      </c>
      <c r="T212" t="s">
        <v>2663</v>
      </c>
    </row>
    <row r="213" spans="1:20" x14ac:dyDescent="0.3">
      <c r="A213">
        <v>2024</v>
      </c>
      <c r="B213" t="s">
        <v>1537</v>
      </c>
      <c r="C213" t="s">
        <v>715</v>
      </c>
      <c r="D213" s="11" t="s">
        <v>1866</v>
      </c>
      <c r="E213" t="s">
        <v>707</v>
      </c>
      <c r="F213" t="s">
        <v>720</v>
      </c>
      <c r="G213" t="s">
        <v>11</v>
      </c>
      <c r="I213" s="11" t="s">
        <v>125</v>
      </c>
      <c r="J213" s="11" t="s">
        <v>1577</v>
      </c>
      <c r="K213" s="11" t="s">
        <v>1578</v>
      </c>
      <c r="L213" s="11"/>
      <c r="M213" s="11" t="s">
        <v>1697</v>
      </c>
      <c r="N213" s="11">
        <v>0.82</v>
      </c>
      <c r="O213" s="11" t="s">
        <v>1604</v>
      </c>
      <c r="T213" t="s">
        <v>2663</v>
      </c>
    </row>
    <row r="214" spans="1:20" x14ac:dyDescent="0.3">
      <c r="A214">
        <v>2024</v>
      </c>
      <c r="B214" t="s">
        <v>1537</v>
      </c>
      <c r="C214" t="s">
        <v>715</v>
      </c>
      <c r="D214" s="11" t="s">
        <v>1866</v>
      </c>
      <c r="E214" t="s">
        <v>707</v>
      </c>
      <c r="F214" t="s">
        <v>720</v>
      </c>
      <c r="G214" t="s">
        <v>11</v>
      </c>
      <c r="I214" s="11" t="s">
        <v>1864</v>
      </c>
      <c r="J214" s="11" t="s">
        <v>1577</v>
      </c>
      <c r="K214" s="11" t="s">
        <v>1578</v>
      </c>
      <c r="L214" s="11"/>
      <c r="M214" s="11" t="s">
        <v>1697</v>
      </c>
      <c r="N214" s="11">
        <v>7.0000000000000007E-2</v>
      </c>
      <c r="O214" s="11" t="s">
        <v>1604</v>
      </c>
      <c r="T214" t="s">
        <v>2663</v>
      </c>
    </row>
    <row r="215" spans="1:20" x14ac:dyDescent="0.3">
      <c r="A215">
        <v>2024</v>
      </c>
      <c r="B215" t="s">
        <v>1537</v>
      </c>
      <c r="C215" t="s">
        <v>715</v>
      </c>
      <c r="D215" s="11" t="s">
        <v>1866</v>
      </c>
      <c r="E215" t="s">
        <v>707</v>
      </c>
      <c r="F215" t="s">
        <v>720</v>
      </c>
      <c r="G215" t="s">
        <v>11</v>
      </c>
      <c r="I215" s="11" t="s">
        <v>1867</v>
      </c>
      <c r="J215" s="11" t="s">
        <v>1577</v>
      </c>
      <c r="K215" s="11" t="s">
        <v>1578</v>
      </c>
      <c r="L215" s="11"/>
      <c r="M215" s="11" t="s">
        <v>1697</v>
      </c>
      <c r="N215" s="11">
        <v>0.81</v>
      </c>
      <c r="O215" s="11" t="s">
        <v>1573</v>
      </c>
      <c r="T215" t="s">
        <v>2663</v>
      </c>
    </row>
    <row r="216" spans="1:20" x14ac:dyDescent="0.3">
      <c r="A216">
        <v>2024</v>
      </c>
      <c r="B216" t="s">
        <v>1537</v>
      </c>
      <c r="C216" t="s">
        <v>715</v>
      </c>
      <c r="D216" s="11" t="s">
        <v>1866</v>
      </c>
      <c r="E216" t="s">
        <v>707</v>
      </c>
      <c r="F216" t="s">
        <v>720</v>
      </c>
      <c r="G216" t="s">
        <v>11</v>
      </c>
      <c r="I216" s="11" t="s">
        <v>1868</v>
      </c>
      <c r="J216" s="11" t="s">
        <v>1577</v>
      </c>
      <c r="K216" s="11" t="s">
        <v>1578</v>
      </c>
      <c r="L216" s="11"/>
      <c r="M216" s="11" t="s">
        <v>1697</v>
      </c>
      <c r="N216" s="11">
        <v>1.9</v>
      </c>
      <c r="O216" s="11" t="s">
        <v>1573</v>
      </c>
      <c r="T216" t="s">
        <v>2663</v>
      </c>
    </row>
    <row r="217" spans="1:20" x14ac:dyDescent="0.3">
      <c r="A217">
        <v>2024</v>
      </c>
      <c r="B217" t="s">
        <v>1537</v>
      </c>
      <c r="C217" t="s">
        <v>715</v>
      </c>
      <c r="D217" s="11" t="s">
        <v>1866</v>
      </c>
      <c r="E217" t="s">
        <v>707</v>
      </c>
      <c r="F217" t="s">
        <v>720</v>
      </c>
      <c r="G217" t="s">
        <v>11</v>
      </c>
      <c r="I217" s="11" t="s">
        <v>1873</v>
      </c>
      <c r="J217" s="11" t="s">
        <v>1577</v>
      </c>
      <c r="K217" s="11" t="s">
        <v>1579</v>
      </c>
      <c r="L217" s="11">
        <v>35.9</v>
      </c>
      <c r="M217" s="11" t="s">
        <v>1697</v>
      </c>
      <c r="N217" s="11"/>
      <c r="O217" s="11"/>
      <c r="T217" t="s">
        <v>2663</v>
      </c>
    </row>
    <row r="218" spans="1:20" x14ac:dyDescent="0.3">
      <c r="A218">
        <v>2024</v>
      </c>
      <c r="B218" t="s">
        <v>1537</v>
      </c>
      <c r="C218" t="s">
        <v>715</v>
      </c>
      <c r="D218" s="11" t="s">
        <v>1866</v>
      </c>
      <c r="E218" t="s">
        <v>707</v>
      </c>
      <c r="F218" t="s">
        <v>720</v>
      </c>
      <c r="G218" t="s">
        <v>11</v>
      </c>
      <c r="I218" s="11" t="s">
        <v>557</v>
      </c>
      <c r="J218" s="11" t="s">
        <v>1577</v>
      </c>
      <c r="K218" s="11" t="s">
        <v>1579</v>
      </c>
      <c r="L218" s="11"/>
      <c r="M218" s="11" t="s">
        <v>1697</v>
      </c>
      <c r="N218" s="11">
        <v>2.52</v>
      </c>
      <c r="O218" s="11" t="s">
        <v>1604</v>
      </c>
      <c r="T218" t="s">
        <v>2663</v>
      </c>
    </row>
    <row r="219" spans="1:20" x14ac:dyDescent="0.3">
      <c r="A219">
        <v>2024</v>
      </c>
      <c r="B219" t="s">
        <v>1537</v>
      </c>
      <c r="C219" t="s">
        <v>715</v>
      </c>
      <c r="D219" s="11" t="s">
        <v>1866</v>
      </c>
      <c r="E219" t="s">
        <v>707</v>
      </c>
      <c r="F219" t="s">
        <v>720</v>
      </c>
      <c r="G219" t="s">
        <v>11</v>
      </c>
      <c r="I219" s="11" t="s">
        <v>125</v>
      </c>
      <c r="J219" s="11" t="s">
        <v>1577</v>
      </c>
      <c r="K219" s="11" t="s">
        <v>1579</v>
      </c>
      <c r="L219" s="11"/>
      <c r="M219" s="11" t="s">
        <v>1697</v>
      </c>
      <c r="N219" s="11">
        <v>2</v>
      </c>
      <c r="O219" s="11" t="s">
        <v>1604</v>
      </c>
      <c r="T219" t="s">
        <v>2663</v>
      </c>
    </row>
    <row r="220" spans="1:20" x14ac:dyDescent="0.3">
      <c r="A220">
        <v>2024</v>
      </c>
      <c r="B220" t="s">
        <v>1537</v>
      </c>
      <c r="C220" t="s">
        <v>715</v>
      </c>
      <c r="D220" s="11" t="s">
        <v>1866</v>
      </c>
      <c r="E220" t="s">
        <v>707</v>
      </c>
      <c r="F220" t="s">
        <v>720</v>
      </c>
      <c r="G220" t="s">
        <v>11</v>
      </c>
      <c r="I220" s="11" t="s">
        <v>1864</v>
      </c>
      <c r="J220" s="11" t="s">
        <v>1577</v>
      </c>
      <c r="K220" s="11" t="s">
        <v>1579</v>
      </c>
      <c r="L220" s="11"/>
      <c r="M220" s="11" t="s">
        <v>1697</v>
      </c>
      <c r="N220" s="11">
        <v>0.05</v>
      </c>
      <c r="O220" s="11" t="s">
        <v>1604</v>
      </c>
      <c r="T220" t="s">
        <v>2663</v>
      </c>
    </row>
    <row r="221" spans="1:20" x14ac:dyDescent="0.3">
      <c r="A221">
        <v>2024</v>
      </c>
      <c r="B221" t="s">
        <v>1537</v>
      </c>
      <c r="C221" t="s">
        <v>715</v>
      </c>
      <c r="D221" s="11" t="s">
        <v>1866</v>
      </c>
      <c r="E221" t="s">
        <v>707</v>
      </c>
      <c r="F221" t="s">
        <v>720</v>
      </c>
      <c r="G221" t="s">
        <v>11</v>
      </c>
      <c r="I221" s="11" t="s">
        <v>1867</v>
      </c>
      <c r="J221" s="11" t="s">
        <v>1577</v>
      </c>
      <c r="K221" s="11" t="s">
        <v>1579</v>
      </c>
      <c r="L221" s="11"/>
      <c r="M221" s="11" t="s">
        <v>1697</v>
      </c>
      <c r="N221" s="11">
        <v>1</v>
      </c>
      <c r="O221" s="11" t="s">
        <v>1573</v>
      </c>
      <c r="T221" t="s">
        <v>2663</v>
      </c>
    </row>
    <row r="222" spans="1:20" x14ac:dyDescent="0.3">
      <c r="A222">
        <v>2024</v>
      </c>
      <c r="B222" t="s">
        <v>1537</v>
      </c>
      <c r="C222" t="s">
        <v>715</v>
      </c>
      <c r="D222" s="11" t="s">
        <v>1866</v>
      </c>
      <c r="E222" t="s">
        <v>707</v>
      </c>
      <c r="F222" t="s">
        <v>720</v>
      </c>
      <c r="G222" t="s">
        <v>11</v>
      </c>
      <c r="I222" s="11" t="s">
        <v>1868</v>
      </c>
      <c r="J222" s="11" t="s">
        <v>1577</v>
      </c>
      <c r="K222" s="11" t="s">
        <v>1579</v>
      </c>
      <c r="L222" s="11"/>
      <c r="M222" s="11" t="s">
        <v>1697</v>
      </c>
      <c r="N222" s="11">
        <v>1.07</v>
      </c>
      <c r="O222" s="11" t="s">
        <v>1573</v>
      </c>
      <c r="T222" t="s">
        <v>2663</v>
      </c>
    </row>
    <row r="223" spans="1:20" x14ac:dyDescent="0.3">
      <c r="A223">
        <v>2024</v>
      </c>
      <c r="B223" t="s">
        <v>1537</v>
      </c>
      <c r="C223" t="s">
        <v>715</v>
      </c>
      <c r="D223" s="11" t="s">
        <v>1866</v>
      </c>
      <c r="E223" t="s">
        <v>707</v>
      </c>
      <c r="F223" t="s">
        <v>720</v>
      </c>
      <c r="G223" t="s">
        <v>11</v>
      </c>
      <c r="I223" s="11" t="s">
        <v>1873</v>
      </c>
      <c r="J223" s="11" t="s">
        <v>1577</v>
      </c>
      <c r="K223" s="11" t="s">
        <v>1580</v>
      </c>
      <c r="L223" s="11">
        <v>60</v>
      </c>
      <c r="M223" s="11" t="s">
        <v>1697</v>
      </c>
      <c r="N223" s="11"/>
      <c r="O223" s="11"/>
      <c r="T223" t="s">
        <v>2663</v>
      </c>
    </row>
    <row r="224" spans="1:20" x14ac:dyDescent="0.3">
      <c r="A224">
        <v>2024</v>
      </c>
      <c r="B224" t="s">
        <v>1537</v>
      </c>
      <c r="C224" t="s">
        <v>715</v>
      </c>
      <c r="D224" s="11" t="s">
        <v>1866</v>
      </c>
      <c r="E224" t="s">
        <v>707</v>
      </c>
      <c r="F224" t="s">
        <v>720</v>
      </c>
      <c r="G224" t="s">
        <v>11</v>
      </c>
      <c r="I224" s="11" t="s">
        <v>557</v>
      </c>
      <c r="J224" s="11" t="s">
        <v>1577</v>
      </c>
      <c r="K224" s="11" t="s">
        <v>1580</v>
      </c>
      <c r="L224" s="11"/>
      <c r="M224" s="11" t="s">
        <v>1697</v>
      </c>
      <c r="N224" s="11">
        <v>1.46</v>
      </c>
      <c r="O224" s="11" t="s">
        <v>1604</v>
      </c>
      <c r="T224" t="s">
        <v>2663</v>
      </c>
    </row>
    <row r="225" spans="1:20" x14ac:dyDescent="0.3">
      <c r="A225">
        <v>2024</v>
      </c>
      <c r="B225" t="s">
        <v>1537</v>
      </c>
      <c r="C225" t="s">
        <v>715</v>
      </c>
      <c r="D225" s="11" t="s">
        <v>1866</v>
      </c>
      <c r="E225" t="s">
        <v>707</v>
      </c>
      <c r="F225" t="s">
        <v>720</v>
      </c>
      <c r="G225" t="s">
        <v>11</v>
      </c>
      <c r="I225" s="11" t="s">
        <v>125</v>
      </c>
      <c r="J225" s="11" t="s">
        <v>1577</v>
      </c>
      <c r="K225" s="11" t="s">
        <v>1580</v>
      </c>
      <c r="L225" s="11"/>
      <c r="M225" s="11" t="s">
        <v>1697</v>
      </c>
      <c r="N225" s="11">
        <v>1.63</v>
      </c>
      <c r="O225" s="11" t="s">
        <v>1604</v>
      </c>
      <c r="T225" t="s">
        <v>2663</v>
      </c>
    </row>
    <row r="226" spans="1:20" x14ac:dyDescent="0.3">
      <c r="A226">
        <v>2024</v>
      </c>
      <c r="B226" t="s">
        <v>1537</v>
      </c>
      <c r="C226" t="s">
        <v>715</v>
      </c>
      <c r="D226" s="11" t="s">
        <v>1866</v>
      </c>
      <c r="E226" t="s">
        <v>707</v>
      </c>
      <c r="F226" t="s">
        <v>720</v>
      </c>
      <c r="G226" t="s">
        <v>11</v>
      </c>
      <c r="I226" s="11" t="s">
        <v>1864</v>
      </c>
      <c r="J226" s="11" t="s">
        <v>1577</v>
      </c>
      <c r="K226" s="11" t="s">
        <v>1580</v>
      </c>
      <c r="L226" s="11"/>
      <c r="M226" s="11" t="s">
        <v>1697</v>
      </c>
      <c r="N226" s="11">
        <v>0.03</v>
      </c>
      <c r="O226" s="11" t="s">
        <v>1604</v>
      </c>
      <c r="T226" t="s">
        <v>2663</v>
      </c>
    </row>
    <row r="227" spans="1:20" x14ac:dyDescent="0.3">
      <c r="A227">
        <v>2024</v>
      </c>
      <c r="B227" t="s">
        <v>1537</v>
      </c>
      <c r="C227" t="s">
        <v>715</v>
      </c>
      <c r="D227" s="11" t="s">
        <v>1866</v>
      </c>
      <c r="E227" t="s">
        <v>707</v>
      </c>
      <c r="F227" t="s">
        <v>720</v>
      </c>
      <c r="G227" t="s">
        <v>11</v>
      </c>
      <c r="I227" s="11" t="s">
        <v>1867</v>
      </c>
      <c r="J227" s="11" t="s">
        <v>1577</v>
      </c>
      <c r="K227" s="11" t="s">
        <v>1580</v>
      </c>
      <c r="L227" s="11"/>
      <c r="M227" s="11" t="s">
        <v>1697</v>
      </c>
      <c r="N227" s="11">
        <v>0.69</v>
      </c>
      <c r="O227" s="11" t="s">
        <v>1573</v>
      </c>
      <c r="T227" t="s">
        <v>2663</v>
      </c>
    </row>
    <row r="228" spans="1:20" x14ac:dyDescent="0.3">
      <c r="A228">
        <v>2024</v>
      </c>
      <c r="B228" t="s">
        <v>1537</v>
      </c>
      <c r="C228" t="s">
        <v>715</v>
      </c>
      <c r="D228" s="11" t="s">
        <v>1866</v>
      </c>
      <c r="E228" t="s">
        <v>707</v>
      </c>
      <c r="F228" t="s">
        <v>720</v>
      </c>
      <c r="G228" t="s">
        <v>11</v>
      </c>
      <c r="I228" s="11" t="s">
        <v>1868</v>
      </c>
      <c r="J228" s="11" t="s">
        <v>1577</v>
      </c>
      <c r="K228" s="11" t="s">
        <v>1580</v>
      </c>
      <c r="L228" s="11"/>
      <c r="M228" s="11" t="s">
        <v>1697</v>
      </c>
      <c r="N228" s="11">
        <v>1.1000000000000001</v>
      </c>
      <c r="O228" s="11" t="s">
        <v>1573</v>
      </c>
      <c r="T228" t="s">
        <v>2663</v>
      </c>
    </row>
    <row r="229" spans="1:20" x14ac:dyDescent="0.3">
      <c r="A229">
        <v>2024</v>
      </c>
      <c r="B229" t="s">
        <v>1537</v>
      </c>
      <c r="C229" t="s">
        <v>715</v>
      </c>
      <c r="D229" s="11" t="s">
        <v>1866</v>
      </c>
      <c r="E229" t="s">
        <v>707</v>
      </c>
      <c r="F229" t="s">
        <v>720</v>
      </c>
      <c r="G229" t="s">
        <v>11</v>
      </c>
      <c r="I229" s="11" t="s">
        <v>1873</v>
      </c>
      <c r="J229" s="11" t="s">
        <v>1570</v>
      </c>
      <c r="K229" s="11" t="s">
        <v>1872</v>
      </c>
      <c r="L229" s="11">
        <v>9.9</v>
      </c>
      <c r="M229" s="11" t="s">
        <v>1697</v>
      </c>
      <c r="N229" s="11"/>
      <c r="O229" s="11"/>
      <c r="T229" t="s">
        <v>2663</v>
      </c>
    </row>
    <row r="230" spans="1:20" x14ac:dyDescent="0.3">
      <c r="A230">
        <v>2024</v>
      </c>
      <c r="B230" t="s">
        <v>1537</v>
      </c>
      <c r="C230" t="s">
        <v>715</v>
      </c>
      <c r="D230" s="11" t="s">
        <v>1866</v>
      </c>
      <c r="E230" t="s">
        <v>707</v>
      </c>
      <c r="F230" t="s">
        <v>720</v>
      </c>
      <c r="G230" t="s">
        <v>11</v>
      </c>
      <c r="I230" s="11" t="s">
        <v>557</v>
      </c>
      <c r="J230" s="11" t="s">
        <v>1570</v>
      </c>
      <c r="K230" s="11" t="s">
        <v>1872</v>
      </c>
      <c r="L230" s="11"/>
      <c r="M230" s="11" t="s">
        <v>1697</v>
      </c>
      <c r="N230" s="11">
        <v>2.36</v>
      </c>
      <c r="O230" s="11" t="s">
        <v>1604</v>
      </c>
      <c r="T230" t="s">
        <v>2663</v>
      </c>
    </row>
    <row r="231" spans="1:20" x14ac:dyDescent="0.3">
      <c r="A231">
        <v>2024</v>
      </c>
      <c r="B231" t="s">
        <v>1537</v>
      </c>
      <c r="C231" t="s">
        <v>715</v>
      </c>
      <c r="D231" s="11" t="s">
        <v>1866</v>
      </c>
      <c r="E231" t="s">
        <v>707</v>
      </c>
      <c r="F231" t="s">
        <v>720</v>
      </c>
      <c r="G231" t="s">
        <v>11</v>
      </c>
      <c r="I231" s="11" t="s">
        <v>125</v>
      </c>
      <c r="J231" s="11" t="s">
        <v>1570</v>
      </c>
      <c r="K231" s="11" t="s">
        <v>1872</v>
      </c>
      <c r="L231" s="11"/>
      <c r="M231" s="11" t="s">
        <v>1697</v>
      </c>
      <c r="N231" s="11">
        <v>0.67</v>
      </c>
      <c r="O231" s="11" t="s">
        <v>1604</v>
      </c>
      <c r="T231" t="s">
        <v>2663</v>
      </c>
    </row>
    <row r="232" spans="1:20" x14ac:dyDescent="0.3">
      <c r="A232">
        <v>2024</v>
      </c>
      <c r="B232" t="s">
        <v>1537</v>
      </c>
      <c r="C232" t="s">
        <v>715</v>
      </c>
      <c r="D232" s="11" t="s">
        <v>1866</v>
      </c>
      <c r="E232" t="s">
        <v>707</v>
      </c>
      <c r="F232" t="s">
        <v>720</v>
      </c>
      <c r="G232" t="s">
        <v>11</v>
      </c>
      <c r="I232" s="11" t="s">
        <v>1864</v>
      </c>
      <c r="J232" s="11" t="s">
        <v>1570</v>
      </c>
      <c r="K232" s="11" t="s">
        <v>1872</v>
      </c>
      <c r="L232" s="11"/>
      <c r="M232" s="11" t="s">
        <v>1697</v>
      </c>
      <c r="N232" s="11">
        <v>0.05</v>
      </c>
      <c r="O232" s="11" t="s">
        <v>1604</v>
      </c>
      <c r="T232" t="s">
        <v>2663</v>
      </c>
    </row>
    <row r="233" spans="1:20" x14ac:dyDescent="0.3">
      <c r="A233">
        <v>2024</v>
      </c>
      <c r="B233" t="s">
        <v>1537</v>
      </c>
      <c r="C233" t="s">
        <v>715</v>
      </c>
      <c r="D233" s="11" t="s">
        <v>1866</v>
      </c>
      <c r="E233" t="s">
        <v>707</v>
      </c>
      <c r="F233" t="s">
        <v>720</v>
      </c>
      <c r="G233" t="s">
        <v>11</v>
      </c>
      <c r="I233" s="11" t="s">
        <v>1867</v>
      </c>
      <c r="J233" s="11" t="s">
        <v>1570</v>
      </c>
      <c r="K233" s="11" t="s">
        <v>1872</v>
      </c>
      <c r="L233" s="11"/>
      <c r="M233" s="11" t="s">
        <v>1697</v>
      </c>
      <c r="N233" s="11">
        <v>0.68</v>
      </c>
      <c r="O233" s="11" t="s">
        <v>1573</v>
      </c>
      <c r="T233" t="s">
        <v>2663</v>
      </c>
    </row>
    <row r="234" spans="1:20" x14ac:dyDescent="0.3">
      <c r="A234">
        <v>2024</v>
      </c>
      <c r="B234" t="s">
        <v>1537</v>
      </c>
      <c r="C234" t="s">
        <v>715</v>
      </c>
      <c r="D234" s="11" t="s">
        <v>1866</v>
      </c>
      <c r="E234" t="s">
        <v>707</v>
      </c>
      <c r="F234" t="s">
        <v>720</v>
      </c>
      <c r="G234" t="s">
        <v>11</v>
      </c>
      <c r="I234" s="11" t="s">
        <v>1868</v>
      </c>
      <c r="J234" s="11" t="s">
        <v>1570</v>
      </c>
      <c r="K234" s="11" t="s">
        <v>1872</v>
      </c>
      <c r="L234" s="11"/>
      <c r="M234" s="11" t="s">
        <v>1697</v>
      </c>
      <c r="N234" s="11">
        <v>1.6</v>
      </c>
      <c r="O234" s="11" t="s">
        <v>1573</v>
      </c>
      <c r="T234" t="s">
        <v>2663</v>
      </c>
    </row>
    <row r="235" spans="1:20" x14ac:dyDescent="0.3">
      <c r="A235">
        <v>2024</v>
      </c>
      <c r="B235" t="s">
        <v>1537</v>
      </c>
      <c r="C235" t="s">
        <v>715</v>
      </c>
      <c r="D235" s="11" t="s">
        <v>1866</v>
      </c>
      <c r="E235" t="s">
        <v>707</v>
      </c>
      <c r="F235" t="s">
        <v>720</v>
      </c>
      <c r="G235" t="s">
        <v>11</v>
      </c>
      <c r="I235" s="11" t="s">
        <v>1873</v>
      </c>
      <c r="J235" s="11" t="s">
        <v>1570</v>
      </c>
      <c r="K235" s="11" t="s">
        <v>1581</v>
      </c>
      <c r="L235" s="11">
        <v>21.5</v>
      </c>
      <c r="M235" s="11" t="s">
        <v>1697</v>
      </c>
      <c r="N235" s="11"/>
      <c r="O235" s="11"/>
      <c r="T235" t="s">
        <v>2663</v>
      </c>
    </row>
    <row r="236" spans="1:20" x14ac:dyDescent="0.3">
      <c r="A236">
        <v>2024</v>
      </c>
      <c r="B236" t="s">
        <v>1537</v>
      </c>
      <c r="C236" t="s">
        <v>715</v>
      </c>
      <c r="D236" s="11" t="s">
        <v>1866</v>
      </c>
      <c r="E236" t="s">
        <v>707</v>
      </c>
      <c r="F236" t="s">
        <v>720</v>
      </c>
      <c r="G236" t="s">
        <v>11</v>
      </c>
      <c r="I236" s="11" t="s">
        <v>557</v>
      </c>
      <c r="J236" s="11" t="s">
        <v>1570</v>
      </c>
      <c r="K236" s="11" t="s">
        <v>1581</v>
      </c>
      <c r="L236" s="11"/>
      <c r="M236" s="11" t="s">
        <v>1697</v>
      </c>
      <c r="N236" s="11">
        <v>2.02</v>
      </c>
      <c r="O236" s="11" t="s">
        <v>1604</v>
      </c>
      <c r="T236" t="s">
        <v>2663</v>
      </c>
    </row>
    <row r="237" spans="1:20" x14ac:dyDescent="0.3">
      <c r="A237">
        <v>2024</v>
      </c>
      <c r="B237" t="s">
        <v>1537</v>
      </c>
      <c r="C237" t="s">
        <v>715</v>
      </c>
      <c r="D237" s="11" t="s">
        <v>1866</v>
      </c>
      <c r="E237" t="s">
        <v>707</v>
      </c>
      <c r="F237" t="s">
        <v>720</v>
      </c>
      <c r="G237" t="s">
        <v>11</v>
      </c>
      <c r="I237" s="11" t="s">
        <v>125</v>
      </c>
      <c r="J237" s="11" t="s">
        <v>1570</v>
      </c>
      <c r="K237" s="11" t="s">
        <v>1581</v>
      </c>
      <c r="L237" s="11"/>
      <c r="M237" s="11" t="s">
        <v>1697</v>
      </c>
      <c r="N237" s="11">
        <v>0.87</v>
      </c>
      <c r="O237" s="11" t="s">
        <v>1604</v>
      </c>
      <c r="T237" t="s">
        <v>2663</v>
      </c>
    </row>
    <row r="238" spans="1:20" x14ac:dyDescent="0.3">
      <c r="A238">
        <v>2024</v>
      </c>
      <c r="B238" t="s">
        <v>1537</v>
      </c>
      <c r="C238" t="s">
        <v>715</v>
      </c>
      <c r="D238" s="11" t="s">
        <v>1866</v>
      </c>
      <c r="E238" t="s">
        <v>707</v>
      </c>
      <c r="F238" t="s">
        <v>720</v>
      </c>
      <c r="G238" t="s">
        <v>11</v>
      </c>
      <c r="I238" s="11" t="s">
        <v>1864</v>
      </c>
      <c r="J238" s="11" t="s">
        <v>1570</v>
      </c>
      <c r="K238" s="11" t="s">
        <v>1581</v>
      </c>
      <c r="L238" s="11"/>
      <c r="M238" s="11" t="s">
        <v>1697</v>
      </c>
      <c r="N238" s="11">
        <v>0.05</v>
      </c>
      <c r="O238" s="11" t="s">
        <v>1604</v>
      </c>
      <c r="T238" t="s">
        <v>2663</v>
      </c>
    </row>
    <row r="239" spans="1:20" x14ac:dyDescent="0.3">
      <c r="A239">
        <v>2024</v>
      </c>
      <c r="B239" t="s">
        <v>1537</v>
      </c>
      <c r="C239" t="s">
        <v>715</v>
      </c>
      <c r="D239" s="11" t="s">
        <v>1866</v>
      </c>
      <c r="E239" t="s">
        <v>707</v>
      </c>
      <c r="F239" t="s">
        <v>720</v>
      </c>
      <c r="G239" t="s">
        <v>11</v>
      </c>
      <c r="I239" s="11" t="s">
        <v>1867</v>
      </c>
      <c r="J239" s="11" t="s">
        <v>1570</v>
      </c>
      <c r="K239" s="11" t="s">
        <v>1581</v>
      </c>
      <c r="L239" s="11"/>
      <c r="M239" s="11" t="s">
        <v>1697</v>
      </c>
      <c r="N239" s="11">
        <v>0.5</v>
      </c>
      <c r="O239" s="11" t="s">
        <v>1573</v>
      </c>
      <c r="T239" t="s">
        <v>2663</v>
      </c>
    </row>
    <row r="240" spans="1:20" x14ac:dyDescent="0.3">
      <c r="A240">
        <v>2024</v>
      </c>
      <c r="B240" t="s">
        <v>1537</v>
      </c>
      <c r="C240" t="s">
        <v>715</v>
      </c>
      <c r="D240" s="11" t="s">
        <v>1866</v>
      </c>
      <c r="E240" t="s">
        <v>707</v>
      </c>
      <c r="F240" t="s">
        <v>720</v>
      </c>
      <c r="G240" t="s">
        <v>11</v>
      </c>
      <c r="I240" s="11" t="s">
        <v>1868</v>
      </c>
      <c r="J240" s="11" t="s">
        <v>1570</v>
      </c>
      <c r="K240" s="11" t="s">
        <v>1581</v>
      </c>
      <c r="L240" s="11"/>
      <c r="M240" s="11" t="s">
        <v>1697</v>
      </c>
      <c r="N240" s="11">
        <v>0.83</v>
      </c>
      <c r="O240" s="11" t="s">
        <v>1573</v>
      </c>
      <c r="T240" t="s">
        <v>2663</v>
      </c>
    </row>
    <row r="241" spans="1:20" x14ac:dyDescent="0.3">
      <c r="A241">
        <v>2024</v>
      </c>
      <c r="B241" t="s">
        <v>772</v>
      </c>
      <c r="C241" t="s">
        <v>715</v>
      </c>
      <c r="D241" s="11" t="s">
        <v>143</v>
      </c>
      <c r="E241" t="s">
        <v>1245</v>
      </c>
      <c r="F241" t="s">
        <v>707</v>
      </c>
      <c r="G241" t="s">
        <v>11</v>
      </c>
      <c r="H241" t="s">
        <v>44</v>
      </c>
      <c r="I241" s="11" t="s">
        <v>1873</v>
      </c>
      <c r="J241" s="11" t="s">
        <v>1577</v>
      </c>
      <c r="K241" s="11" t="s">
        <v>1578</v>
      </c>
      <c r="L241">
        <v>3.1</v>
      </c>
      <c r="M241" s="11" t="s">
        <v>1697</v>
      </c>
      <c r="T241" t="s">
        <v>2663</v>
      </c>
    </row>
    <row r="242" spans="1:20" x14ac:dyDescent="0.3">
      <c r="A242">
        <v>2024</v>
      </c>
      <c r="B242" t="s">
        <v>772</v>
      </c>
      <c r="C242" t="s">
        <v>715</v>
      </c>
      <c r="D242" s="11" t="s">
        <v>143</v>
      </c>
      <c r="E242" t="s">
        <v>1245</v>
      </c>
      <c r="F242" t="s">
        <v>707</v>
      </c>
      <c r="G242" t="s">
        <v>11</v>
      </c>
      <c r="H242" t="s">
        <v>44</v>
      </c>
      <c r="I242" s="11" t="s">
        <v>1557</v>
      </c>
      <c r="J242" s="11" t="s">
        <v>1577</v>
      </c>
      <c r="K242" s="11" t="s">
        <v>1578</v>
      </c>
      <c r="M242" s="11" t="s">
        <v>1697</v>
      </c>
      <c r="N242" s="11">
        <v>3.42</v>
      </c>
      <c r="O242" s="11" t="s">
        <v>1604</v>
      </c>
      <c r="T242" t="s">
        <v>2663</v>
      </c>
    </row>
    <row r="243" spans="1:20" x14ac:dyDescent="0.3">
      <c r="A243">
        <v>2024</v>
      </c>
      <c r="B243" t="s">
        <v>772</v>
      </c>
      <c r="C243" t="s">
        <v>715</v>
      </c>
      <c r="D243" s="11" t="s">
        <v>143</v>
      </c>
      <c r="E243" t="s">
        <v>1245</v>
      </c>
      <c r="F243" t="s">
        <v>707</v>
      </c>
      <c r="G243" t="s">
        <v>11</v>
      </c>
      <c r="H243" t="s">
        <v>44</v>
      </c>
      <c r="I243" s="11" t="s">
        <v>125</v>
      </c>
      <c r="J243" s="11" t="s">
        <v>1577</v>
      </c>
      <c r="K243" s="11" t="s">
        <v>1578</v>
      </c>
      <c r="M243" s="11" t="s">
        <v>1697</v>
      </c>
      <c r="N243" s="11">
        <v>1.38</v>
      </c>
      <c r="O243" s="11" t="s">
        <v>1604</v>
      </c>
      <c r="T243" t="s">
        <v>2663</v>
      </c>
    </row>
    <row r="244" spans="1:20" x14ac:dyDescent="0.3">
      <c r="A244">
        <v>2024</v>
      </c>
      <c r="B244" t="s">
        <v>772</v>
      </c>
      <c r="C244" t="s">
        <v>715</v>
      </c>
      <c r="D244" s="11" t="s">
        <v>143</v>
      </c>
      <c r="E244" t="s">
        <v>1245</v>
      </c>
      <c r="F244" t="s">
        <v>707</v>
      </c>
      <c r="G244" t="s">
        <v>11</v>
      </c>
      <c r="H244" t="s">
        <v>44</v>
      </c>
      <c r="I244" s="11" t="s">
        <v>1551</v>
      </c>
      <c r="J244" s="11" t="s">
        <v>1577</v>
      </c>
      <c r="K244" s="11" t="s">
        <v>1578</v>
      </c>
      <c r="M244" s="11" t="s">
        <v>1697</v>
      </c>
      <c r="N244" s="11">
        <v>42</v>
      </c>
      <c r="O244" s="11" t="s">
        <v>1573</v>
      </c>
      <c r="T244" t="s">
        <v>2663</v>
      </c>
    </row>
    <row r="245" spans="1:20" x14ac:dyDescent="0.3">
      <c r="A245">
        <v>2024</v>
      </c>
      <c r="B245" t="s">
        <v>772</v>
      </c>
      <c r="C245" t="s">
        <v>715</v>
      </c>
      <c r="D245" s="11" t="s">
        <v>143</v>
      </c>
      <c r="E245" t="s">
        <v>1245</v>
      </c>
      <c r="F245" t="s">
        <v>707</v>
      </c>
      <c r="G245" t="s">
        <v>11</v>
      </c>
      <c r="H245" t="s">
        <v>44</v>
      </c>
      <c r="I245" s="11" t="s">
        <v>1873</v>
      </c>
      <c r="J245" s="11" t="s">
        <v>1577</v>
      </c>
      <c r="K245" s="11" t="s">
        <v>1579</v>
      </c>
      <c r="L245">
        <v>0.3</v>
      </c>
      <c r="M245" s="11" t="s">
        <v>1697</v>
      </c>
      <c r="T245" t="s">
        <v>2663</v>
      </c>
    </row>
    <row r="246" spans="1:20" x14ac:dyDescent="0.3">
      <c r="A246">
        <v>2024</v>
      </c>
      <c r="B246" t="s">
        <v>772</v>
      </c>
      <c r="C246" t="s">
        <v>715</v>
      </c>
      <c r="D246" s="11" t="s">
        <v>143</v>
      </c>
      <c r="E246" t="s">
        <v>1245</v>
      </c>
      <c r="F246" t="s">
        <v>707</v>
      </c>
      <c r="G246" t="s">
        <v>11</v>
      </c>
      <c r="H246" t="s">
        <v>44</v>
      </c>
      <c r="I246" s="11" t="s">
        <v>1557</v>
      </c>
      <c r="J246" s="11" t="s">
        <v>1577</v>
      </c>
      <c r="K246" s="11" t="s">
        <v>1579</v>
      </c>
      <c r="M246" s="11" t="s">
        <v>1697</v>
      </c>
      <c r="N246" s="11">
        <v>3.42</v>
      </c>
      <c r="O246" s="11" t="s">
        <v>1604</v>
      </c>
      <c r="T246" t="s">
        <v>2663</v>
      </c>
    </row>
    <row r="247" spans="1:20" x14ac:dyDescent="0.3">
      <c r="A247">
        <v>2024</v>
      </c>
      <c r="B247" t="s">
        <v>772</v>
      </c>
      <c r="C247" t="s">
        <v>715</v>
      </c>
      <c r="D247" s="11" t="s">
        <v>143</v>
      </c>
      <c r="E247" t="s">
        <v>1245</v>
      </c>
      <c r="F247" t="s">
        <v>707</v>
      </c>
      <c r="G247" t="s">
        <v>11</v>
      </c>
      <c r="H247" t="s">
        <v>44</v>
      </c>
      <c r="I247" s="11" t="s">
        <v>125</v>
      </c>
      <c r="J247" s="11" t="s">
        <v>1577</v>
      </c>
      <c r="K247" s="11" t="s">
        <v>1579</v>
      </c>
      <c r="M247" s="11" t="s">
        <v>1697</v>
      </c>
      <c r="N247" s="11">
        <v>1.38</v>
      </c>
      <c r="O247" s="11" t="s">
        <v>1604</v>
      </c>
      <c r="T247" t="s">
        <v>2663</v>
      </c>
    </row>
    <row r="248" spans="1:20" x14ac:dyDescent="0.3">
      <c r="A248">
        <v>2024</v>
      </c>
      <c r="B248" t="s">
        <v>772</v>
      </c>
      <c r="C248" t="s">
        <v>715</v>
      </c>
      <c r="D248" s="11" t="s">
        <v>143</v>
      </c>
      <c r="E248" t="s">
        <v>1245</v>
      </c>
      <c r="F248" t="s">
        <v>707</v>
      </c>
      <c r="G248" t="s">
        <v>11</v>
      </c>
      <c r="H248" t="s">
        <v>44</v>
      </c>
      <c r="I248" s="11" t="s">
        <v>1551</v>
      </c>
      <c r="J248" s="11" t="s">
        <v>1577</v>
      </c>
      <c r="K248" s="11" t="s">
        <v>1579</v>
      </c>
      <c r="M248" s="11" t="s">
        <v>1697</v>
      </c>
      <c r="N248" s="11">
        <v>42</v>
      </c>
      <c r="O248" s="11" t="s">
        <v>1573</v>
      </c>
      <c r="T248" t="s">
        <v>2663</v>
      </c>
    </row>
    <row r="249" spans="1:20" x14ac:dyDescent="0.3">
      <c r="A249">
        <v>2024</v>
      </c>
      <c r="B249" t="s">
        <v>772</v>
      </c>
      <c r="C249" t="s">
        <v>715</v>
      </c>
      <c r="D249" s="11" t="s">
        <v>143</v>
      </c>
      <c r="E249" t="s">
        <v>1245</v>
      </c>
      <c r="F249" t="s">
        <v>707</v>
      </c>
      <c r="G249" t="s">
        <v>11</v>
      </c>
      <c r="H249" t="s">
        <v>44</v>
      </c>
      <c r="I249" s="11" t="s">
        <v>1873</v>
      </c>
      <c r="J249" s="11" t="s">
        <v>1570</v>
      </c>
      <c r="K249" s="11" t="s">
        <v>1872</v>
      </c>
      <c r="L249">
        <v>1.5</v>
      </c>
      <c r="M249" s="11" t="s">
        <v>1697</v>
      </c>
      <c r="T249" t="s">
        <v>2663</v>
      </c>
    </row>
    <row r="250" spans="1:20" x14ac:dyDescent="0.3">
      <c r="A250">
        <v>2024</v>
      </c>
      <c r="B250" t="s">
        <v>772</v>
      </c>
      <c r="C250" t="s">
        <v>715</v>
      </c>
      <c r="D250" s="11" t="s">
        <v>143</v>
      </c>
      <c r="E250" t="s">
        <v>1245</v>
      </c>
      <c r="F250" t="s">
        <v>707</v>
      </c>
      <c r="G250" t="s">
        <v>11</v>
      </c>
      <c r="H250" t="s">
        <v>44</v>
      </c>
      <c r="I250" s="11" t="s">
        <v>1557</v>
      </c>
      <c r="J250" s="11" t="s">
        <v>1570</v>
      </c>
      <c r="K250" s="11" t="s">
        <v>1872</v>
      </c>
      <c r="M250" s="11" t="s">
        <v>1697</v>
      </c>
      <c r="N250" s="11">
        <v>3.42</v>
      </c>
      <c r="O250" s="11" t="s">
        <v>1604</v>
      </c>
      <c r="T250" t="s">
        <v>2663</v>
      </c>
    </row>
    <row r="251" spans="1:20" x14ac:dyDescent="0.3">
      <c r="A251">
        <v>2024</v>
      </c>
      <c r="B251" t="s">
        <v>772</v>
      </c>
      <c r="C251" t="s">
        <v>715</v>
      </c>
      <c r="D251" s="11" t="s">
        <v>143</v>
      </c>
      <c r="E251" t="s">
        <v>1245</v>
      </c>
      <c r="F251" t="s">
        <v>707</v>
      </c>
      <c r="G251" t="s">
        <v>11</v>
      </c>
      <c r="H251" t="s">
        <v>44</v>
      </c>
      <c r="I251" s="11" t="s">
        <v>125</v>
      </c>
      <c r="J251" s="11" t="s">
        <v>1570</v>
      </c>
      <c r="K251" s="11" t="s">
        <v>1872</v>
      </c>
      <c r="M251" s="11" t="s">
        <v>1697</v>
      </c>
      <c r="N251" s="11">
        <v>1.41</v>
      </c>
      <c r="O251" s="11" t="s">
        <v>1604</v>
      </c>
      <c r="T251" t="s">
        <v>2663</v>
      </c>
    </row>
    <row r="252" spans="1:20" x14ac:dyDescent="0.3">
      <c r="A252">
        <v>2024</v>
      </c>
      <c r="B252" t="s">
        <v>772</v>
      </c>
      <c r="C252" t="s">
        <v>715</v>
      </c>
      <c r="D252" s="11" t="s">
        <v>143</v>
      </c>
      <c r="E252" t="s">
        <v>1245</v>
      </c>
      <c r="F252" t="s">
        <v>707</v>
      </c>
      <c r="G252" t="s">
        <v>11</v>
      </c>
      <c r="H252" t="s">
        <v>44</v>
      </c>
      <c r="I252" s="11" t="s">
        <v>1551</v>
      </c>
      <c r="J252" s="11" t="s">
        <v>1570</v>
      </c>
      <c r="K252" s="11" t="s">
        <v>1872</v>
      </c>
      <c r="M252" s="11" t="s">
        <v>1697</v>
      </c>
      <c r="N252" s="11">
        <v>40</v>
      </c>
      <c r="O252" s="11" t="s">
        <v>1573</v>
      </c>
      <c r="T252" t="s">
        <v>2663</v>
      </c>
    </row>
    <row r="253" spans="1:20" x14ac:dyDescent="0.3">
      <c r="A253">
        <v>2024</v>
      </c>
      <c r="B253" t="s">
        <v>772</v>
      </c>
      <c r="C253" t="s">
        <v>715</v>
      </c>
      <c r="D253" s="11" t="s">
        <v>143</v>
      </c>
      <c r="E253" t="s">
        <v>1245</v>
      </c>
      <c r="F253" t="s">
        <v>707</v>
      </c>
      <c r="G253" t="s">
        <v>11</v>
      </c>
      <c r="H253" t="s">
        <v>44</v>
      </c>
      <c r="I253" s="11" t="s">
        <v>1873</v>
      </c>
      <c r="J253" s="11" t="s">
        <v>1570</v>
      </c>
      <c r="K253" s="11" t="s">
        <v>1581</v>
      </c>
      <c r="L253">
        <v>1.3</v>
      </c>
      <c r="M253" s="11" t="s">
        <v>1697</v>
      </c>
      <c r="T253" t="s">
        <v>2663</v>
      </c>
    </row>
    <row r="254" spans="1:20" x14ac:dyDescent="0.3">
      <c r="A254">
        <v>2024</v>
      </c>
      <c r="B254" t="s">
        <v>772</v>
      </c>
      <c r="C254" t="s">
        <v>715</v>
      </c>
      <c r="D254" s="11" t="s">
        <v>143</v>
      </c>
      <c r="E254" t="s">
        <v>1245</v>
      </c>
      <c r="F254" t="s">
        <v>707</v>
      </c>
      <c r="G254" t="s">
        <v>11</v>
      </c>
      <c r="H254" t="s">
        <v>44</v>
      </c>
      <c r="I254" s="11" t="s">
        <v>1557</v>
      </c>
      <c r="J254" s="11" t="s">
        <v>1570</v>
      </c>
      <c r="K254" s="11" t="s">
        <v>1581</v>
      </c>
      <c r="M254" s="11" t="s">
        <v>1697</v>
      </c>
      <c r="N254" s="11">
        <v>3.51</v>
      </c>
      <c r="O254" s="11" t="s">
        <v>1604</v>
      </c>
      <c r="T254" t="s">
        <v>2663</v>
      </c>
    </row>
    <row r="255" spans="1:20" x14ac:dyDescent="0.3">
      <c r="A255">
        <v>2024</v>
      </c>
      <c r="B255" t="s">
        <v>772</v>
      </c>
      <c r="C255" t="s">
        <v>715</v>
      </c>
      <c r="D255" s="11" t="s">
        <v>143</v>
      </c>
      <c r="E255" t="s">
        <v>1245</v>
      </c>
      <c r="F255" t="s">
        <v>707</v>
      </c>
      <c r="G255" t="s">
        <v>11</v>
      </c>
      <c r="H255" t="s">
        <v>44</v>
      </c>
      <c r="I255" s="11" t="s">
        <v>125</v>
      </c>
      <c r="J255" s="11" t="s">
        <v>1570</v>
      </c>
      <c r="K255" s="11" t="s">
        <v>1581</v>
      </c>
      <c r="M255" s="11" t="s">
        <v>1697</v>
      </c>
      <c r="N255" s="11">
        <v>1.23</v>
      </c>
      <c r="O255" s="11" t="s">
        <v>1604</v>
      </c>
      <c r="T255" t="s">
        <v>2663</v>
      </c>
    </row>
    <row r="256" spans="1:20" x14ac:dyDescent="0.3">
      <c r="A256">
        <v>2024</v>
      </c>
      <c r="B256" t="s">
        <v>772</v>
      </c>
      <c r="C256" t="s">
        <v>715</v>
      </c>
      <c r="D256" s="11" t="s">
        <v>143</v>
      </c>
      <c r="E256" t="s">
        <v>1245</v>
      </c>
      <c r="F256" t="s">
        <v>707</v>
      </c>
      <c r="G256" t="s">
        <v>11</v>
      </c>
      <c r="H256" t="s">
        <v>44</v>
      </c>
      <c r="I256" s="11" t="s">
        <v>1551</v>
      </c>
      <c r="J256" s="11" t="s">
        <v>1570</v>
      </c>
      <c r="K256" s="11" t="s">
        <v>1581</v>
      </c>
      <c r="M256" s="11" t="s">
        <v>1697</v>
      </c>
      <c r="N256" s="11">
        <v>45</v>
      </c>
      <c r="O256" s="11" t="s">
        <v>1573</v>
      </c>
      <c r="T256" t="s">
        <v>2663</v>
      </c>
    </row>
    <row r="257" spans="1:20" x14ac:dyDescent="0.3">
      <c r="A257">
        <v>2024</v>
      </c>
      <c r="B257" t="s">
        <v>772</v>
      </c>
      <c r="C257" t="s">
        <v>32</v>
      </c>
      <c r="D257" t="s">
        <v>33</v>
      </c>
      <c r="E257" t="s">
        <v>1257</v>
      </c>
      <c r="F257" t="s">
        <v>707</v>
      </c>
      <c r="G257" t="s">
        <v>11</v>
      </c>
      <c r="H257" t="s">
        <v>34</v>
      </c>
      <c r="I257" t="s">
        <v>16</v>
      </c>
      <c r="J257" t="s">
        <v>1577</v>
      </c>
      <c r="K257" t="s">
        <v>1578</v>
      </c>
      <c r="L257">
        <v>169000</v>
      </c>
      <c r="M257" t="s">
        <v>1546</v>
      </c>
      <c r="N257">
        <v>10.3</v>
      </c>
      <c r="O257" t="s">
        <v>1573</v>
      </c>
      <c r="P257">
        <v>56000</v>
      </c>
      <c r="Q257" t="s">
        <v>1549</v>
      </c>
      <c r="T257" t="s">
        <v>2152</v>
      </c>
    </row>
    <row r="258" spans="1:20" x14ac:dyDescent="0.3">
      <c r="A258">
        <v>2024</v>
      </c>
      <c r="B258" t="s">
        <v>772</v>
      </c>
      <c r="C258" t="s">
        <v>32</v>
      </c>
      <c r="D258" t="s">
        <v>33</v>
      </c>
      <c r="E258" t="s">
        <v>1257</v>
      </c>
      <c r="F258" t="s">
        <v>707</v>
      </c>
      <c r="G258" t="s">
        <v>11</v>
      </c>
      <c r="H258" t="s">
        <v>34</v>
      </c>
      <c r="I258" t="s">
        <v>16</v>
      </c>
      <c r="J258" t="s">
        <v>1577</v>
      </c>
      <c r="K258" t="s">
        <v>1579</v>
      </c>
      <c r="L258">
        <v>4190000</v>
      </c>
      <c r="M258" t="s">
        <v>1546</v>
      </c>
      <c r="N258">
        <v>5.4</v>
      </c>
      <c r="O258" t="s">
        <v>1573</v>
      </c>
      <c r="P258">
        <v>750000</v>
      </c>
      <c r="Q258" t="s">
        <v>1549</v>
      </c>
      <c r="T258" t="s">
        <v>2153</v>
      </c>
    </row>
    <row r="259" spans="1:20" x14ac:dyDescent="0.3">
      <c r="A259">
        <v>2024</v>
      </c>
      <c r="B259" t="s">
        <v>772</v>
      </c>
      <c r="C259" t="s">
        <v>32</v>
      </c>
      <c r="D259" t="s">
        <v>33</v>
      </c>
      <c r="E259" t="s">
        <v>1257</v>
      </c>
      <c r="F259" t="s">
        <v>707</v>
      </c>
      <c r="G259" t="s">
        <v>11</v>
      </c>
      <c r="H259" t="s">
        <v>34</v>
      </c>
      <c r="I259" t="s">
        <v>16</v>
      </c>
      <c r="J259" t="s">
        <v>1577</v>
      </c>
      <c r="K259" t="s">
        <v>1580</v>
      </c>
      <c r="L259">
        <v>1497000</v>
      </c>
      <c r="M259" t="s">
        <v>1546</v>
      </c>
      <c r="N259">
        <v>5.3</v>
      </c>
      <c r="O259" t="s">
        <v>1573</v>
      </c>
      <c r="P259">
        <v>262000</v>
      </c>
      <c r="Q259" t="s">
        <v>1549</v>
      </c>
      <c r="T259" t="s">
        <v>2154</v>
      </c>
    </row>
    <row r="260" spans="1:20" x14ac:dyDescent="0.3">
      <c r="A260">
        <v>2024</v>
      </c>
      <c r="B260" t="s">
        <v>772</v>
      </c>
      <c r="C260" t="s">
        <v>8</v>
      </c>
      <c r="D260" t="s">
        <v>9</v>
      </c>
      <c r="E260" t="s">
        <v>1263</v>
      </c>
      <c r="F260" t="s">
        <v>707</v>
      </c>
      <c r="G260" t="s">
        <v>11</v>
      </c>
      <c r="H260" t="s">
        <v>23</v>
      </c>
      <c r="I260" t="s">
        <v>1551</v>
      </c>
      <c r="J260" t="s">
        <v>1570</v>
      </c>
      <c r="K260" t="s">
        <v>1571</v>
      </c>
      <c r="L260">
        <v>13</v>
      </c>
      <c r="M260" t="s">
        <v>1572</v>
      </c>
      <c r="N260">
        <v>28.1</v>
      </c>
      <c r="O260" t="s">
        <v>2169</v>
      </c>
      <c r="P260">
        <v>364</v>
      </c>
      <c r="Q260" t="s">
        <v>1552</v>
      </c>
      <c r="T260" t="s">
        <v>2170</v>
      </c>
    </row>
    <row r="261" spans="1:20" x14ac:dyDescent="0.3">
      <c r="A261">
        <v>2024</v>
      </c>
      <c r="B261" t="s">
        <v>772</v>
      </c>
      <c r="C261" t="s">
        <v>8</v>
      </c>
      <c r="D261" t="s">
        <v>9</v>
      </c>
      <c r="E261" t="s">
        <v>1263</v>
      </c>
      <c r="F261" t="s">
        <v>707</v>
      </c>
      <c r="G261" t="s">
        <v>11</v>
      </c>
      <c r="H261" t="s">
        <v>23</v>
      </c>
      <c r="I261" t="s">
        <v>1651</v>
      </c>
      <c r="J261" t="s">
        <v>1570</v>
      </c>
      <c r="K261" t="s">
        <v>1571</v>
      </c>
      <c r="L261">
        <v>13</v>
      </c>
      <c r="M261" t="s">
        <v>1572</v>
      </c>
      <c r="N261">
        <v>3</v>
      </c>
      <c r="O261" t="s">
        <v>1604</v>
      </c>
      <c r="P261">
        <v>380</v>
      </c>
      <c r="Q261" t="s">
        <v>1546</v>
      </c>
      <c r="T261" t="s">
        <v>2170</v>
      </c>
    </row>
    <row r="262" spans="1:20" x14ac:dyDescent="0.3">
      <c r="A262">
        <v>2024</v>
      </c>
      <c r="B262" t="s">
        <v>772</v>
      </c>
      <c r="C262" t="s">
        <v>8</v>
      </c>
      <c r="D262" t="s">
        <v>9</v>
      </c>
      <c r="E262" t="s">
        <v>1263</v>
      </c>
      <c r="F262" t="s">
        <v>707</v>
      </c>
      <c r="G262" t="s">
        <v>11</v>
      </c>
      <c r="H262" t="s">
        <v>23</v>
      </c>
      <c r="I262" t="s">
        <v>1557</v>
      </c>
      <c r="J262" t="s">
        <v>1570</v>
      </c>
      <c r="K262" t="s">
        <v>1571</v>
      </c>
      <c r="L262">
        <v>13</v>
      </c>
      <c r="M262" t="s">
        <v>1572</v>
      </c>
      <c r="N262">
        <v>1.6</v>
      </c>
      <c r="O262" t="s">
        <v>1604</v>
      </c>
      <c r="P262">
        <v>200</v>
      </c>
      <c r="Q262" t="s">
        <v>1546</v>
      </c>
      <c r="T262" t="s">
        <v>2170</v>
      </c>
    </row>
    <row r="263" spans="1:20" x14ac:dyDescent="0.3">
      <c r="A263">
        <v>2024</v>
      </c>
      <c r="B263" t="s">
        <v>772</v>
      </c>
      <c r="C263" t="s">
        <v>8</v>
      </c>
      <c r="D263" t="s">
        <v>9</v>
      </c>
      <c r="E263" t="s">
        <v>1263</v>
      </c>
      <c r="F263" t="s">
        <v>707</v>
      </c>
      <c r="G263" t="s">
        <v>11</v>
      </c>
      <c r="H263" t="s">
        <v>23</v>
      </c>
      <c r="I263" t="s">
        <v>1551</v>
      </c>
      <c r="J263" t="s">
        <v>1570</v>
      </c>
      <c r="K263" t="s">
        <v>1581</v>
      </c>
      <c r="L263">
        <v>2630</v>
      </c>
      <c r="M263" t="s">
        <v>1572</v>
      </c>
      <c r="N263">
        <v>24.3</v>
      </c>
      <c r="O263" t="s">
        <v>2169</v>
      </c>
      <c r="P263">
        <v>63914</v>
      </c>
      <c r="Q263" t="s">
        <v>1552</v>
      </c>
      <c r="T263" t="s">
        <v>2170</v>
      </c>
    </row>
    <row r="264" spans="1:20" x14ac:dyDescent="0.3">
      <c r="A264">
        <v>2024</v>
      </c>
      <c r="B264" t="s">
        <v>772</v>
      </c>
      <c r="C264" t="s">
        <v>8</v>
      </c>
      <c r="D264" t="s">
        <v>9</v>
      </c>
      <c r="E264" t="s">
        <v>1263</v>
      </c>
      <c r="F264" t="s">
        <v>707</v>
      </c>
      <c r="G264" t="s">
        <v>11</v>
      </c>
      <c r="H264" t="s">
        <v>23</v>
      </c>
      <c r="I264" t="s">
        <v>16</v>
      </c>
      <c r="J264" t="s">
        <v>1570</v>
      </c>
      <c r="K264" t="s">
        <v>1581</v>
      </c>
      <c r="L264">
        <v>2630</v>
      </c>
      <c r="M264" t="s">
        <v>1572</v>
      </c>
      <c r="N264">
        <v>0.01</v>
      </c>
      <c r="O264" t="s">
        <v>2169</v>
      </c>
      <c r="P264">
        <v>17</v>
      </c>
      <c r="Q264" t="s">
        <v>1552</v>
      </c>
      <c r="T264" t="s">
        <v>2170</v>
      </c>
    </row>
    <row r="265" spans="1:20" x14ac:dyDescent="0.3">
      <c r="A265">
        <v>2024</v>
      </c>
      <c r="B265" t="s">
        <v>772</v>
      </c>
      <c r="C265" t="s">
        <v>8</v>
      </c>
      <c r="D265" t="s">
        <v>9</v>
      </c>
      <c r="E265" t="s">
        <v>1263</v>
      </c>
      <c r="F265" t="s">
        <v>707</v>
      </c>
      <c r="G265" t="s">
        <v>11</v>
      </c>
      <c r="H265" t="s">
        <v>23</v>
      </c>
      <c r="I265" t="s">
        <v>1651</v>
      </c>
      <c r="J265" t="s">
        <v>1570</v>
      </c>
      <c r="K265" t="s">
        <v>1581</v>
      </c>
      <c r="L265">
        <v>2630</v>
      </c>
      <c r="M265" t="s">
        <v>1572</v>
      </c>
      <c r="N265">
        <v>2.4</v>
      </c>
      <c r="O265" t="s">
        <v>1604</v>
      </c>
      <c r="P265">
        <v>63440</v>
      </c>
      <c r="Q265" t="s">
        <v>1546</v>
      </c>
      <c r="T265" t="s">
        <v>2170</v>
      </c>
    </row>
    <row r="266" spans="1:20" x14ac:dyDescent="0.3">
      <c r="A266">
        <v>2024</v>
      </c>
      <c r="B266" t="s">
        <v>772</v>
      </c>
      <c r="C266" t="s">
        <v>8</v>
      </c>
      <c r="D266" t="s">
        <v>9</v>
      </c>
      <c r="E266" t="s">
        <v>1263</v>
      </c>
      <c r="F266" t="s">
        <v>707</v>
      </c>
      <c r="G266" t="s">
        <v>11</v>
      </c>
      <c r="H266" t="s">
        <v>23</v>
      </c>
      <c r="I266" t="s">
        <v>1557</v>
      </c>
      <c r="J266" t="s">
        <v>1570</v>
      </c>
      <c r="K266" t="s">
        <v>1581</v>
      </c>
      <c r="L266">
        <v>2630</v>
      </c>
      <c r="M266" t="s">
        <v>1572</v>
      </c>
      <c r="N266">
        <v>2.4</v>
      </c>
      <c r="O266" t="s">
        <v>1604</v>
      </c>
      <c r="P266">
        <v>62790</v>
      </c>
      <c r="Q266" t="s">
        <v>1546</v>
      </c>
      <c r="T266" t="s">
        <v>2170</v>
      </c>
    </row>
    <row r="267" spans="1:20" x14ac:dyDescent="0.3">
      <c r="A267">
        <v>2024</v>
      </c>
      <c r="B267" t="s">
        <v>772</v>
      </c>
      <c r="C267" t="s">
        <v>8</v>
      </c>
      <c r="D267" t="s">
        <v>9</v>
      </c>
      <c r="E267" t="s">
        <v>1263</v>
      </c>
      <c r="F267" t="s">
        <v>707</v>
      </c>
      <c r="G267" t="s">
        <v>11</v>
      </c>
      <c r="H267" t="s">
        <v>23</v>
      </c>
      <c r="I267" t="s">
        <v>1551</v>
      </c>
      <c r="J267" t="s">
        <v>1577</v>
      </c>
      <c r="K267" t="s">
        <v>1579</v>
      </c>
      <c r="L267">
        <v>1050</v>
      </c>
      <c r="M267" t="s">
        <v>1572</v>
      </c>
      <c r="N267">
        <v>13.7</v>
      </c>
      <c r="O267" t="s">
        <v>2169</v>
      </c>
      <c r="P267">
        <v>14431</v>
      </c>
      <c r="Q267" t="s">
        <v>1552</v>
      </c>
      <c r="T267" t="s">
        <v>2170</v>
      </c>
    </row>
    <row r="268" spans="1:20" x14ac:dyDescent="0.3">
      <c r="A268">
        <v>2024</v>
      </c>
      <c r="B268" t="s">
        <v>772</v>
      </c>
      <c r="C268" t="s">
        <v>8</v>
      </c>
      <c r="D268" t="s">
        <v>9</v>
      </c>
      <c r="E268" t="s">
        <v>1263</v>
      </c>
      <c r="F268" t="s">
        <v>707</v>
      </c>
      <c r="G268" t="s">
        <v>11</v>
      </c>
      <c r="H268" t="s">
        <v>23</v>
      </c>
      <c r="I268" t="s">
        <v>16</v>
      </c>
      <c r="J268" t="s">
        <v>1577</v>
      </c>
      <c r="K268" t="s">
        <v>1579</v>
      </c>
      <c r="L268">
        <v>1050</v>
      </c>
      <c r="M268" t="s">
        <v>1572</v>
      </c>
      <c r="N268">
        <v>0.01</v>
      </c>
      <c r="O268" t="s">
        <v>2169</v>
      </c>
      <c r="P268">
        <v>12</v>
      </c>
      <c r="Q268" t="s">
        <v>1552</v>
      </c>
      <c r="T268" t="s">
        <v>2170</v>
      </c>
    </row>
    <row r="269" spans="1:20" x14ac:dyDescent="0.3">
      <c r="A269">
        <v>2024</v>
      </c>
      <c r="B269" t="s">
        <v>772</v>
      </c>
      <c r="C269" t="s">
        <v>8</v>
      </c>
      <c r="D269" t="s">
        <v>9</v>
      </c>
      <c r="E269" t="s">
        <v>1263</v>
      </c>
      <c r="F269" t="s">
        <v>707</v>
      </c>
      <c r="G269" t="s">
        <v>11</v>
      </c>
      <c r="H269" t="s">
        <v>23</v>
      </c>
      <c r="I269" t="s">
        <v>1651</v>
      </c>
      <c r="J269" t="s">
        <v>1577</v>
      </c>
      <c r="K269" t="s">
        <v>1579</v>
      </c>
      <c r="L269">
        <v>1050</v>
      </c>
      <c r="M269" t="s">
        <v>1572</v>
      </c>
      <c r="N269">
        <v>1.1000000000000001</v>
      </c>
      <c r="O269" t="s">
        <v>1604</v>
      </c>
      <c r="P269">
        <v>11610</v>
      </c>
      <c r="Q269" t="s">
        <v>1546</v>
      </c>
      <c r="T269" t="s">
        <v>2170</v>
      </c>
    </row>
    <row r="270" spans="1:20" x14ac:dyDescent="0.3">
      <c r="A270">
        <v>2024</v>
      </c>
      <c r="B270" t="s">
        <v>772</v>
      </c>
      <c r="C270" t="s">
        <v>8</v>
      </c>
      <c r="D270" t="s">
        <v>9</v>
      </c>
      <c r="E270" t="s">
        <v>1263</v>
      </c>
      <c r="F270" t="s">
        <v>707</v>
      </c>
      <c r="G270" t="s">
        <v>11</v>
      </c>
      <c r="H270" t="s">
        <v>23</v>
      </c>
      <c r="I270" t="s">
        <v>1557</v>
      </c>
      <c r="J270" t="s">
        <v>1577</v>
      </c>
      <c r="K270" t="s">
        <v>1579</v>
      </c>
      <c r="L270">
        <v>1050</v>
      </c>
      <c r="M270" t="s">
        <v>1572</v>
      </c>
      <c r="N270">
        <v>2.1</v>
      </c>
      <c r="O270" t="s">
        <v>1604</v>
      </c>
      <c r="P270">
        <v>22460</v>
      </c>
      <c r="Q270" t="s">
        <v>1546</v>
      </c>
      <c r="T270" t="s">
        <v>2170</v>
      </c>
    </row>
    <row r="271" spans="1:20" x14ac:dyDescent="0.3">
      <c r="A271">
        <v>2024</v>
      </c>
      <c r="B271" t="s">
        <v>772</v>
      </c>
      <c r="C271" t="s">
        <v>8</v>
      </c>
      <c r="D271" t="s">
        <v>9</v>
      </c>
      <c r="E271" t="s">
        <v>1263</v>
      </c>
      <c r="F271" t="s">
        <v>707</v>
      </c>
      <c r="G271" t="s">
        <v>11</v>
      </c>
      <c r="H271" t="s">
        <v>23</v>
      </c>
      <c r="I271" t="s">
        <v>1551</v>
      </c>
      <c r="J271" t="s">
        <v>1577</v>
      </c>
      <c r="K271" t="s">
        <v>1580</v>
      </c>
      <c r="L271">
        <v>1300</v>
      </c>
      <c r="M271" t="s">
        <v>1572</v>
      </c>
      <c r="N271">
        <v>14.8</v>
      </c>
      <c r="O271" t="s">
        <v>2169</v>
      </c>
      <c r="P271">
        <v>19270</v>
      </c>
      <c r="Q271" t="s">
        <v>1552</v>
      </c>
      <c r="T271" t="s">
        <v>2170</v>
      </c>
    </row>
    <row r="272" spans="1:20" x14ac:dyDescent="0.3">
      <c r="A272">
        <v>2024</v>
      </c>
      <c r="B272" t="s">
        <v>772</v>
      </c>
      <c r="C272" t="s">
        <v>8</v>
      </c>
      <c r="D272" t="s">
        <v>9</v>
      </c>
      <c r="E272" t="s">
        <v>1263</v>
      </c>
      <c r="F272" t="s">
        <v>707</v>
      </c>
      <c r="G272" t="s">
        <v>11</v>
      </c>
      <c r="H272" t="s">
        <v>23</v>
      </c>
      <c r="I272" t="s">
        <v>16</v>
      </c>
      <c r="J272" t="s">
        <v>1577</v>
      </c>
      <c r="K272" t="s">
        <v>1580</v>
      </c>
      <c r="L272">
        <v>1300</v>
      </c>
      <c r="M272" t="s">
        <v>1572</v>
      </c>
      <c r="N272">
        <v>5.0000000000000001E-3</v>
      </c>
      <c r="O272" t="s">
        <v>2169</v>
      </c>
      <c r="P272">
        <v>6</v>
      </c>
      <c r="Q272" t="s">
        <v>1552</v>
      </c>
      <c r="T272" t="s">
        <v>2170</v>
      </c>
    </row>
    <row r="273" spans="1:20" x14ac:dyDescent="0.3">
      <c r="A273">
        <v>2024</v>
      </c>
      <c r="B273" t="s">
        <v>772</v>
      </c>
      <c r="C273" t="s">
        <v>8</v>
      </c>
      <c r="D273" t="s">
        <v>9</v>
      </c>
      <c r="E273" t="s">
        <v>1263</v>
      </c>
      <c r="F273" t="s">
        <v>707</v>
      </c>
      <c r="G273" t="s">
        <v>11</v>
      </c>
      <c r="H273" t="s">
        <v>23</v>
      </c>
      <c r="I273" t="s">
        <v>1651</v>
      </c>
      <c r="J273" t="s">
        <v>1577</v>
      </c>
      <c r="K273" t="s">
        <v>1580</v>
      </c>
      <c r="L273">
        <v>1300</v>
      </c>
      <c r="M273" t="s">
        <v>1572</v>
      </c>
      <c r="N273">
        <v>1.3</v>
      </c>
      <c r="O273" t="s">
        <v>1604</v>
      </c>
      <c r="P273">
        <v>16450</v>
      </c>
      <c r="Q273" t="s">
        <v>1546</v>
      </c>
      <c r="T273" t="s">
        <v>2170</v>
      </c>
    </row>
    <row r="274" spans="1:20" x14ac:dyDescent="0.3">
      <c r="A274">
        <v>2024</v>
      </c>
      <c r="B274" t="s">
        <v>772</v>
      </c>
      <c r="C274" t="s">
        <v>8</v>
      </c>
      <c r="D274" t="s">
        <v>9</v>
      </c>
      <c r="E274" t="s">
        <v>1263</v>
      </c>
      <c r="F274" t="s">
        <v>707</v>
      </c>
      <c r="G274" t="s">
        <v>11</v>
      </c>
      <c r="H274" t="s">
        <v>23</v>
      </c>
      <c r="I274" t="s">
        <v>1557</v>
      </c>
      <c r="J274" t="s">
        <v>1577</v>
      </c>
      <c r="K274" t="s">
        <v>1580</v>
      </c>
      <c r="L274">
        <v>1300</v>
      </c>
      <c r="M274" t="s">
        <v>1572</v>
      </c>
      <c r="N274">
        <v>2.7</v>
      </c>
      <c r="O274" t="s">
        <v>1604</v>
      </c>
      <c r="P274">
        <v>34940</v>
      </c>
      <c r="Q274" t="s">
        <v>1546</v>
      </c>
      <c r="T274" t="s">
        <v>2170</v>
      </c>
    </row>
    <row r="275" spans="1:20" x14ac:dyDescent="0.3">
      <c r="A275">
        <v>2024</v>
      </c>
      <c r="B275" t="s">
        <v>772</v>
      </c>
      <c r="C275" t="s">
        <v>8</v>
      </c>
      <c r="D275" t="s">
        <v>72</v>
      </c>
      <c r="E275" t="s">
        <v>1264</v>
      </c>
      <c r="F275" t="s">
        <v>707</v>
      </c>
      <c r="G275" t="s">
        <v>11</v>
      </c>
      <c r="H275" t="s">
        <v>21</v>
      </c>
      <c r="I275" t="s">
        <v>130</v>
      </c>
      <c r="J275" t="s">
        <v>2167</v>
      </c>
      <c r="K275" t="s">
        <v>1571</v>
      </c>
      <c r="L275">
        <v>87</v>
      </c>
      <c r="M275" t="s">
        <v>1572</v>
      </c>
      <c r="N275">
        <v>0.15</v>
      </c>
      <c r="O275" t="s">
        <v>2169</v>
      </c>
      <c r="P275">
        <v>13</v>
      </c>
      <c r="Q275" t="s">
        <v>1552</v>
      </c>
      <c r="T275" t="s">
        <v>2170</v>
      </c>
    </row>
    <row r="276" spans="1:20" x14ac:dyDescent="0.3">
      <c r="A276">
        <v>2024</v>
      </c>
      <c r="B276" t="s">
        <v>772</v>
      </c>
      <c r="C276" t="s">
        <v>8</v>
      </c>
      <c r="D276" t="s">
        <v>72</v>
      </c>
      <c r="E276" t="s">
        <v>1264</v>
      </c>
      <c r="F276" t="s">
        <v>707</v>
      </c>
      <c r="G276" t="s">
        <v>11</v>
      </c>
      <c r="H276" t="s">
        <v>21</v>
      </c>
      <c r="I276" t="s">
        <v>130</v>
      </c>
      <c r="J276" t="s">
        <v>2168</v>
      </c>
      <c r="K276" t="s">
        <v>1571</v>
      </c>
      <c r="L276">
        <v>4958</v>
      </c>
      <c r="M276" t="s">
        <v>1572</v>
      </c>
      <c r="N276">
        <v>0.08</v>
      </c>
      <c r="O276" t="s">
        <v>2169</v>
      </c>
      <c r="P276">
        <v>415</v>
      </c>
      <c r="Q276" t="s">
        <v>1552</v>
      </c>
      <c r="T276" t="s">
        <v>2170</v>
      </c>
    </row>
    <row r="277" spans="1:20" x14ac:dyDescent="0.3">
      <c r="A277">
        <v>2024</v>
      </c>
      <c r="B277" t="s">
        <v>772</v>
      </c>
      <c r="C277" t="s">
        <v>8</v>
      </c>
      <c r="D277" t="s">
        <v>72</v>
      </c>
      <c r="E277" t="s">
        <v>1264</v>
      </c>
      <c r="F277" t="s">
        <v>707</v>
      </c>
      <c r="G277" t="s">
        <v>11</v>
      </c>
      <c r="H277" t="s">
        <v>21</v>
      </c>
      <c r="I277" t="s">
        <v>130</v>
      </c>
      <c r="J277" t="s">
        <v>2167</v>
      </c>
      <c r="K277" t="s">
        <v>1581</v>
      </c>
      <c r="L277">
        <v>391</v>
      </c>
      <c r="M277" t="s">
        <v>1572</v>
      </c>
      <c r="N277">
        <v>0.15</v>
      </c>
      <c r="O277" t="s">
        <v>2169</v>
      </c>
      <c r="P277">
        <v>59</v>
      </c>
      <c r="Q277" t="s">
        <v>1552</v>
      </c>
      <c r="T277" t="s">
        <v>2170</v>
      </c>
    </row>
    <row r="278" spans="1:20" x14ac:dyDescent="0.3">
      <c r="A278">
        <v>2024</v>
      </c>
      <c r="B278" t="s">
        <v>772</v>
      </c>
      <c r="C278" t="s">
        <v>8</v>
      </c>
      <c r="D278" t="s">
        <v>72</v>
      </c>
      <c r="E278" t="s">
        <v>1264</v>
      </c>
      <c r="F278" t="s">
        <v>707</v>
      </c>
      <c r="G278" t="s">
        <v>11</v>
      </c>
      <c r="H278" t="s">
        <v>21</v>
      </c>
      <c r="I278" t="s">
        <v>130</v>
      </c>
      <c r="J278" t="s">
        <v>2168</v>
      </c>
      <c r="K278" t="s">
        <v>1581</v>
      </c>
      <c r="L278">
        <v>10457</v>
      </c>
      <c r="M278" t="s">
        <v>1572</v>
      </c>
      <c r="N278">
        <v>0.08</v>
      </c>
      <c r="O278" t="s">
        <v>2169</v>
      </c>
      <c r="P278">
        <v>804</v>
      </c>
      <c r="Q278" t="s">
        <v>1552</v>
      </c>
      <c r="T278" t="s">
        <v>2170</v>
      </c>
    </row>
    <row r="279" spans="1:20" x14ac:dyDescent="0.3">
      <c r="A279">
        <v>2024</v>
      </c>
      <c r="B279" t="s">
        <v>772</v>
      </c>
      <c r="C279" t="s">
        <v>8</v>
      </c>
      <c r="D279" t="s">
        <v>72</v>
      </c>
      <c r="E279" t="s">
        <v>1264</v>
      </c>
      <c r="F279" t="s">
        <v>707</v>
      </c>
      <c r="G279" t="s">
        <v>11</v>
      </c>
      <c r="H279" t="s">
        <v>21</v>
      </c>
      <c r="I279" t="s">
        <v>130</v>
      </c>
      <c r="J279" t="s">
        <v>2171</v>
      </c>
      <c r="K279" t="s">
        <v>1578</v>
      </c>
      <c r="L279">
        <v>1486</v>
      </c>
      <c r="M279" t="s">
        <v>1572</v>
      </c>
      <c r="N279">
        <v>0.2</v>
      </c>
      <c r="O279" t="s">
        <v>2169</v>
      </c>
      <c r="P279">
        <v>300</v>
      </c>
      <c r="Q279" t="s">
        <v>1552</v>
      </c>
      <c r="T279" t="s">
        <v>2170</v>
      </c>
    </row>
    <row r="280" spans="1:20" x14ac:dyDescent="0.3">
      <c r="A280">
        <v>2024</v>
      </c>
      <c r="B280" t="s">
        <v>772</v>
      </c>
      <c r="C280" t="s">
        <v>8</v>
      </c>
      <c r="D280" t="s">
        <v>72</v>
      </c>
      <c r="E280" t="s">
        <v>1264</v>
      </c>
      <c r="F280" t="s">
        <v>707</v>
      </c>
      <c r="G280" t="s">
        <v>11</v>
      </c>
      <c r="H280" t="s">
        <v>21</v>
      </c>
      <c r="I280" t="s">
        <v>130</v>
      </c>
      <c r="J280" t="s">
        <v>2172</v>
      </c>
      <c r="K280" t="s">
        <v>1578</v>
      </c>
      <c r="L280">
        <v>84</v>
      </c>
      <c r="M280" t="s">
        <v>1572</v>
      </c>
      <c r="N280">
        <v>0.03</v>
      </c>
      <c r="O280" t="s">
        <v>2169</v>
      </c>
      <c r="P280">
        <v>3</v>
      </c>
      <c r="Q280" t="s">
        <v>1552</v>
      </c>
      <c r="T280" t="s">
        <v>2170</v>
      </c>
    </row>
    <row r="281" spans="1:20" x14ac:dyDescent="0.3">
      <c r="A281">
        <v>2024</v>
      </c>
      <c r="B281" t="s">
        <v>772</v>
      </c>
      <c r="C281" t="s">
        <v>8</v>
      </c>
      <c r="D281" t="s">
        <v>72</v>
      </c>
      <c r="E281" t="s">
        <v>1264</v>
      </c>
      <c r="F281" t="s">
        <v>707</v>
      </c>
      <c r="G281" t="s">
        <v>11</v>
      </c>
      <c r="H281" t="s">
        <v>21</v>
      </c>
      <c r="I281" t="s">
        <v>130</v>
      </c>
      <c r="J281" t="s">
        <v>2171</v>
      </c>
      <c r="K281" t="s">
        <v>1579</v>
      </c>
      <c r="L281">
        <v>3522</v>
      </c>
      <c r="M281" t="s">
        <v>1572</v>
      </c>
      <c r="N281">
        <v>0.17</v>
      </c>
      <c r="O281" t="s">
        <v>2169</v>
      </c>
      <c r="P281">
        <v>594</v>
      </c>
      <c r="Q281" t="s">
        <v>1552</v>
      </c>
      <c r="T281" t="s">
        <v>2170</v>
      </c>
    </row>
    <row r="282" spans="1:20" x14ac:dyDescent="0.3">
      <c r="A282">
        <v>2024</v>
      </c>
      <c r="B282" t="s">
        <v>772</v>
      </c>
      <c r="C282" t="s">
        <v>8</v>
      </c>
      <c r="D282" t="s">
        <v>72</v>
      </c>
      <c r="E282" t="s">
        <v>1264</v>
      </c>
      <c r="F282" t="s">
        <v>707</v>
      </c>
      <c r="G282" t="s">
        <v>11</v>
      </c>
      <c r="H282" t="s">
        <v>21</v>
      </c>
      <c r="I282" t="s">
        <v>130</v>
      </c>
      <c r="J282" t="s">
        <v>2172</v>
      </c>
      <c r="K282" t="s">
        <v>1579</v>
      </c>
      <c r="L282">
        <v>126</v>
      </c>
      <c r="M282" t="s">
        <v>1572</v>
      </c>
      <c r="N282">
        <v>0.03</v>
      </c>
      <c r="O282" t="s">
        <v>2169</v>
      </c>
      <c r="P282">
        <v>4</v>
      </c>
      <c r="Q282" t="s">
        <v>1552</v>
      </c>
      <c r="T282" t="s">
        <v>2170</v>
      </c>
    </row>
    <row r="283" spans="1:20" x14ac:dyDescent="0.3">
      <c r="A283">
        <v>2024</v>
      </c>
      <c r="B283" t="s">
        <v>772</v>
      </c>
      <c r="C283" t="s">
        <v>8</v>
      </c>
      <c r="D283" t="s">
        <v>72</v>
      </c>
      <c r="E283" t="s">
        <v>1264</v>
      </c>
      <c r="F283" t="s">
        <v>707</v>
      </c>
      <c r="G283" t="s">
        <v>11</v>
      </c>
      <c r="H283" t="s">
        <v>21</v>
      </c>
      <c r="I283" t="s">
        <v>130</v>
      </c>
      <c r="J283" t="s">
        <v>2171</v>
      </c>
      <c r="K283" t="s">
        <v>1580</v>
      </c>
      <c r="L283">
        <v>2076</v>
      </c>
      <c r="M283" t="s">
        <v>1572</v>
      </c>
      <c r="N283">
        <v>0.2</v>
      </c>
      <c r="O283" t="s">
        <v>2169</v>
      </c>
      <c r="P283">
        <v>408</v>
      </c>
      <c r="Q283" t="s">
        <v>1552</v>
      </c>
      <c r="T283" t="s">
        <v>2170</v>
      </c>
    </row>
    <row r="284" spans="1:20" x14ac:dyDescent="0.3">
      <c r="A284">
        <v>2024</v>
      </c>
      <c r="B284" t="s">
        <v>772</v>
      </c>
      <c r="C284" t="s">
        <v>8</v>
      </c>
      <c r="D284" t="s">
        <v>72</v>
      </c>
      <c r="E284" t="s">
        <v>1264</v>
      </c>
      <c r="F284" t="s">
        <v>707</v>
      </c>
      <c r="G284" t="s">
        <v>11</v>
      </c>
      <c r="H284" t="s">
        <v>21</v>
      </c>
      <c r="I284" t="s">
        <v>130</v>
      </c>
      <c r="J284" t="s">
        <v>2172</v>
      </c>
      <c r="K284" t="s">
        <v>1580</v>
      </c>
      <c r="L284">
        <v>577</v>
      </c>
      <c r="M284" t="s">
        <v>1572</v>
      </c>
      <c r="N284">
        <v>0.1</v>
      </c>
      <c r="O284" t="s">
        <v>2169</v>
      </c>
      <c r="P284">
        <v>57</v>
      </c>
      <c r="Q284" t="s">
        <v>1552</v>
      </c>
      <c r="T284" t="s">
        <v>2170</v>
      </c>
    </row>
    <row r="285" spans="1:20" x14ac:dyDescent="0.3">
      <c r="A285">
        <v>2025</v>
      </c>
      <c r="B285" t="s">
        <v>772</v>
      </c>
      <c r="C285" t="s">
        <v>717</v>
      </c>
      <c r="D285" t="s">
        <v>89</v>
      </c>
      <c r="E285" t="s">
        <v>1269</v>
      </c>
      <c r="F285" t="s">
        <v>707</v>
      </c>
      <c r="G285" t="s">
        <v>11</v>
      </c>
      <c r="H285" t="s">
        <v>21</v>
      </c>
      <c r="I285" s="11" t="s">
        <v>1873</v>
      </c>
      <c r="J285" s="11" t="s">
        <v>1570</v>
      </c>
      <c r="K285" s="11" t="s">
        <v>1620</v>
      </c>
      <c r="L285">
        <v>11156000</v>
      </c>
      <c r="M285" s="11" t="s">
        <v>1697</v>
      </c>
      <c r="T285" t="s">
        <v>980</v>
      </c>
    </row>
    <row r="286" spans="1:20" x14ac:dyDescent="0.3">
      <c r="A286">
        <v>2025</v>
      </c>
      <c r="B286" t="s">
        <v>772</v>
      </c>
      <c r="C286" t="s">
        <v>717</v>
      </c>
      <c r="D286" t="s">
        <v>89</v>
      </c>
      <c r="E286" t="s">
        <v>1269</v>
      </c>
      <c r="F286" t="s">
        <v>707</v>
      </c>
      <c r="G286" t="s">
        <v>11</v>
      </c>
      <c r="H286" t="s">
        <v>21</v>
      </c>
      <c r="I286" s="11" t="s">
        <v>16</v>
      </c>
      <c r="J286" s="11" t="s">
        <v>1570</v>
      </c>
      <c r="K286" s="11" t="s">
        <v>1620</v>
      </c>
      <c r="M286" s="11" t="s">
        <v>1697</v>
      </c>
      <c r="N286" s="11">
        <v>3.9</v>
      </c>
      <c r="O286" s="11" t="s">
        <v>1573</v>
      </c>
      <c r="T286" t="s">
        <v>980</v>
      </c>
    </row>
    <row r="287" spans="1:20" x14ac:dyDescent="0.3">
      <c r="A287">
        <v>2025</v>
      </c>
      <c r="B287" t="s">
        <v>772</v>
      </c>
      <c r="C287" t="s">
        <v>717</v>
      </c>
      <c r="D287" t="s">
        <v>89</v>
      </c>
      <c r="E287" t="s">
        <v>1269</v>
      </c>
      <c r="F287" t="s">
        <v>707</v>
      </c>
      <c r="G287" t="s">
        <v>11</v>
      </c>
      <c r="H287" t="s">
        <v>21</v>
      </c>
      <c r="I287" s="11" t="s">
        <v>1557</v>
      </c>
      <c r="J287" s="11" t="s">
        <v>1570</v>
      </c>
      <c r="K287" s="11" t="s">
        <v>1620</v>
      </c>
      <c r="M287" s="11" t="s">
        <v>1697</v>
      </c>
      <c r="N287" s="11">
        <v>2.2599999999999998</v>
      </c>
      <c r="O287" s="11" t="s">
        <v>1604</v>
      </c>
      <c r="T287" t="s">
        <v>980</v>
      </c>
    </row>
    <row r="288" spans="1:20" x14ac:dyDescent="0.3">
      <c r="A288">
        <v>2025</v>
      </c>
      <c r="B288" t="s">
        <v>772</v>
      </c>
      <c r="C288" t="s">
        <v>717</v>
      </c>
      <c r="D288" t="s">
        <v>89</v>
      </c>
      <c r="E288" t="s">
        <v>1269</v>
      </c>
      <c r="F288" t="s">
        <v>707</v>
      </c>
      <c r="G288" t="s">
        <v>11</v>
      </c>
      <c r="H288" t="s">
        <v>21</v>
      </c>
      <c r="I288" s="28" t="s">
        <v>125</v>
      </c>
      <c r="J288" s="11" t="s">
        <v>1570</v>
      </c>
      <c r="K288" s="11" t="s">
        <v>1620</v>
      </c>
      <c r="L288" s="29"/>
      <c r="M288" s="11" t="s">
        <v>1697</v>
      </c>
      <c r="N288" s="28">
        <v>0.66</v>
      </c>
      <c r="O288" s="28" t="s">
        <v>1604</v>
      </c>
      <c r="P288" s="28"/>
      <c r="Q288" s="28"/>
      <c r="R288" s="28"/>
      <c r="S288" s="28"/>
      <c r="T288" t="s">
        <v>980</v>
      </c>
    </row>
    <row r="289" spans="1:20" x14ac:dyDescent="0.3">
      <c r="A289">
        <v>2025</v>
      </c>
      <c r="B289" t="s">
        <v>772</v>
      </c>
      <c r="C289" t="s">
        <v>717</v>
      </c>
      <c r="D289" t="s">
        <v>89</v>
      </c>
      <c r="E289" t="s">
        <v>1269</v>
      </c>
      <c r="F289" t="s">
        <v>707</v>
      </c>
      <c r="G289" t="s">
        <v>11</v>
      </c>
      <c r="H289" t="s">
        <v>21</v>
      </c>
      <c r="I289" s="28" t="s">
        <v>1551</v>
      </c>
      <c r="J289" s="11" t="s">
        <v>1570</v>
      </c>
      <c r="K289" s="11" t="s">
        <v>1620</v>
      </c>
      <c r="L289" s="29"/>
      <c r="M289" s="11" t="s">
        <v>1697</v>
      </c>
      <c r="N289" s="28">
        <v>29.4</v>
      </c>
      <c r="O289" s="28" t="s">
        <v>1573</v>
      </c>
      <c r="P289" s="28"/>
      <c r="Q289" s="28"/>
      <c r="R289" s="28"/>
      <c r="S289" s="28"/>
      <c r="T289" t="s">
        <v>980</v>
      </c>
    </row>
    <row r="290" spans="1:20" x14ac:dyDescent="0.3">
      <c r="A290">
        <v>2025</v>
      </c>
      <c r="B290" t="s">
        <v>772</v>
      </c>
      <c r="C290" t="s">
        <v>717</v>
      </c>
      <c r="D290" t="s">
        <v>89</v>
      </c>
      <c r="E290" t="s">
        <v>1269</v>
      </c>
      <c r="F290" t="s">
        <v>707</v>
      </c>
      <c r="G290" t="s">
        <v>11</v>
      </c>
      <c r="H290" t="s">
        <v>21</v>
      </c>
      <c r="I290" s="11" t="s">
        <v>1873</v>
      </c>
      <c r="J290" s="11" t="s">
        <v>1577</v>
      </c>
      <c r="K290" s="11" t="s">
        <v>1580</v>
      </c>
      <c r="L290" s="29">
        <v>2513000</v>
      </c>
      <c r="M290" s="11" t="s">
        <v>1697</v>
      </c>
      <c r="N290" s="28"/>
      <c r="O290" s="28"/>
      <c r="P290" s="28"/>
      <c r="Q290" s="28"/>
      <c r="R290" s="28"/>
      <c r="S290" s="28"/>
      <c r="T290" t="s">
        <v>980</v>
      </c>
    </row>
    <row r="291" spans="1:20" x14ac:dyDescent="0.3">
      <c r="A291">
        <v>2025</v>
      </c>
      <c r="B291" t="s">
        <v>772</v>
      </c>
      <c r="C291" t="s">
        <v>717</v>
      </c>
      <c r="D291" t="s">
        <v>89</v>
      </c>
      <c r="E291" t="s">
        <v>1269</v>
      </c>
      <c r="F291" t="s">
        <v>707</v>
      </c>
      <c r="G291" t="s">
        <v>11</v>
      </c>
      <c r="H291" t="s">
        <v>21</v>
      </c>
      <c r="I291" s="11" t="s">
        <v>16</v>
      </c>
      <c r="J291" s="11" t="s">
        <v>1577</v>
      </c>
      <c r="K291" s="11" t="s">
        <v>1580</v>
      </c>
      <c r="L291" s="29"/>
      <c r="M291" s="28"/>
      <c r="N291" s="28">
        <v>3.7</v>
      </c>
      <c r="O291" s="11" t="s">
        <v>1573</v>
      </c>
      <c r="P291" s="28"/>
      <c r="Q291" s="28"/>
      <c r="R291" s="28"/>
      <c r="S291" s="28"/>
      <c r="T291" t="s">
        <v>980</v>
      </c>
    </row>
    <row r="292" spans="1:20" x14ac:dyDescent="0.3">
      <c r="A292">
        <v>2025</v>
      </c>
      <c r="B292" t="s">
        <v>772</v>
      </c>
      <c r="C292" t="s">
        <v>717</v>
      </c>
      <c r="D292" t="s">
        <v>89</v>
      </c>
      <c r="E292" t="s">
        <v>1269</v>
      </c>
      <c r="F292" t="s">
        <v>707</v>
      </c>
      <c r="G292" t="s">
        <v>11</v>
      </c>
      <c r="H292" t="s">
        <v>21</v>
      </c>
      <c r="I292" s="11" t="s">
        <v>1557</v>
      </c>
      <c r="J292" s="11" t="s">
        <v>1577</v>
      </c>
      <c r="K292" s="11" t="s">
        <v>1580</v>
      </c>
      <c r="L292" s="29"/>
      <c r="M292" s="28"/>
      <c r="N292" s="28">
        <v>1.42</v>
      </c>
      <c r="O292" s="11" t="s">
        <v>1604</v>
      </c>
      <c r="P292" s="28"/>
      <c r="Q292" s="28"/>
      <c r="R292" s="28"/>
      <c r="S292" s="28"/>
      <c r="T292" t="s">
        <v>980</v>
      </c>
    </row>
    <row r="293" spans="1:20" x14ac:dyDescent="0.3">
      <c r="A293">
        <v>2025</v>
      </c>
      <c r="B293" t="s">
        <v>772</v>
      </c>
      <c r="C293" t="s">
        <v>717</v>
      </c>
      <c r="D293" t="s">
        <v>89</v>
      </c>
      <c r="E293" t="s">
        <v>1269</v>
      </c>
      <c r="F293" t="s">
        <v>707</v>
      </c>
      <c r="G293" t="s">
        <v>11</v>
      </c>
      <c r="H293" t="s">
        <v>21</v>
      </c>
      <c r="I293" s="28" t="s">
        <v>125</v>
      </c>
      <c r="J293" s="11" t="s">
        <v>1577</v>
      </c>
      <c r="K293" s="11" t="s">
        <v>1580</v>
      </c>
      <c r="L293" s="29"/>
      <c r="M293" s="28"/>
      <c r="N293" s="28">
        <v>1.92</v>
      </c>
      <c r="O293" s="28" t="s">
        <v>1604</v>
      </c>
      <c r="P293" s="28"/>
      <c r="Q293" s="28"/>
      <c r="R293" s="28"/>
      <c r="S293" s="28"/>
      <c r="T293" t="s">
        <v>980</v>
      </c>
    </row>
    <row r="294" spans="1:20" x14ac:dyDescent="0.3">
      <c r="A294">
        <v>2025</v>
      </c>
      <c r="B294" t="s">
        <v>772</v>
      </c>
      <c r="C294" t="s">
        <v>717</v>
      </c>
      <c r="D294" t="s">
        <v>89</v>
      </c>
      <c r="E294" t="s">
        <v>1269</v>
      </c>
      <c r="F294" t="s">
        <v>707</v>
      </c>
      <c r="G294" t="s">
        <v>11</v>
      </c>
      <c r="H294" t="s">
        <v>21</v>
      </c>
      <c r="I294" s="28" t="s">
        <v>1551</v>
      </c>
      <c r="J294" s="11" t="s">
        <v>1577</v>
      </c>
      <c r="K294" s="11" t="s">
        <v>1580</v>
      </c>
      <c r="L294" s="29"/>
      <c r="M294" s="28"/>
      <c r="N294" s="28">
        <v>18.600000000000001</v>
      </c>
      <c r="O294" s="28" t="s">
        <v>1573</v>
      </c>
      <c r="P294" s="28"/>
      <c r="Q294" s="28"/>
      <c r="R294" s="28"/>
      <c r="S294" s="28"/>
      <c r="T294" t="s">
        <v>980</v>
      </c>
    </row>
    <row r="295" spans="1:20" x14ac:dyDescent="0.3">
      <c r="A295">
        <v>2025</v>
      </c>
      <c r="B295" t="s">
        <v>1537</v>
      </c>
      <c r="C295" t="s">
        <v>717</v>
      </c>
      <c r="D295" t="s">
        <v>1882</v>
      </c>
      <c r="E295" t="s">
        <v>707</v>
      </c>
      <c r="F295" t="s">
        <v>1964</v>
      </c>
      <c r="G295" t="s">
        <v>11</v>
      </c>
      <c r="H295" s="28" t="s">
        <v>23</v>
      </c>
      <c r="I295" s="28" t="s">
        <v>1873</v>
      </c>
      <c r="J295" s="28" t="s">
        <v>1570</v>
      </c>
      <c r="K295" s="28" t="s">
        <v>1581</v>
      </c>
      <c r="L295">
        <v>3110000</v>
      </c>
      <c r="M295" s="11" t="s">
        <v>1697</v>
      </c>
      <c r="P295" s="28"/>
      <c r="Q295" s="28"/>
      <c r="R295" s="28"/>
      <c r="S295" s="28"/>
    </row>
    <row r="296" spans="1:20" x14ac:dyDescent="0.3">
      <c r="A296">
        <v>2025</v>
      </c>
      <c r="B296" t="s">
        <v>1537</v>
      </c>
      <c r="C296" t="s">
        <v>717</v>
      </c>
      <c r="D296" t="s">
        <v>1882</v>
      </c>
      <c r="E296" t="s">
        <v>707</v>
      </c>
      <c r="F296" t="s">
        <v>1964</v>
      </c>
      <c r="G296" t="s">
        <v>11</v>
      </c>
      <c r="H296" s="28" t="s">
        <v>23</v>
      </c>
      <c r="I296" s="11" t="s">
        <v>16</v>
      </c>
      <c r="J296" s="28" t="s">
        <v>1570</v>
      </c>
      <c r="K296" s="28" t="s">
        <v>1581</v>
      </c>
      <c r="M296" s="11" t="s">
        <v>1697</v>
      </c>
      <c r="N296" s="11">
        <v>2.2000000000000002</v>
      </c>
      <c r="O296" s="11" t="s">
        <v>1573</v>
      </c>
      <c r="P296" s="28"/>
      <c r="Q296" s="28"/>
      <c r="R296" s="28"/>
      <c r="S296" s="28"/>
    </row>
    <row r="297" spans="1:20" x14ac:dyDescent="0.3">
      <c r="A297">
        <v>2025</v>
      </c>
      <c r="B297" t="s">
        <v>1537</v>
      </c>
      <c r="C297" t="s">
        <v>717</v>
      </c>
      <c r="D297" t="s">
        <v>1882</v>
      </c>
      <c r="E297" t="s">
        <v>707</v>
      </c>
      <c r="F297" t="s">
        <v>1964</v>
      </c>
      <c r="G297" t="s">
        <v>11</v>
      </c>
      <c r="H297" s="28" t="s">
        <v>23</v>
      </c>
      <c r="I297" s="11" t="s">
        <v>1557</v>
      </c>
      <c r="J297" s="28" t="s">
        <v>1570</v>
      </c>
      <c r="K297" s="28" t="s">
        <v>1581</v>
      </c>
      <c r="M297" s="11" t="s">
        <v>1697</v>
      </c>
      <c r="N297" s="11">
        <v>0.2</v>
      </c>
      <c r="O297" s="11" t="s">
        <v>1604</v>
      </c>
      <c r="P297" s="28"/>
      <c r="Q297" s="28"/>
      <c r="R297" s="28"/>
      <c r="S297" s="28"/>
    </row>
    <row r="298" spans="1:20" x14ac:dyDescent="0.3">
      <c r="A298">
        <v>2025</v>
      </c>
      <c r="B298" t="s">
        <v>1537</v>
      </c>
      <c r="C298" t="s">
        <v>717</v>
      </c>
      <c r="D298" t="s">
        <v>1882</v>
      </c>
      <c r="E298" t="s">
        <v>707</v>
      </c>
      <c r="F298" t="s">
        <v>1964</v>
      </c>
      <c r="G298" t="s">
        <v>11</v>
      </c>
      <c r="H298" s="28" t="s">
        <v>23</v>
      </c>
      <c r="I298" s="28" t="s">
        <v>125</v>
      </c>
      <c r="J298" s="28" t="s">
        <v>1570</v>
      </c>
      <c r="K298" s="28" t="s">
        <v>1581</v>
      </c>
      <c r="L298" s="29"/>
      <c r="M298" s="11" t="s">
        <v>1697</v>
      </c>
      <c r="N298" s="28">
        <v>1.28</v>
      </c>
      <c r="O298" s="28" t="s">
        <v>1604</v>
      </c>
    </row>
    <row r="299" spans="1:20" x14ac:dyDescent="0.3">
      <c r="A299">
        <v>2025</v>
      </c>
      <c r="B299" t="s">
        <v>1537</v>
      </c>
      <c r="C299" t="s">
        <v>717</v>
      </c>
      <c r="D299" t="s">
        <v>1882</v>
      </c>
      <c r="E299" t="s">
        <v>707</v>
      </c>
      <c r="F299" t="s">
        <v>1964</v>
      </c>
      <c r="G299" t="s">
        <v>11</v>
      </c>
      <c r="H299" s="28" t="s">
        <v>23</v>
      </c>
      <c r="I299" s="28" t="s">
        <v>1551</v>
      </c>
      <c r="J299" s="28" t="s">
        <v>1570</v>
      </c>
      <c r="K299" s="28" t="s">
        <v>1581</v>
      </c>
      <c r="L299" s="29"/>
      <c r="M299" s="11" t="s">
        <v>1697</v>
      </c>
      <c r="N299" s="28">
        <v>5</v>
      </c>
      <c r="O299" s="28" t="s">
        <v>1573</v>
      </c>
    </row>
    <row r="300" spans="1:20" x14ac:dyDescent="0.3">
      <c r="A300">
        <v>2025</v>
      </c>
      <c r="B300" t="s">
        <v>772</v>
      </c>
      <c r="C300" t="s">
        <v>717</v>
      </c>
      <c r="D300" t="s">
        <v>80</v>
      </c>
      <c r="E300" t="s">
        <v>1267</v>
      </c>
      <c r="F300" t="s">
        <v>707</v>
      </c>
      <c r="G300" t="s">
        <v>11</v>
      </c>
      <c r="H300" t="s">
        <v>19</v>
      </c>
      <c r="I300" s="28" t="s">
        <v>1873</v>
      </c>
      <c r="J300" s="28" t="s">
        <v>1577</v>
      </c>
      <c r="K300" s="28" t="s">
        <v>1580</v>
      </c>
      <c r="L300">
        <v>2750000</v>
      </c>
      <c r="M300" s="11" t="s">
        <v>1697</v>
      </c>
    </row>
    <row r="301" spans="1:20" x14ac:dyDescent="0.3">
      <c r="A301">
        <v>2025</v>
      </c>
      <c r="B301" t="s">
        <v>772</v>
      </c>
      <c r="C301" t="s">
        <v>717</v>
      </c>
      <c r="D301" t="s">
        <v>80</v>
      </c>
      <c r="E301" t="s">
        <v>1267</v>
      </c>
      <c r="F301" t="s">
        <v>707</v>
      </c>
      <c r="G301" t="s">
        <v>11</v>
      </c>
      <c r="H301" t="s">
        <v>19</v>
      </c>
      <c r="I301" s="28" t="s">
        <v>16</v>
      </c>
      <c r="J301" s="28" t="s">
        <v>1577</v>
      </c>
      <c r="K301" s="28" t="s">
        <v>1580</v>
      </c>
      <c r="N301">
        <v>4.5</v>
      </c>
      <c r="O301" t="s">
        <v>1573</v>
      </c>
    </row>
    <row r="302" spans="1:20" x14ac:dyDescent="0.3">
      <c r="A302">
        <v>2025</v>
      </c>
      <c r="B302" t="s">
        <v>772</v>
      </c>
      <c r="C302" t="s">
        <v>717</v>
      </c>
      <c r="D302" t="s">
        <v>132</v>
      </c>
      <c r="E302" t="s">
        <v>1270</v>
      </c>
      <c r="F302" t="s">
        <v>707</v>
      </c>
      <c r="G302" t="s">
        <v>11</v>
      </c>
      <c r="H302" t="s">
        <v>21</v>
      </c>
      <c r="I302" s="28" t="s">
        <v>1873</v>
      </c>
      <c r="J302" s="28" t="s">
        <v>1570</v>
      </c>
      <c r="K302" s="28" t="s">
        <v>1571</v>
      </c>
      <c r="L302">
        <v>1729000</v>
      </c>
      <c r="M302" s="11" t="s">
        <v>1697</v>
      </c>
    </row>
    <row r="303" spans="1:20" x14ac:dyDescent="0.3">
      <c r="A303">
        <v>2025</v>
      </c>
      <c r="B303" t="s">
        <v>772</v>
      </c>
      <c r="C303" t="s">
        <v>717</v>
      </c>
      <c r="D303" t="s">
        <v>132</v>
      </c>
      <c r="E303" t="s">
        <v>1270</v>
      </c>
      <c r="F303" t="s">
        <v>707</v>
      </c>
      <c r="G303" t="s">
        <v>11</v>
      </c>
      <c r="H303" t="s">
        <v>21</v>
      </c>
      <c r="I303" s="28" t="s">
        <v>125</v>
      </c>
      <c r="J303" s="28" t="s">
        <v>1570</v>
      </c>
      <c r="K303" s="28" t="s">
        <v>1571</v>
      </c>
      <c r="N303">
        <v>0.26900000000000002</v>
      </c>
      <c r="O303" t="s">
        <v>1604</v>
      </c>
    </row>
    <row r="304" spans="1:20" x14ac:dyDescent="0.3">
      <c r="A304">
        <v>2025</v>
      </c>
      <c r="B304" t="s">
        <v>772</v>
      </c>
      <c r="C304" t="s">
        <v>717</v>
      </c>
      <c r="D304" t="s">
        <v>132</v>
      </c>
      <c r="E304" t="s">
        <v>1270</v>
      </c>
      <c r="F304" t="s">
        <v>707</v>
      </c>
      <c r="G304" t="s">
        <v>11</v>
      </c>
      <c r="H304" t="s">
        <v>21</v>
      </c>
      <c r="I304" s="28" t="s">
        <v>16</v>
      </c>
      <c r="J304" s="28" t="s">
        <v>1570</v>
      </c>
      <c r="K304" s="28" t="s">
        <v>1571</v>
      </c>
      <c r="N304">
        <v>0.124</v>
      </c>
      <c r="O304" t="s">
        <v>1573</v>
      </c>
    </row>
    <row r="305" spans="1:20" x14ac:dyDescent="0.3">
      <c r="A305">
        <v>2025</v>
      </c>
      <c r="B305" t="s">
        <v>772</v>
      </c>
      <c r="C305" t="s">
        <v>717</v>
      </c>
      <c r="D305" t="s">
        <v>132</v>
      </c>
      <c r="E305" t="s">
        <v>1270</v>
      </c>
      <c r="F305" t="s">
        <v>707</v>
      </c>
      <c r="G305" t="s">
        <v>11</v>
      </c>
      <c r="H305" t="s">
        <v>21</v>
      </c>
      <c r="I305" s="28" t="s">
        <v>1551</v>
      </c>
      <c r="J305" s="28" t="s">
        <v>1570</v>
      </c>
      <c r="K305" s="28" t="s">
        <v>1571</v>
      </c>
      <c r="N305">
        <v>0.72</v>
      </c>
      <c r="O305" t="s">
        <v>1573</v>
      </c>
    </row>
    <row r="306" spans="1:20" x14ac:dyDescent="0.3">
      <c r="A306">
        <v>2025</v>
      </c>
      <c r="B306" t="s">
        <v>772</v>
      </c>
      <c r="C306" t="s">
        <v>717</v>
      </c>
      <c r="D306" t="s">
        <v>132</v>
      </c>
      <c r="E306" t="s">
        <v>1270</v>
      </c>
      <c r="F306" t="s">
        <v>707</v>
      </c>
      <c r="G306" t="s">
        <v>11</v>
      </c>
      <c r="H306" t="s">
        <v>21</v>
      </c>
      <c r="I306" s="28" t="s">
        <v>1873</v>
      </c>
      <c r="J306" s="28" t="s">
        <v>1570</v>
      </c>
      <c r="K306" s="28" t="s">
        <v>1581</v>
      </c>
      <c r="L306">
        <v>173100000</v>
      </c>
      <c r="M306" s="11" t="s">
        <v>1697</v>
      </c>
    </row>
    <row r="307" spans="1:20" x14ac:dyDescent="0.3">
      <c r="A307">
        <v>2025</v>
      </c>
      <c r="B307" t="s">
        <v>772</v>
      </c>
      <c r="C307" t="s">
        <v>717</v>
      </c>
      <c r="D307" t="s">
        <v>132</v>
      </c>
      <c r="E307" t="s">
        <v>1270</v>
      </c>
      <c r="F307" t="s">
        <v>707</v>
      </c>
      <c r="G307" t="s">
        <v>11</v>
      </c>
      <c r="H307" t="s">
        <v>21</v>
      </c>
      <c r="I307" s="28" t="s">
        <v>125</v>
      </c>
      <c r="J307" s="28" t="s">
        <v>1570</v>
      </c>
      <c r="K307" s="28" t="s">
        <v>1581</v>
      </c>
      <c r="N307">
        <v>0.222</v>
      </c>
      <c r="O307" t="s">
        <v>1604</v>
      </c>
    </row>
    <row r="308" spans="1:20" x14ac:dyDescent="0.3">
      <c r="A308">
        <v>2025</v>
      </c>
      <c r="B308" t="s">
        <v>772</v>
      </c>
      <c r="C308" t="s">
        <v>717</v>
      </c>
      <c r="D308" t="s">
        <v>132</v>
      </c>
      <c r="E308" t="s">
        <v>1270</v>
      </c>
      <c r="F308" t="s">
        <v>707</v>
      </c>
      <c r="G308" t="s">
        <v>11</v>
      </c>
      <c r="H308" t="s">
        <v>21</v>
      </c>
      <c r="I308" s="28" t="s">
        <v>16</v>
      </c>
      <c r="J308" s="28" t="s">
        <v>1570</v>
      </c>
      <c r="K308" s="28" t="s">
        <v>1581</v>
      </c>
      <c r="N308">
        <v>0.109</v>
      </c>
      <c r="O308" t="s">
        <v>1573</v>
      </c>
    </row>
    <row r="309" spans="1:20" x14ac:dyDescent="0.3">
      <c r="A309">
        <v>2025</v>
      </c>
      <c r="B309" t="s">
        <v>772</v>
      </c>
      <c r="C309" t="s">
        <v>717</v>
      </c>
      <c r="D309" t="s">
        <v>132</v>
      </c>
      <c r="E309" t="s">
        <v>1270</v>
      </c>
      <c r="F309" t="s">
        <v>707</v>
      </c>
      <c r="G309" t="s">
        <v>11</v>
      </c>
      <c r="H309" t="s">
        <v>21</v>
      </c>
      <c r="I309" s="28" t="s">
        <v>1551</v>
      </c>
      <c r="J309" s="28" t="s">
        <v>1570</v>
      </c>
      <c r="K309" s="28" t="s">
        <v>1581</v>
      </c>
      <c r="N309">
        <v>0.62</v>
      </c>
      <c r="O309" t="s">
        <v>1573</v>
      </c>
    </row>
    <row r="310" spans="1:20" x14ac:dyDescent="0.3">
      <c r="A310">
        <v>2025</v>
      </c>
      <c r="B310" t="s">
        <v>772</v>
      </c>
      <c r="C310" t="s">
        <v>717</v>
      </c>
      <c r="D310" t="s">
        <v>132</v>
      </c>
      <c r="E310" t="s">
        <v>1270</v>
      </c>
      <c r="F310" t="s">
        <v>707</v>
      </c>
      <c r="G310" t="s">
        <v>11</v>
      </c>
      <c r="H310" t="s">
        <v>21</v>
      </c>
      <c r="I310" s="28" t="s">
        <v>1873</v>
      </c>
      <c r="J310" s="28" t="s">
        <v>1577</v>
      </c>
      <c r="K310" s="28" t="s">
        <v>1578</v>
      </c>
      <c r="L310">
        <v>31900000</v>
      </c>
      <c r="M310" s="11" t="s">
        <v>1697</v>
      </c>
    </row>
    <row r="311" spans="1:20" x14ac:dyDescent="0.3">
      <c r="A311">
        <v>2025</v>
      </c>
      <c r="B311" t="s">
        <v>772</v>
      </c>
      <c r="C311" t="s">
        <v>717</v>
      </c>
      <c r="D311" t="s">
        <v>132</v>
      </c>
      <c r="E311" t="s">
        <v>1270</v>
      </c>
      <c r="F311" t="s">
        <v>707</v>
      </c>
      <c r="G311" t="s">
        <v>11</v>
      </c>
      <c r="H311" t="s">
        <v>21</v>
      </c>
      <c r="I311" s="28" t="s">
        <v>125</v>
      </c>
      <c r="J311" s="28" t="s">
        <v>1577</v>
      </c>
      <c r="K311" s="28" t="s">
        <v>1578</v>
      </c>
      <c r="N311">
        <v>0.21299999999999999</v>
      </c>
      <c r="O311" t="s">
        <v>1604</v>
      </c>
    </row>
    <row r="312" spans="1:20" x14ac:dyDescent="0.3">
      <c r="A312">
        <v>2025</v>
      </c>
      <c r="B312" t="s">
        <v>772</v>
      </c>
      <c r="C312" t="s">
        <v>717</v>
      </c>
      <c r="D312" t="s">
        <v>132</v>
      </c>
      <c r="E312" t="s">
        <v>1270</v>
      </c>
      <c r="F312" t="s">
        <v>707</v>
      </c>
      <c r="G312" t="s">
        <v>11</v>
      </c>
      <c r="H312" t="s">
        <v>21</v>
      </c>
      <c r="I312" s="28" t="s">
        <v>16</v>
      </c>
      <c r="J312" s="28" t="s">
        <v>1577</v>
      </c>
      <c r="K312" s="28" t="s">
        <v>1578</v>
      </c>
      <c r="N312">
        <v>9.1999999999999998E-2</v>
      </c>
      <c r="O312" t="s">
        <v>1573</v>
      </c>
    </row>
    <row r="313" spans="1:20" x14ac:dyDescent="0.3">
      <c r="A313">
        <v>2025</v>
      </c>
      <c r="B313" t="s">
        <v>772</v>
      </c>
      <c r="C313" t="s">
        <v>717</v>
      </c>
      <c r="D313" t="s">
        <v>132</v>
      </c>
      <c r="E313" t="s">
        <v>1270</v>
      </c>
      <c r="F313" t="s">
        <v>707</v>
      </c>
      <c r="G313" t="s">
        <v>11</v>
      </c>
      <c r="H313" t="s">
        <v>21</v>
      </c>
      <c r="I313" s="28" t="s">
        <v>1551</v>
      </c>
      <c r="J313" s="28" t="s">
        <v>1577</v>
      </c>
      <c r="K313" s="28" t="s">
        <v>1578</v>
      </c>
      <c r="N313">
        <v>0.72</v>
      </c>
      <c r="O313" t="s">
        <v>1573</v>
      </c>
    </row>
    <row r="314" spans="1:20" x14ac:dyDescent="0.3">
      <c r="A314">
        <v>2025</v>
      </c>
      <c r="B314" t="s">
        <v>772</v>
      </c>
      <c r="C314" t="s">
        <v>717</v>
      </c>
      <c r="D314" t="s">
        <v>132</v>
      </c>
      <c r="E314" t="s">
        <v>1270</v>
      </c>
      <c r="F314" t="s">
        <v>707</v>
      </c>
      <c r="G314" t="s">
        <v>11</v>
      </c>
      <c r="H314" t="s">
        <v>21</v>
      </c>
      <c r="I314" s="28" t="s">
        <v>1873</v>
      </c>
      <c r="J314" s="28" t="s">
        <v>1577</v>
      </c>
      <c r="K314" s="28" t="s">
        <v>1579</v>
      </c>
      <c r="L314">
        <v>92800000</v>
      </c>
      <c r="M314" s="11" t="s">
        <v>1697</v>
      </c>
    </row>
    <row r="315" spans="1:20" x14ac:dyDescent="0.3">
      <c r="A315">
        <v>2025</v>
      </c>
      <c r="B315" t="s">
        <v>772</v>
      </c>
      <c r="C315" t="s">
        <v>717</v>
      </c>
      <c r="D315" t="s">
        <v>132</v>
      </c>
      <c r="E315" t="s">
        <v>1270</v>
      </c>
      <c r="F315" t="s">
        <v>707</v>
      </c>
      <c r="G315" t="s">
        <v>11</v>
      </c>
      <c r="H315" t="s">
        <v>21</v>
      </c>
      <c r="I315" s="28" t="s">
        <v>125</v>
      </c>
      <c r="J315" s="28" t="s">
        <v>1577</v>
      </c>
      <c r="K315" s="28" t="s">
        <v>1579</v>
      </c>
      <c r="N315">
        <v>0.20899999999999999</v>
      </c>
      <c r="O315" t="s">
        <v>1604</v>
      </c>
    </row>
    <row r="316" spans="1:20" x14ac:dyDescent="0.3">
      <c r="A316">
        <v>2025</v>
      </c>
      <c r="B316" t="s">
        <v>772</v>
      </c>
      <c r="C316" t="s">
        <v>717</v>
      </c>
      <c r="D316" t="s">
        <v>132</v>
      </c>
      <c r="E316" t="s">
        <v>1270</v>
      </c>
      <c r="F316" t="s">
        <v>707</v>
      </c>
      <c r="G316" t="s">
        <v>11</v>
      </c>
      <c r="H316" t="s">
        <v>21</v>
      </c>
      <c r="I316" s="28" t="s">
        <v>16</v>
      </c>
      <c r="J316" s="28" t="s">
        <v>1577</v>
      </c>
      <c r="K316" s="28" t="s">
        <v>1579</v>
      </c>
      <c r="N316">
        <v>0.109</v>
      </c>
      <c r="O316" t="s">
        <v>1573</v>
      </c>
    </row>
    <row r="317" spans="1:20" x14ac:dyDescent="0.3">
      <c r="A317">
        <v>2025</v>
      </c>
      <c r="B317" t="s">
        <v>772</v>
      </c>
      <c r="C317" t="s">
        <v>717</v>
      </c>
      <c r="D317" t="s">
        <v>132</v>
      </c>
      <c r="E317" t="s">
        <v>1270</v>
      </c>
      <c r="F317" t="s">
        <v>707</v>
      </c>
      <c r="G317" t="s">
        <v>11</v>
      </c>
      <c r="H317" t="s">
        <v>21</v>
      </c>
      <c r="I317" s="28" t="s">
        <v>1551</v>
      </c>
      <c r="J317" s="28" t="s">
        <v>1577</v>
      </c>
      <c r="K317" s="28" t="s">
        <v>1579</v>
      </c>
      <c r="N317">
        <v>0.66</v>
      </c>
      <c r="O317" t="s">
        <v>1573</v>
      </c>
    </row>
    <row r="318" spans="1:20" x14ac:dyDescent="0.3">
      <c r="A318">
        <v>2024</v>
      </c>
      <c r="B318" t="s">
        <v>772</v>
      </c>
      <c r="C318" t="s">
        <v>73</v>
      </c>
      <c r="D318" t="s">
        <v>74</v>
      </c>
      <c r="E318" t="s">
        <v>1276</v>
      </c>
      <c r="F318" t="s">
        <v>707</v>
      </c>
      <c r="G318" t="s">
        <v>11</v>
      </c>
      <c r="H318" t="s">
        <v>13</v>
      </c>
      <c r="I318" t="s">
        <v>64</v>
      </c>
      <c r="J318" t="s">
        <v>1570</v>
      </c>
      <c r="K318" t="s">
        <v>1571</v>
      </c>
      <c r="L318">
        <v>1080</v>
      </c>
      <c r="M318" t="s">
        <v>1572</v>
      </c>
      <c r="N318">
        <v>8.64</v>
      </c>
      <c r="O318" t="s">
        <v>1573</v>
      </c>
      <c r="P318">
        <v>300</v>
      </c>
      <c r="Q318" t="s">
        <v>1552</v>
      </c>
      <c r="T318" t="s">
        <v>2192</v>
      </c>
    </row>
    <row r="319" spans="1:20" x14ac:dyDescent="0.3">
      <c r="A319">
        <v>2024</v>
      </c>
      <c r="B319" t="s">
        <v>772</v>
      </c>
      <c r="C319" t="s">
        <v>73</v>
      </c>
      <c r="D319" t="s">
        <v>74</v>
      </c>
      <c r="E319" t="s">
        <v>1276</v>
      </c>
      <c r="F319" t="s">
        <v>707</v>
      </c>
      <c r="G319" t="s">
        <v>11</v>
      </c>
      <c r="H319" t="s">
        <v>13</v>
      </c>
      <c r="I319" t="s">
        <v>64</v>
      </c>
      <c r="J319" t="s">
        <v>1570</v>
      </c>
      <c r="K319" t="s">
        <v>1581</v>
      </c>
      <c r="L319">
        <v>2976</v>
      </c>
      <c r="M319" t="s">
        <v>1572</v>
      </c>
      <c r="N319">
        <v>7.35</v>
      </c>
      <c r="O319" t="s">
        <v>1573</v>
      </c>
      <c r="P319">
        <v>704</v>
      </c>
      <c r="Q319" t="s">
        <v>1552</v>
      </c>
      <c r="T319" t="s">
        <v>2192</v>
      </c>
    </row>
    <row r="320" spans="1:20" x14ac:dyDescent="0.3">
      <c r="A320">
        <v>2024</v>
      </c>
      <c r="B320" t="s">
        <v>772</v>
      </c>
      <c r="C320" t="s">
        <v>73</v>
      </c>
      <c r="D320" t="s">
        <v>74</v>
      </c>
      <c r="E320" t="s">
        <v>1276</v>
      </c>
      <c r="F320" t="s">
        <v>707</v>
      </c>
      <c r="G320" t="s">
        <v>11</v>
      </c>
      <c r="H320" t="s">
        <v>13</v>
      </c>
      <c r="I320" t="s">
        <v>64</v>
      </c>
      <c r="J320" t="s">
        <v>1577</v>
      </c>
      <c r="K320" t="s">
        <v>1578</v>
      </c>
      <c r="L320">
        <v>1061</v>
      </c>
      <c r="M320" t="s">
        <v>1572</v>
      </c>
      <c r="N320">
        <v>9.17</v>
      </c>
      <c r="O320" t="s">
        <v>1573</v>
      </c>
      <c r="P320">
        <v>313</v>
      </c>
      <c r="Q320" t="s">
        <v>1552</v>
      </c>
      <c r="T320" t="s">
        <v>2192</v>
      </c>
    </row>
    <row r="321" spans="1:20" x14ac:dyDescent="0.3">
      <c r="A321">
        <v>2024</v>
      </c>
      <c r="B321" t="s">
        <v>772</v>
      </c>
      <c r="C321" t="s">
        <v>73</v>
      </c>
      <c r="D321" t="s">
        <v>74</v>
      </c>
      <c r="E321" t="s">
        <v>1276</v>
      </c>
      <c r="F321" t="s">
        <v>707</v>
      </c>
      <c r="G321" t="s">
        <v>11</v>
      </c>
      <c r="H321" t="s">
        <v>13</v>
      </c>
      <c r="I321" t="s">
        <v>64</v>
      </c>
      <c r="J321" t="s">
        <v>1577</v>
      </c>
      <c r="K321" t="s">
        <v>1579</v>
      </c>
      <c r="L321">
        <v>5627</v>
      </c>
      <c r="M321" t="s">
        <v>1572</v>
      </c>
      <c r="N321">
        <v>7.75</v>
      </c>
      <c r="O321" t="s">
        <v>1573</v>
      </c>
      <c r="P321">
        <v>1402</v>
      </c>
      <c r="Q321" t="s">
        <v>1552</v>
      </c>
      <c r="T321" t="s">
        <v>2192</v>
      </c>
    </row>
    <row r="322" spans="1:20" x14ac:dyDescent="0.3">
      <c r="A322">
        <v>2024</v>
      </c>
      <c r="B322" t="s">
        <v>772</v>
      </c>
      <c r="C322" t="s">
        <v>73</v>
      </c>
      <c r="D322" t="s">
        <v>74</v>
      </c>
      <c r="E322" t="s">
        <v>1276</v>
      </c>
      <c r="F322" t="s">
        <v>707</v>
      </c>
      <c r="G322" t="s">
        <v>11</v>
      </c>
      <c r="H322" t="s">
        <v>13</v>
      </c>
      <c r="I322" t="s">
        <v>64</v>
      </c>
      <c r="J322" t="s">
        <v>1577</v>
      </c>
      <c r="K322" t="s">
        <v>1580</v>
      </c>
      <c r="L322">
        <v>4369</v>
      </c>
      <c r="M322" t="s">
        <v>1572</v>
      </c>
      <c r="N322">
        <v>12.83</v>
      </c>
      <c r="O322" t="s">
        <v>1573</v>
      </c>
      <c r="P322">
        <v>1802</v>
      </c>
      <c r="Q322" t="s">
        <v>1552</v>
      </c>
      <c r="T322" t="s">
        <v>2192</v>
      </c>
    </row>
    <row r="323" spans="1:20" x14ac:dyDescent="0.3">
      <c r="A323">
        <v>2023</v>
      </c>
      <c r="B323" t="s">
        <v>772</v>
      </c>
      <c r="C323" t="s">
        <v>859</v>
      </c>
      <c r="D323" t="s">
        <v>203</v>
      </c>
      <c r="E323" t="s">
        <v>1277</v>
      </c>
      <c r="F323" t="s">
        <v>707</v>
      </c>
      <c r="G323" t="s">
        <v>11</v>
      </c>
      <c r="H323" t="s">
        <v>23</v>
      </c>
      <c r="I323" t="s">
        <v>2197</v>
      </c>
      <c r="J323" t="s">
        <v>1577</v>
      </c>
      <c r="K323" t="s">
        <v>1578</v>
      </c>
      <c r="L323">
        <v>26.3</v>
      </c>
      <c r="M323" t="s">
        <v>1697</v>
      </c>
      <c r="N323">
        <v>2.87</v>
      </c>
      <c r="O323" t="s">
        <v>1573</v>
      </c>
      <c r="P323">
        <v>2.4</v>
      </c>
      <c r="Q323" t="s">
        <v>1949</v>
      </c>
      <c r="T323" t="s">
        <v>2205</v>
      </c>
    </row>
    <row r="324" spans="1:20" x14ac:dyDescent="0.3">
      <c r="A324">
        <v>2023</v>
      </c>
      <c r="B324" t="s">
        <v>772</v>
      </c>
      <c r="C324" t="s">
        <v>859</v>
      </c>
      <c r="D324" t="s">
        <v>203</v>
      </c>
      <c r="E324" t="s">
        <v>1277</v>
      </c>
      <c r="F324" t="s">
        <v>707</v>
      </c>
      <c r="G324" t="s">
        <v>11</v>
      </c>
      <c r="H324" t="s">
        <v>23</v>
      </c>
      <c r="I324" t="s">
        <v>2197</v>
      </c>
      <c r="J324" t="s">
        <v>1577</v>
      </c>
      <c r="K324" t="s">
        <v>1579</v>
      </c>
      <c r="L324">
        <v>39</v>
      </c>
      <c r="M324" t="s">
        <v>1697</v>
      </c>
      <c r="N324">
        <v>2.44</v>
      </c>
      <c r="O324" t="s">
        <v>1573</v>
      </c>
      <c r="P324">
        <v>3.1</v>
      </c>
      <c r="Q324" t="s">
        <v>1949</v>
      </c>
      <c r="T324" t="s">
        <v>2205</v>
      </c>
    </row>
    <row r="325" spans="1:20" x14ac:dyDescent="0.3">
      <c r="A325">
        <v>2023</v>
      </c>
      <c r="B325" t="s">
        <v>772</v>
      </c>
      <c r="C325" t="s">
        <v>859</v>
      </c>
      <c r="D325" t="s">
        <v>203</v>
      </c>
      <c r="E325" t="s">
        <v>1277</v>
      </c>
      <c r="F325" t="s">
        <v>707</v>
      </c>
      <c r="G325" t="s">
        <v>11</v>
      </c>
      <c r="H325" t="s">
        <v>23</v>
      </c>
      <c r="I325" t="s">
        <v>2197</v>
      </c>
      <c r="J325" t="s">
        <v>1577</v>
      </c>
      <c r="K325" t="s">
        <v>1580</v>
      </c>
      <c r="L325">
        <v>4.3</v>
      </c>
      <c r="M325" t="s">
        <v>1697</v>
      </c>
      <c r="N325">
        <v>2.4700000000000002</v>
      </c>
      <c r="O325" t="s">
        <v>1573</v>
      </c>
      <c r="P325">
        <v>1.03</v>
      </c>
      <c r="Q325" t="s">
        <v>1949</v>
      </c>
      <c r="T325" t="s">
        <v>2205</v>
      </c>
    </row>
    <row r="326" spans="1:20" x14ac:dyDescent="0.3">
      <c r="A326">
        <v>2023</v>
      </c>
      <c r="B326" t="s">
        <v>772</v>
      </c>
      <c r="C326" t="s">
        <v>859</v>
      </c>
      <c r="D326" t="s">
        <v>203</v>
      </c>
      <c r="E326" t="s">
        <v>1277</v>
      </c>
      <c r="F326" t="s">
        <v>707</v>
      </c>
      <c r="G326" t="s">
        <v>11</v>
      </c>
      <c r="H326" t="s">
        <v>23</v>
      </c>
      <c r="I326" t="s">
        <v>2202</v>
      </c>
      <c r="J326" t="s">
        <v>1577</v>
      </c>
      <c r="K326" t="s">
        <v>1578</v>
      </c>
      <c r="L326" t="s">
        <v>707</v>
      </c>
      <c r="M326" t="s">
        <v>1697</v>
      </c>
      <c r="N326" t="s">
        <v>707</v>
      </c>
      <c r="O326" t="s">
        <v>1573</v>
      </c>
      <c r="P326">
        <v>0.19</v>
      </c>
      <c r="Q326" t="s">
        <v>1949</v>
      </c>
      <c r="T326" t="s">
        <v>2205</v>
      </c>
    </row>
    <row r="327" spans="1:20" x14ac:dyDescent="0.3">
      <c r="A327">
        <v>2023</v>
      </c>
      <c r="B327" t="s">
        <v>772</v>
      </c>
      <c r="C327" t="s">
        <v>859</v>
      </c>
      <c r="D327" t="s">
        <v>203</v>
      </c>
      <c r="E327" t="s">
        <v>1277</v>
      </c>
      <c r="F327" t="s">
        <v>707</v>
      </c>
      <c r="G327" t="s">
        <v>11</v>
      </c>
      <c r="H327" t="s">
        <v>23</v>
      </c>
      <c r="I327" t="s">
        <v>2202</v>
      </c>
      <c r="J327" t="s">
        <v>1577</v>
      </c>
      <c r="K327" t="s">
        <v>1579</v>
      </c>
      <c r="L327" t="s">
        <v>707</v>
      </c>
      <c r="M327" t="s">
        <v>1697</v>
      </c>
      <c r="N327" t="s">
        <v>707</v>
      </c>
      <c r="O327" t="s">
        <v>1573</v>
      </c>
      <c r="P327">
        <v>0.27</v>
      </c>
      <c r="Q327" t="s">
        <v>1949</v>
      </c>
      <c r="T327" t="s">
        <v>2205</v>
      </c>
    </row>
    <row r="328" spans="1:20" x14ac:dyDescent="0.3">
      <c r="A328">
        <v>2023</v>
      </c>
      <c r="B328" t="s">
        <v>772</v>
      </c>
      <c r="C328" t="s">
        <v>859</v>
      </c>
      <c r="D328" t="s">
        <v>203</v>
      </c>
      <c r="E328" t="s">
        <v>1277</v>
      </c>
      <c r="F328" t="s">
        <v>707</v>
      </c>
      <c r="G328" t="s">
        <v>11</v>
      </c>
      <c r="H328" t="s">
        <v>23</v>
      </c>
      <c r="I328" t="s">
        <v>2202</v>
      </c>
      <c r="J328" t="s">
        <v>1577</v>
      </c>
      <c r="K328" t="s">
        <v>1580</v>
      </c>
      <c r="L328" t="s">
        <v>707</v>
      </c>
      <c r="M328" t="s">
        <v>1697</v>
      </c>
      <c r="N328" t="s">
        <v>707</v>
      </c>
      <c r="O328" t="s">
        <v>1573</v>
      </c>
      <c r="P328">
        <v>0.03</v>
      </c>
      <c r="Q328" t="s">
        <v>1949</v>
      </c>
      <c r="T328" t="s">
        <v>2205</v>
      </c>
    </row>
    <row r="329" spans="1:20" x14ac:dyDescent="0.3">
      <c r="A329">
        <v>2023</v>
      </c>
      <c r="B329" t="s">
        <v>772</v>
      </c>
      <c r="C329" t="s">
        <v>859</v>
      </c>
      <c r="D329" t="s">
        <v>203</v>
      </c>
      <c r="E329" t="s">
        <v>1277</v>
      </c>
      <c r="F329" t="s">
        <v>707</v>
      </c>
      <c r="G329" t="s">
        <v>11</v>
      </c>
      <c r="H329" t="s">
        <v>23</v>
      </c>
      <c r="I329" t="s">
        <v>2203</v>
      </c>
      <c r="J329" t="s">
        <v>1577</v>
      </c>
      <c r="K329" t="s">
        <v>1578</v>
      </c>
      <c r="L329" t="s">
        <v>707</v>
      </c>
      <c r="M329" t="s">
        <v>1697</v>
      </c>
      <c r="N329" t="s">
        <v>707</v>
      </c>
      <c r="O329" t="s">
        <v>1573</v>
      </c>
      <c r="P329">
        <v>2.09</v>
      </c>
      <c r="Q329" t="s">
        <v>1949</v>
      </c>
      <c r="T329" t="s">
        <v>2205</v>
      </c>
    </row>
    <row r="330" spans="1:20" x14ac:dyDescent="0.3">
      <c r="A330">
        <v>2023</v>
      </c>
      <c r="B330" t="s">
        <v>772</v>
      </c>
      <c r="C330" t="s">
        <v>859</v>
      </c>
      <c r="D330" t="s">
        <v>203</v>
      </c>
      <c r="E330" t="s">
        <v>1277</v>
      </c>
      <c r="F330" t="s">
        <v>707</v>
      </c>
      <c r="G330" t="s">
        <v>11</v>
      </c>
      <c r="H330" t="s">
        <v>23</v>
      </c>
      <c r="I330" t="s">
        <v>2203</v>
      </c>
      <c r="J330" t="s">
        <v>1577</v>
      </c>
      <c r="K330" t="s">
        <v>1579</v>
      </c>
      <c r="L330" t="s">
        <v>707</v>
      </c>
      <c r="M330" t="s">
        <v>1697</v>
      </c>
      <c r="N330" t="s">
        <v>707</v>
      </c>
      <c r="O330" t="s">
        <v>1573</v>
      </c>
      <c r="P330">
        <v>2.6</v>
      </c>
      <c r="Q330" t="s">
        <v>1949</v>
      </c>
      <c r="T330" t="s">
        <v>2205</v>
      </c>
    </row>
    <row r="331" spans="1:20" x14ac:dyDescent="0.3">
      <c r="A331">
        <v>2023</v>
      </c>
      <c r="B331" t="s">
        <v>772</v>
      </c>
      <c r="C331" t="s">
        <v>859</v>
      </c>
      <c r="D331" t="s">
        <v>203</v>
      </c>
      <c r="E331" t="s">
        <v>1277</v>
      </c>
      <c r="F331" t="s">
        <v>707</v>
      </c>
      <c r="G331" t="s">
        <v>11</v>
      </c>
      <c r="H331" t="s">
        <v>23</v>
      </c>
      <c r="I331" t="s">
        <v>2203</v>
      </c>
      <c r="J331" t="s">
        <v>1577</v>
      </c>
      <c r="K331" t="s">
        <v>1580</v>
      </c>
      <c r="L331" t="s">
        <v>707</v>
      </c>
      <c r="M331" t="s">
        <v>1697</v>
      </c>
      <c r="N331" t="s">
        <v>707</v>
      </c>
      <c r="O331" t="s">
        <v>1573</v>
      </c>
      <c r="P331">
        <v>0.28999999999999998</v>
      </c>
      <c r="Q331" t="s">
        <v>1949</v>
      </c>
      <c r="T331" t="s">
        <v>2205</v>
      </c>
    </row>
    <row r="332" spans="1:20" x14ac:dyDescent="0.3">
      <c r="A332">
        <v>2023</v>
      </c>
      <c r="B332" t="s">
        <v>772</v>
      </c>
      <c r="C332" t="s">
        <v>859</v>
      </c>
      <c r="D332" t="s">
        <v>203</v>
      </c>
      <c r="E332" t="s">
        <v>1277</v>
      </c>
      <c r="F332" t="s">
        <v>707</v>
      </c>
      <c r="G332" t="s">
        <v>11</v>
      </c>
      <c r="H332" t="s">
        <v>23</v>
      </c>
      <c r="I332" t="s">
        <v>2204</v>
      </c>
      <c r="J332" t="s">
        <v>1577</v>
      </c>
      <c r="K332" t="s">
        <v>1578</v>
      </c>
      <c r="L332" t="s">
        <v>707</v>
      </c>
      <c r="M332" t="s">
        <v>1697</v>
      </c>
      <c r="N332" t="s">
        <v>707</v>
      </c>
      <c r="O332" t="s">
        <v>1573</v>
      </c>
      <c r="P332">
        <v>0.15</v>
      </c>
      <c r="Q332" t="s">
        <v>1949</v>
      </c>
      <c r="T332" t="s">
        <v>2205</v>
      </c>
    </row>
    <row r="333" spans="1:20" x14ac:dyDescent="0.3">
      <c r="A333">
        <v>2023</v>
      </c>
      <c r="B333" t="s">
        <v>772</v>
      </c>
      <c r="C333" t="s">
        <v>859</v>
      </c>
      <c r="D333" t="s">
        <v>203</v>
      </c>
      <c r="E333" t="s">
        <v>1277</v>
      </c>
      <c r="F333" t="s">
        <v>707</v>
      </c>
      <c r="G333" t="s">
        <v>11</v>
      </c>
      <c r="H333" t="s">
        <v>23</v>
      </c>
      <c r="I333" t="s">
        <v>2204</v>
      </c>
      <c r="J333" t="s">
        <v>1577</v>
      </c>
      <c r="K333" t="s">
        <v>1579</v>
      </c>
      <c r="L333" t="s">
        <v>707</v>
      </c>
      <c r="M333" t="s">
        <v>1697</v>
      </c>
      <c r="N333" t="s">
        <v>707</v>
      </c>
      <c r="O333" t="s">
        <v>1573</v>
      </c>
      <c r="P333">
        <v>0.19</v>
      </c>
      <c r="Q333" t="s">
        <v>1949</v>
      </c>
      <c r="T333" t="s">
        <v>2205</v>
      </c>
    </row>
    <row r="334" spans="1:20" x14ac:dyDescent="0.3">
      <c r="A334">
        <v>2023</v>
      </c>
      <c r="B334" t="s">
        <v>772</v>
      </c>
      <c r="C334" t="s">
        <v>859</v>
      </c>
      <c r="D334" t="s">
        <v>203</v>
      </c>
      <c r="E334" t="s">
        <v>1277</v>
      </c>
      <c r="F334" t="s">
        <v>707</v>
      </c>
      <c r="G334" t="s">
        <v>11</v>
      </c>
      <c r="H334" t="s">
        <v>23</v>
      </c>
      <c r="I334" t="s">
        <v>2204</v>
      </c>
      <c r="J334" t="s">
        <v>1577</v>
      </c>
      <c r="K334" t="s">
        <v>1580</v>
      </c>
      <c r="L334" t="s">
        <v>707</v>
      </c>
      <c r="M334" t="s">
        <v>1697</v>
      </c>
      <c r="N334" t="s">
        <v>707</v>
      </c>
      <c r="O334" t="s">
        <v>1573</v>
      </c>
      <c r="P334">
        <v>0.02</v>
      </c>
      <c r="Q334" t="s">
        <v>1949</v>
      </c>
      <c r="T334" t="s">
        <v>2205</v>
      </c>
    </row>
    <row r="335" spans="1:20" x14ac:dyDescent="0.3">
      <c r="A335">
        <v>2023</v>
      </c>
      <c r="B335" t="s">
        <v>772</v>
      </c>
      <c r="C335" t="s">
        <v>859</v>
      </c>
      <c r="D335" t="s">
        <v>203</v>
      </c>
      <c r="E335" t="s">
        <v>1277</v>
      </c>
      <c r="F335" t="s">
        <v>707</v>
      </c>
      <c r="G335" t="s">
        <v>11</v>
      </c>
      <c r="H335" t="s">
        <v>23</v>
      </c>
      <c r="I335" t="s">
        <v>2197</v>
      </c>
      <c r="J335" t="s">
        <v>1570</v>
      </c>
      <c r="K335" t="s">
        <v>1872</v>
      </c>
      <c r="L335">
        <v>2</v>
      </c>
      <c r="M335" t="s">
        <v>1697</v>
      </c>
      <c r="N335">
        <v>3.67</v>
      </c>
      <c r="O335" t="s">
        <v>1573</v>
      </c>
      <c r="P335">
        <v>0.2</v>
      </c>
      <c r="Q335" t="s">
        <v>1949</v>
      </c>
      <c r="T335" t="s">
        <v>2205</v>
      </c>
    </row>
    <row r="336" spans="1:20" x14ac:dyDescent="0.3">
      <c r="A336">
        <v>2023</v>
      </c>
      <c r="B336" t="s">
        <v>772</v>
      </c>
      <c r="C336" t="s">
        <v>859</v>
      </c>
      <c r="D336" t="s">
        <v>203</v>
      </c>
      <c r="E336" t="s">
        <v>1277</v>
      </c>
      <c r="F336" t="s">
        <v>707</v>
      </c>
      <c r="G336" t="s">
        <v>11</v>
      </c>
      <c r="H336" t="s">
        <v>23</v>
      </c>
      <c r="I336" t="s">
        <v>2197</v>
      </c>
      <c r="J336" t="s">
        <v>1570</v>
      </c>
      <c r="K336" t="s">
        <v>1581</v>
      </c>
      <c r="L336">
        <v>6.5</v>
      </c>
      <c r="M336" t="s">
        <v>1697</v>
      </c>
      <c r="N336">
        <v>3.43</v>
      </c>
      <c r="O336" t="s">
        <v>1573</v>
      </c>
      <c r="P336">
        <v>0.7</v>
      </c>
      <c r="Q336" t="s">
        <v>1949</v>
      </c>
      <c r="T336" t="s">
        <v>2205</v>
      </c>
    </row>
    <row r="337" spans="1:20" x14ac:dyDescent="0.3">
      <c r="A337">
        <v>2023</v>
      </c>
      <c r="B337" t="s">
        <v>772</v>
      </c>
      <c r="C337" t="s">
        <v>859</v>
      </c>
      <c r="D337" t="s">
        <v>203</v>
      </c>
      <c r="E337" t="s">
        <v>1277</v>
      </c>
      <c r="F337" t="s">
        <v>707</v>
      </c>
      <c r="G337" t="s">
        <v>11</v>
      </c>
      <c r="H337" t="s">
        <v>23</v>
      </c>
      <c r="I337" t="s">
        <v>2202</v>
      </c>
      <c r="J337" t="s">
        <v>1570</v>
      </c>
      <c r="K337" t="s">
        <v>1872</v>
      </c>
      <c r="L337" t="s">
        <v>707</v>
      </c>
      <c r="M337" t="s">
        <v>1697</v>
      </c>
      <c r="N337" t="s">
        <v>707</v>
      </c>
      <c r="O337" t="s">
        <v>1573</v>
      </c>
      <c r="P337">
        <v>0.02</v>
      </c>
      <c r="Q337" t="s">
        <v>1949</v>
      </c>
      <c r="T337" t="s">
        <v>2205</v>
      </c>
    </row>
    <row r="338" spans="1:20" x14ac:dyDescent="0.3">
      <c r="A338">
        <v>2023</v>
      </c>
      <c r="B338" t="s">
        <v>772</v>
      </c>
      <c r="C338" t="s">
        <v>859</v>
      </c>
      <c r="D338" t="s">
        <v>203</v>
      </c>
      <c r="E338" t="s">
        <v>1277</v>
      </c>
      <c r="F338" t="s">
        <v>707</v>
      </c>
      <c r="G338" t="s">
        <v>11</v>
      </c>
      <c r="H338" t="s">
        <v>23</v>
      </c>
      <c r="I338" t="s">
        <v>2202</v>
      </c>
      <c r="J338" t="s">
        <v>1570</v>
      </c>
      <c r="K338" t="s">
        <v>1581</v>
      </c>
      <c r="L338" t="s">
        <v>707</v>
      </c>
      <c r="M338" t="s">
        <v>1697</v>
      </c>
      <c r="N338" t="s">
        <v>707</v>
      </c>
      <c r="O338" t="s">
        <v>1573</v>
      </c>
      <c r="P338">
        <v>0.05</v>
      </c>
      <c r="Q338" t="s">
        <v>1949</v>
      </c>
      <c r="T338" t="s">
        <v>2205</v>
      </c>
    </row>
    <row r="339" spans="1:20" x14ac:dyDescent="0.3">
      <c r="A339">
        <v>2023</v>
      </c>
      <c r="B339" t="s">
        <v>772</v>
      </c>
      <c r="C339" t="s">
        <v>859</v>
      </c>
      <c r="D339" t="s">
        <v>203</v>
      </c>
      <c r="E339" t="s">
        <v>1277</v>
      </c>
      <c r="F339" t="s">
        <v>707</v>
      </c>
      <c r="G339" t="s">
        <v>11</v>
      </c>
      <c r="H339" t="s">
        <v>23</v>
      </c>
      <c r="I339" t="s">
        <v>2203</v>
      </c>
      <c r="J339" t="s">
        <v>1570</v>
      </c>
      <c r="K339" t="s">
        <v>1872</v>
      </c>
      <c r="L339" t="s">
        <v>707</v>
      </c>
      <c r="M339" t="s">
        <v>1697</v>
      </c>
      <c r="N339" t="s">
        <v>707</v>
      </c>
      <c r="O339" t="s">
        <v>1573</v>
      </c>
      <c r="P339">
        <v>0.2</v>
      </c>
      <c r="Q339" t="s">
        <v>1949</v>
      </c>
      <c r="T339" t="s">
        <v>2205</v>
      </c>
    </row>
    <row r="340" spans="1:20" x14ac:dyDescent="0.3">
      <c r="A340">
        <v>2023</v>
      </c>
      <c r="B340" t="s">
        <v>772</v>
      </c>
      <c r="C340" t="s">
        <v>859</v>
      </c>
      <c r="D340" t="s">
        <v>203</v>
      </c>
      <c r="E340" t="s">
        <v>1277</v>
      </c>
      <c r="F340" t="s">
        <v>707</v>
      </c>
      <c r="G340" t="s">
        <v>11</v>
      </c>
      <c r="H340" t="s">
        <v>23</v>
      </c>
      <c r="I340" t="s">
        <v>2203</v>
      </c>
      <c r="J340" t="s">
        <v>1570</v>
      </c>
      <c r="K340" t="s">
        <v>1581</v>
      </c>
      <c r="L340" t="s">
        <v>707</v>
      </c>
      <c r="M340" t="s">
        <v>1697</v>
      </c>
      <c r="N340" t="s">
        <v>707</v>
      </c>
      <c r="O340" t="s">
        <v>1573</v>
      </c>
      <c r="P340">
        <v>0.62</v>
      </c>
      <c r="Q340" t="s">
        <v>1949</v>
      </c>
      <c r="T340" t="s">
        <v>2205</v>
      </c>
    </row>
    <row r="341" spans="1:20" x14ac:dyDescent="0.3">
      <c r="A341">
        <v>2023</v>
      </c>
      <c r="B341" t="s">
        <v>772</v>
      </c>
      <c r="C341" t="s">
        <v>859</v>
      </c>
      <c r="D341" t="s">
        <v>203</v>
      </c>
      <c r="E341" t="s">
        <v>1277</v>
      </c>
      <c r="F341" t="s">
        <v>707</v>
      </c>
      <c r="G341" t="s">
        <v>11</v>
      </c>
      <c r="H341" t="s">
        <v>23</v>
      </c>
      <c r="I341" t="s">
        <v>2204</v>
      </c>
      <c r="J341" t="s">
        <v>1570</v>
      </c>
      <c r="K341" t="s">
        <v>1872</v>
      </c>
      <c r="L341" t="s">
        <v>707</v>
      </c>
      <c r="M341" t="s">
        <v>1697</v>
      </c>
      <c r="N341" t="s">
        <v>707</v>
      </c>
      <c r="O341" t="s">
        <v>1573</v>
      </c>
      <c r="P341">
        <v>0.01</v>
      </c>
      <c r="Q341" t="s">
        <v>1949</v>
      </c>
      <c r="T341" t="s">
        <v>2205</v>
      </c>
    </row>
    <row r="342" spans="1:20" x14ac:dyDescent="0.3">
      <c r="A342">
        <v>2023</v>
      </c>
      <c r="B342" t="s">
        <v>772</v>
      </c>
      <c r="C342" t="s">
        <v>859</v>
      </c>
      <c r="D342" t="s">
        <v>203</v>
      </c>
      <c r="E342" t="s">
        <v>1277</v>
      </c>
      <c r="F342" t="s">
        <v>707</v>
      </c>
      <c r="G342" t="s">
        <v>11</v>
      </c>
      <c r="H342" t="s">
        <v>23</v>
      </c>
      <c r="I342" t="s">
        <v>2204</v>
      </c>
      <c r="J342" t="s">
        <v>1570</v>
      </c>
      <c r="K342" t="s">
        <v>1581</v>
      </c>
      <c r="L342" t="s">
        <v>707</v>
      </c>
      <c r="M342" t="s">
        <v>1697</v>
      </c>
      <c r="N342" t="s">
        <v>707</v>
      </c>
      <c r="O342" t="s">
        <v>1573</v>
      </c>
      <c r="P342">
        <v>0.05</v>
      </c>
      <c r="Q342" t="s">
        <v>1949</v>
      </c>
      <c r="T342" t="s">
        <v>2205</v>
      </c>
    </row>
    <row r="343" spans="1:20" x14ac:dyDescent="0.3">
      <c r="A343">
        <v>2016</v>
      </c>
      <c r="B343" t="s">
        <v>772</v>
      </c>
      <c r="C343" t="s">
        <v>82</v>
      </c>
      <c r="D343" t="s">
        <v>83</v>
      </c>
      <c r="E343" t="s">
        <v>1278</v>
      </c>
      <c r="F343" t="s">
        <v>707</v>
      </c>
      <c r="G343" t="s">
        <v>11</v>
      </c>
      <c r="H343" t="s">
        <v>19</v>
      </c>
      <c r="I343" t="s">
        <v>125</v>
      </c>
      <c r="J343" t="s">
        <v>1570</v>
      </c>
      <c r="K343" t="s">
        <v>1620</v>
      </c>
      <c r="L343">
        <v>54</v>
      </c>
      <c r="M343" t="s">
        <v>1697</v>
      </c>
      <c r="N343">
        <v>0.34</v>
      </c>
      <c r="O343" t="s">
        <v>1604</v>
      </c>
      <c r="P343">
        <v>403</v>
      </c>
      <c r="Q343" t="s">
        <v>1794</v>
      </c>
      <c r="T343" t="s">
        <v>2207</v>
      </c>
    </row>
    <row r="344" spans="1:20" x14ac:dyDescent="0.3">
      <c r="A344">
        <v>2016</v>
      </c>
      <c r="B344" t="s">
        <v>772</v>
      </c>
      <c r="C344" t="s">
        <v>82</v>
      </c>
      <c r="D344" t="s">
        <v>83</v>
      </c>
      <c r="E344" t="s">
        <v>1278</v>
      </c>
      <c r="F344" t="s">
        <v>707</v>
      </c>
      <c r="G344" t="s">
        <v>11</v>
      </c>
      <c r="H344" t="s">
        <v>19</v>
      </c>
      <c r="I344" t="s">
        <v>16</v>
      </c>
      <c r="J344" t="s">
        <v>1570</v>
      </c>
      <c r="K344" t="s">
        <v>1620</v>
      </c>
      <c r="L344">
        <v>54</v>
      </c>
      <c r="M344" t="s">
        <v>1697</v>
      </c>
      <c r="N344">
        <v>0.32</v>
      </c>
      <c r="O344" t="s">
        <v>1573</v>
      </c>
      <c r="P344">
        <v>550000</v>
      </c>
      <c r="Q344" t="s">
        <v>1549</v>
      </c>
      <c r="T344" t="s">
        <v>2207</v>
      </c>
    </row>
    <row r="345" spans="1:20" x14ac:dyDescent="0.3">
      <c r="A345">
        <v>2016</v>
      </c>
      <c r="B345" t="s">
        <v>772</v>
      </c>
      <c r="C345" t="s">
        <v>82</v>
      </c>
      <c r="D345" t="s">
        <v>83</v>
      </c>
      <c r="E345" t="s">
        <v>1278</v>
      </c>
      <c r="F345" t="s">
        <v>707</v>
      </c>
      <c r="G345" t="s">
        <v>11</v>
      </c>
      <c r="H345" t="s">
        <v>19</v>
      </c>
      <c r="I345" t="s">
        <v>1551</v>
      </c>
      <c r="J345" t="s">
        <v>1570</v>
      </c>
      <c r="K345" t="s">
        <v>1620</v>
      </c>
      <c r="L345">
        <v>54</v>
      </c>
      <c r="M345" t="s">
        <v>1697</v>
      </c>
      <c r="N345">
        <v>0.9</v>
      </c>
      <c r="O345" t="s">
        <v>1573</v>
      </c>
      <c r="P345">
        <v>1542000</v>
      </c>
      <c r="Q345" t="s">
        <v>1549</v>
      </c>
      <c r="T345" t="s">
        <v>2207</v>
      </c>
    </row>
    <row r="346" spans="1:20" x14ac:dyDescent="0.3">
      <c r="A346">
        <v>2016</v>
      </c>
      <c r="B346" t="s">
        <v>772</v>
      </c>
      <c r="C346" t="s">
        <v>82</v>
      </c>
      <c r="D346" t="s">
        <v>83</v>
      </c>
      <c r="E346" t="s">
        <v>1278</v>
      </c>
      <c r="F346" t="s">
        <v>707</v>
      </c>
      <c r="G346" t="s">
        <v>11</v>
      </c>
      <c r="H346" t="s">
        <v>19</v>
      </c>
      <c r="I346" t="s">
        <v>125</v>
      </c>
      <c r="J346" t="s">
        <v>1577</v>
      </c>
      <c r="K346" t="s">
        <v>1622</v>
      </c>
      <c r="L346">
        <v>202</v>
      </c>
      <c r="M346" t="s">
        <v>1697</v>
      </c>
      <c r="N346">
        <v>0.28999999999999998</v>
      </c>
      <c r="O346" t="s">
        <v>1604</v>
      </c>
      <c r="P346">
        <v>1281</v>
      </c>
      <c r="Q346" t="s">
        <v>1794</v>
      </c>
      <c r="T346" t="s">
        <v>2207</v>
      </c>
    </row>
    <row r="347" spans="1:20" x14ac:dyDescent="0.3">
      <c r="A347">
        <v>2016</v>
      </c>
      <c r="B347" t="s">
        <v>772</v>
      </c>
      <c r="C347" t="s">
        <v>82</v>
      </c>
      <c r="D347" t="s">
        <v>83</v>
      </c>
      <c r="E347" t="s">
        <v>1278</v>
      </c>
      <c r="F347" t="s">
        <v>707</v>
      </c>
      <c r="G347" t="s">
        <v>11</v>
      </c>
      <c r="H347" t="s">
        <v>19</v>
      </c>
      <c r="I347" t="s">
        <v>16</v>
      </c>
      <c r="J347" t="s">
        <v>1577</v>
      </c>
      <c r="K347" t="s">
        <v>1622</v>
      </c>
      <c r="L347">
        <v>202</v>
      </c>
      <c r="M347" t="s">
        <v>1697</v>
      </c>
      <c r="N347">
        <v>0.3</v>
      </c>
      <c r="O347" t="s">
        <v>1573</v>
      </c>
      <c r="P347">
        <v>1974000</v>
      </c>
      <c r="Q347" t="s">
        <v>1549</v>
      </c>
      <c r="T347" t="s">
        <v>2207</v>
      </c>
    </row>
    <row r="348" spans="1:20" x14ac:dyDescent="0.3">
      <c r="A348">
        <v>2016</v>
      </c>
      <c r="B348" t="s">
        <v>772</v>
      </c>
      <c r="C348" t="s">
        <v>82</v>
      </c>
      <c r="D348" t="s">
        <v>83</v>
      </c>
      <c r="E348" t="s">
        <v>1278</v>
      </c>
      <c r="F348" t="s">
        <v>707</v>
      </c>
      <c r="G348" t="s">
        <v>11</v>
      </c>
      <c r="H348" t="s">
        <v>19</v>
      </c>
      <c r="I348" t="s">
        <v>1551</v>
      </c>
      <c r="J348" t="s">
        <v>1577</v>
      </c>
      <c r="K348" t="s">
        <v>1622</v>
      </c>
      <c r="L348">
        <v>202</v>
      </c>
      <c r="M348" t="s">
        <v>1697</v>
      </c>
      <c r="N348">
        <v>0.53</v>
      </c>
      <c r="O348" t="s">
        <v>1573</v>
      </c>
      <c r="P348">
        <v>3425000</v>
      </c>
      <c r="Q348" t="s">
        <v>1549</v>
      </c>
      <c r="T348" t="s">
        <v>2207</v>
      </c>
    </row>
    <row r="349" spans="1:20" x14ac:dyDescent="0.3">
      <c r="A349">
        <v>2016</v>
      </c>
      <c r="B349" t="s">
        <v>772</v>
      </c>
      <c r="C349" t="s">
        <v>82</v>
      </c>
      <c r="D349" t="s">
        <v>83</v>
      </c>
      <c r="E349" t="s">
        <v>1278</v>
      </c>
      <c r="F349" t="s">
        <v>707</v>
      </c>
      <c r="G349" t="s">
        <v>11</v>
      </c>
      <c r="H349" t="s">
        <v>19</v>
      </c>
      <c r="I349" t="s">
        <v>125</v>
      </c>
      <c r="J349" t="s">
        <v>1577</v>
      </c>
      <c r="K349" t="s">
        <v>1580</v>
      </c>
      <c r="L349">
        <v>15</v>
      </c>
      <c r="M349" t="s">
        <v>1697</v>
      </c>
      <c r="N349">
        <v>0.16</v>
      </c>
      <c r="O349" t="s">
        <v>1604</v>
      </c>
      <c r="P349">
        <v>52</v>
      </c>
      <c r="Q349" t="s">
        <v>1794</v>
      </c>
      <c r="T349" t="s">
        <v>2207</v>
      </c>
    </row>
    <row r="350" spans="1:20" x14ac:dyDescent="0.3">
      <c r="A350">
        <v>2016</v>
      </c>
      <c r="B350" t="s">
        <v>772</v>
      </c>
      <c r="C350" t="s">
        <v>82</v>
      </c>
      <c r="D350" t="s">
        <v>83</v>
      </c>
      <c r="E350" t="s">
        <v>1278</v>
      </c>
      <c r="F350" t="s">
        <v>707</v>
      </c>
      <c r="G350" t="s">
        <v>11</v>
      </c>
      <c r="H350" t="s">
        <v>19</v>
      </c>
      <c r="I350" t="s">
        <v>16</v>
      </c>
      <c r="J350" t="s">
        <v>1577</v>
      </c>
      <c r="K350" t="s">
        <v>1580</v>
      </c>
      <c r="L350">
        <v>15</v>
      </c>
      <c r="M350" t="s">
        <v>1697</v>
      </c>
      <c r="N350">
        <v>0.18</v>
      </c>
      <c r="O350" t="s">
        <v>1573</v>
      </c>
      <c r="P350">
        <v>85000</v>
      </c>
      <c r="Q350" t="s">
        <v>1549</v>
      </c>
      <c r="T350" t="s">
        <v>2207</v>
      </c>
    </row>
    <row r="351" spans="1:20" x14ac:dyDescent="0.3">
      <c r="A351">
        <v>2016</v>
      </c>
      <c r="B351" t="s">
        <v>772</v>
      </c>
      <c r="C351" t="s">
        <v>82</v>
      </c>
      <c r="D351" t="s">
        <v>83</v>
      </c>
      <c r="E351" t="s">
        <v>1278</v>
      </c>
      <c r="F351" t="s">
        <v>707</v>
      </c>
      <c r="G351" t="s">
        <v>11</v>
      </c>
      <c r="H351" t="s">
        <v>19</v>
      </c>
      <c r="I351" t="s">
        <v>1551</v>
      </c>
      <c r="J351" t="s">
        <v>1577</v>
      </c>
      <c r="K351" t="s">
        <v>1580</v>
      </c>
      <c r="L351">
        <v>15</v>
      </c>
      <c r="M351" t="s">
        <v>1697</v>
      </c>
      <c r="N351">
        <v>0.13</v>
      </c>
      <c r="O351" t="s">
        <v>1573</v>
      </c>
      <c r="P351">
        <v>61000</v>
      </c>
      <c r="Q351" t="s">
        <v>1549</v>
      </c>
      <c r="T351" t="s">
        <v>2207</v>
      </c>
    </row>
    <row r="352" spans="1:20" x14ac:dyDescent="0.3">
      <c r="A352">
        <v>2024</v>
      </c>
      <c r="B352" t="s">
        <v>772</v>
      </c>
      <c r="C352" t="s">
        <v>755</v>
      </c>
      <c r="D352" t="s">
        <v>85</v>
      </c>
      <c r="E352" t="s">
        <v>1315</v>
      </c>
      <c r="F352" t="s">
        <v>707</v>
      </c>
      <c r="G352" t="s">
        <v>11</v>
      </c>
      <c r="H352" t="s">
        <v>23</v>
      </c>
      <c r="I352" t="s">
        <v>16</v>
      </c>
      <c r="J352" t="s">
        <v>1570</v>
      </c>
      <c r="K352" t="s">
        <v>1581</v>
      </c>
      <c r="L352" s="23">
        <v>39567</v>
      </c>
      <c r="M352" t="s">
        <v>1572</v>
      </c>
      <c r="N352">
        <v>0.65</v>
      </c>
      <c r="O352" t="s">
        <v>1573</v>
      </c>
      <c r="P352">
        <v>828</v>
      </c>
      <c r="Q352" t="s">
        <v>1792</v>
      </c>
      <c r="T352" t="s">
        <v>1575</v>
      </c>
    </row>
    <row r="353" spans="1:20" x14ac:dyDescent="0.3">
      <c r="A353">
        <v>2024</v>
      </c>
      <c r="B353" t="s">
        <v>772</v>
      </c>
      <c r="C353" t="s">
        <v>755</v>
      </c>
      <c r="D353" t="s">
        <v>85</v>
      </c>
      <c r="E353" t="s">
        <v>1315</v>
      </c>
      <c r="F353" t="s">
        <v>707</v>
      </c>
      <c r="G353" t="s">
        <v>11</v>
      </c>
      <c r="H353" t="s">
        <v>23</v>
      </c>
      <c r="I353" t="s">
        <v>16</v>
      </c>
      <c r="J353" t="s">
        <v>1577</v>
      </c>
      <c r="K353" t="s">
        <v>1578</v>
      </c>
      <c r="L353" s="23">
        <v>51195</v>
      </c>
      <c r="M353" t="s">
        <v>1572</v>
      </c>
      <c r="N353">
        <v>0.57999999999999996</v>
      </c>
      <c r="O353" t="s">
        <v>1573</v>
      </c>
      <c r="P353">
        <v>958</v>
      </c>
      <c r="Q353" t="s">
        <v>1574</v>
      </c>
      <c r="T353" t="s">
        <v>1575</v>
      </c>
    </row>
    <row r="354" spans="1:20" x14ac:dyDescent="0.3">
      <c r="A354">
        <v>2024</v>
      </c>
      <c r="B354" t="s">
        <v>772</v>
      </c>
      <c r="C354" t="s">
        <v>755</v>
      </c>
      <c r="D354" t="s">
        <v>85</v>
      </c>
      <c r="E354" t="s">
        <v>1315</v>
      </c>
      <c r="F354" t="s">
        <v>707</v>
      </c>
      <c r="G354" t="s">
        <v>11</v>
      </c>
      <c r="H354" t="s">
        <v>23</v>
      </c>
      <c r="I354" t="s">
        <v>16</v>
      </c>
      <c r="J354" t="s">
        <v>1577</v>
      </c>
      <c r="K354" t="s">
        <v>1579</v>
      </c>
      <c r="L354" s="23">
        <v>30448</v>
      </c>
      <c r="M354" t="s">
        <v>1572</v>
      </c>
      <c r="N354">
        <v>0.4</v>
      </c>
      <c r="O354" t="s">
        <v>1573</v>
      </c>
      <c r="P354">
        <v>393</v>
      </c>
      <c r="Q354" t="s">
        <v>1574</v>
      </c>
      <c r="T354" t="s">
        <v>1575</v>
      </c>
    </row>
    <row r="355" spans="1:20" x14ac:dyDescent="0.3">
      <c r="A355">
        <v>2024</v>
      </c>
      <c r="B355" t="s">
        <v>772</v>
      </c>
      <c r="C355" t="s">
        <v>755</v>
      </c>
      <c r="D355" t="s">
        <v>85</v>
      </c>
      <c r="E355" t="s">
        <v>1315</v>
      </c>
      <c r="F355" t="s">
        <v>707</v>
      </c>
      <c r="G355" t="s">
        <v>11</v>
      </c>
      <c r="H355" t="s">
        <v>23</v>
      </c>
      <c r="I355" t="s">
        <v>16</v>
      </c>
      <c r="J355" t="s">
        <v>1577</v>
      </c>
      <c r="K355" t="s">
        <v>1580</v>
      </c>
      <c r="L355" s="23">
        <v>132</v>
      </c>
      <c r="M355" t="s">
        <v>1572</v>
      </c>
      <c r="N355">
        <v>0.19</v>
      </c>
      <c r="O355" t="s">
        <v>1573</v>
      </c>
      <c r="P355">
        <v>1</v>
      </c>
      <c r="Q355" t="s">
        <v>1574</v>
      </c>
      <c r="T355" t="s">
        <v>1575</v>
      </c>
    </row>
    <row r="356" spans="1:20" x14ac:dyDescent="0.3">
      <c r="A356">
        <v>2024</v>
      </c>
      <c r="B356" t="s">
        <v>772</v>
      </c>
      <c r="C356" t="s">
        <v>755</v>
      </c>
      <c r="D356" t="s">
        <v>85</v>
      </c>
      <c r="E356" t="s">
        <v>1315</v>
      </c>
      <c r="F356" t="s">
        <v>707</v>
      </c>
      <c r="G356" t="s">
        <v>11</v>
      </c>
      <c r="H356" t="s">
        <v>23</v>
      </c>
      <c r="I356" t="s">
        <v>1551</v>
      </c>
      <c r="J356" t="s">
        <v>1570</v>
      </c>
      <c r="K356" t="s">
        <v>1581</v>
      </c>
      <c r="L356" s="23">
        <v>39567</v>
      </c>
      <c r="M356" t="s">
        <v>1572</v>
      </c>
      <c r="N356">
        <v>1.77</v>
      </c>
      <c r="O356" t="s">
        <v>1573</v>
      </c>
      <c r="P356">
        <v>2253</v>
      </c>
      <c r="Q356" t="s">
        <v>1793</v>
      </c>
      <c r="T356" t="s">
        <v>1575</v>
      </c>
    </row>
    <row r="357" spans="1:20" x14ac:dyDescent="0.3">
      <c r="A357">
        <v>2024</v>
      </c>
      <c r="B357" t="s">
        <v>772</v>
      </c>
      <c r="C357" t="s">
        <v>755</v>
      </c>
      <c r="D357" t="s">
        <v>85</v>
      </c>
      <c r="E357" t="s">
        <v>1315</v>
      </c>
      <c r="F357" t="s">
        <v>707</v>
      </c>
      <c r="G357" t="s">
        <v>11</v>
      </c>
      <c r="H357" t="s">
        <v>23</v>
      </c>
      <c r="I357" t="s">
        <v>1551</v>
      </c>
      <c r="J357" t="s">
        <v>1577</v>
      </c>
      <c r="K357" t="s">
        <v>1578</v>
      </c>
      <c r="L357" s="23">
        <v>51195</v>
      </c>
      <c r="M357" t="s">
        <v>1572</v>
      </c>
      <c r="N357">
        <v>1.81</v>
      </c>
      <c r="O357" t="s">
        <v>1573</v>
      </c>
      <c r="P357">
        <v>2976</v>
      </c>
      <c r="Q357" t="s">
        <v>1793</v>
      </c>
      <c r="T357" t="s">
        <v>1575</v>
      </c>
    </row>
    <row r="358" spans="1:20" x14ac:dyDescent="0.3">
      <c r="A358">
        <v>2024</v>
      </c>
      <c r="B358" t="s">
        <v>772</v>
      </c>
      <c r="C358" t="s">
        <v>755</v>
      </c>
      <c r="D358" t="s">
        <v>85</v>
      </c>
      <c r="E358" t="s">
        <v>1315</v>
      </c>
      <c r="F358" t="s">
        <v>707</v>
      </c>
      <c r="G358" t="s">
        <v>11</v>
      </c>
      <c r="H358" t="s">
        <v>23</v>
      </c>
      <c r="I358" t="s">
        <v>1551</v>
      </c>
      <c r="J358" t="s">
        <v>1577</v>
      </c>
      <c r="K358" t="s">
        <v>1579</v>
      </c>
      <c r="L358" s="23">
        <v>30448</v>
      </c>
      <c r="M358" t="s">
        <v>1572</v>
      </c>
      <c r="N358">
        <v>1.49</v>
      </c>
      <c r="O358" t="s">
        <v>1573</v>
      </c>
      <c r="P358">
        <v>1455</v>
      </c>
      <c r="Q358" t="s">
        <v>1793</v>
      </c>
      <c r="T358" t="s">
        <v>1575</v>
      </c>
    </row>
    <row r="359" spans="1:20" x14ac:dyDescent="0.3">
      <c r="A359">
        <v>2024</v>
      </c>
      <c r="B359" t="s">
        <v>772</v>
      </c>
      <c r="C359" t="s">
        <v>755</v>
      </c>
      <c r="D359" t="s">
        <v>85</v>
      </c>
      <c r="E359" t="s">
        <v>1315</v>
      </c>
      <c r="F359" t="s">
        <v>707</v>
      </c>
      <c r="G359" t="s">
        <v>11</v>
      </c>
      <c r="H359" t="s">
        <v>23</v>
      </c>
      <c r="I359" t="s">
        <v>1551</v>
      </c>
      <c r="J359" t="s">
        <v>1577</v>
      </c>
      <c r="K359" t="s">
        <v>1580</v>
      </c>
      <c r="L359" s="23">
        <v>132</v>
      </c>
      <c r="M359" t="s">
        <v>1572</v>
      </c>
      <c r="N359">
        <v>0.54</v>
      </c>
      <c r="O359" t="s">
        <v>1573</v>
      </c>
      <c r="P359">
        <v>4431</v>
      </c>
      <c r="Q359" t="s">
        <v>1793</v>
      </c>
      <c r="T359" t="s">
        <v>1575</v>
      </c>
    </row>
    <row r="360" spans="1:20" x14ac:dyDescent="0.3">
      <c r="A360">
        <v>2024</v>
      </c>
      <c r="B360" t="s">
        <v>772</v>
      </c>
      <c r="C360" t="s">
        <v>755</v>
      </c>
      <c r="D360" t="s">
        <v>85</v>
      </c>
      <c r="E360" t="s">
        <v>1315</v>
      </c>
      <c r="F360" t="s">
        <v>707</v>
      </c>
      <c r="G360" t="s">
        <v>11</v>
      </c>
      <c r="H360" t="s">
        <v>23</v>
      </c>
      <c r="I360" t="s">
        <v>125</v>
      </c>
      <c r="J360" t="s">
        <v>1570</v>
      </c>
      <c r="K360" t="s">
        <v>1581</v>
      </c>
      <c r="L360" s="23">
        <v>39567</v>
      </c>
      <c r="M360" t="s">
        <v>1572</v>
      </c>
      <c r="N360">
        <v>0.72</v>
      </c>
      <c r="O360" t="s">
        <v>1604</v>
      </c>
      <c r="P360">
        <v>631</v>
      </c>
      <c r="Q360" t="s">
        <v>1794</v>
      </c>
      <c r="T360" t="s">
        <v>1575</v>
      </c>
    </row>
    <row r="361" spans="1:20" x14ac:dyDescent="0.3">
      <c r="A361">
        <v>2024</v>
      </c>
      <c r="B361" t="s">
        <v>772</v>
      </c>
      <c r="C361" t="s">
        <v>755</v>
      </c>
      <c r="D361" t="s">
        <v>85</v>
      </c>
      <c r="E361" t="s">
        <v>1315</v>
      </c>
      <c r="F361" t="s">
        <v>707</v>
      </c>
      <c r="G361" t="s">
        <v>11</v>
      </c>
      <c r="H361" t="s">
        <v>23</v>
      </c>
      <c r="I361" t="s">
        <v>125</v>
      </c>
      <c r="J361" t="s">
        <v>1577</v>
      </c>
      <c r="K361" t="s">
        <v>1578</v>
      </c>
      <c r="L361" s="23">
        <v>51195</v>
      </c>
      <c r="M361" t="s">
        <v>1572</v>
      </c>
      <c r="N361">
        <v>0.67</v>
      </c>
      <c r="O361" t="s">
        <v>1604</v>
      </c>
      <c r="P361">
        <v>758</v>
      </c>
      <c r="Q361" t="s">
        <v>1794</v>
      </c>
      <c r="T361" t="s">
        <v>1575</v>
      </c>
    </row>
    <row r="362" spans="1:20" x14ac:dyDescent="0.3">
      <c r="A362">
        <v>2024</v>
      </c>
      <c r="B362" t="s">
        <v>772</v>
      </c>
      <c r="C362" t="s">
        <v>755</v>
      </c>
      <c r="D362" t="s">
        <v>85</v>
      </c>
      <c r="E362" t="s">
        <v>1315</v>
      </c>
      <c r="F362" t="s">
        <v>707</v>
      </c>
      <c r="G362" t="s">
        <v>11</v>
      </c>
      <c r="H362" t="s">
        <v>23</v>
      </c>
      <c r="I362" t="s">
        <v>125</v>
      </c>
      <c r="J362" t="s">
        <v>1577</v>
      </c>
      <c r="K362" t="s">
        <v>1579</v>
      </c>
      <c r="L362" s="23">
        <v>30448</v>
      </c>
      <c r="M362" t="s">
        <v>1572</v>
      </c>
      <c r="N362">
        <v>0.51</v>
      </c>
      <c r="O362" t="s">
        <v>1604</v>
      </c>
      <c r="P362">
        <v>342</v>
      </c>
      <c r="Q362" t="s">
        <v>1794</v>
      </c>
      <c r="T362" t="s">
        <v>1575</v>
      </c>
    </row>
    <row r="363" spans="1:20" x14ac:dyDescent="0.3">
      <c r="A363">
        <v>2024</v>
      </c>
      <c r="B363" t="s">
        <v>772</v>
      </c>
      <c r="C363" t="s">
        <v>755</v>
      </c>
      <c r="D363" t="s">
        <v>85</v>
      </c>
      <c r="E363" t="s">
        <v>1315</v>
      </c>
      <c r="F363" t="s">
        <v>707</v>
      </c>
      <c r="G363" t="s">
        <v>11</v>
      </c>
      <c r="H363" t="s">
        <v>23</v>
      </c>
      <c r="I363" t="s">
        <v>125</v>
      </c>
      <c r="J363" t="s">
        <v>1577</v>
      </c>
      <c r="K363" t="s">
        <v>1580</v>
      </c>
      <c r="L363" s="23">
        <v>132</v>
      </c>
      <c r="M363" t="s">
        <v>1572</v>
      </c>
      <c r="N363">
        <v>0.19</v>
      </c>
      <c r="O363" t="s">
        <v>1604</v>
      </c>
      <c r="P363">
        <v>1</v>
      </c>
      <c r="Q363" t="s">
        <v>1794</v>
      </c>
      <c r="T363" t="s">
        <v>1575</v>
      </c>
    </row>
    <row r="364" spans="1:20" x14ac:dyDescent="0.3">
      <c r="A364">
        <v>2024</v>
      </c>
      <c r="B364" t="s">
        <v>772</v>
      </c>
      <c r="C364" t="s">
        <v>755</v>
      </c>
      <c r="D364" t="s">
        <v>76</v>
      </c>
      <c r="E364" t="s">
        <v>1314</v>
      </c>
      <c r="F364" t="s">
        <v>707</v>
      </c>
      <c r="G364" t="s">
        <v>11</v>
      </c>
      <c r="H364" t="s">
        <v>13</v>
      </c>
      <c r="I364" t="s">
        <v>16</v>
      </c>
      <c r="J364" t="s">
        <v>1570</v>
      </c>
      <c r="K364" t="s">
        <v>1571</v>
      </c>
      <c r="L364" s="23">
        <v>15935</v>
      </c>
      <c r="M364" t="s">
        <v>1572</v>
      </c>
      <c r="N364">
        <v>0.44</v>
      </c>
      <c r="O364" t="s">
        <v>1573</v>
      </c>
      <c r="P364">
        <v>223</v>
      </c>
      <c r="Q364" t="s">
        <v>1574</v>
      </c>
      <c r="T364" t="s">
        <v>1575</v>
      </c>
    </row>
    <row r="365" spans="1:20" x14ac:dyDescent="0.3">
      <c r="A365">
        <v>2024</v>
      </c>
      <c r="B365" t="s">
        <v>772</v>
      </c>
      <c r="C365" t="s">
        <v>755</v>
      </c>
      <c r="D365" t="s">
        <v>76</v>
      </c>
      <c r="E365" t="s">
        <v>1314</v>
      </c>
      <c r="F365" t="s">
        <v>707</v>
      </c>
      <c r="G365" t="s">
        <v>11</v>
      </c>
      <c r="H365" t="s">
        <v>13</v>
      </c>
      <c r="I365" t="s">
        <v>16</v>
      </c>
      <c r="J365" t="s">
        <v>1570</v>
      </c>
      <c r="K365" t="s">
        <v>1581</v>
      </c>
      <c r="L365" s="23">
        <v>36991</v>
      </c>
      <c r="M365" t="s">
        <v>1572</v>
      </c>
      <c r="N365">
        <v>1.6</v>
      </c>
      <c r="O365" t="s">
        <v>1573</v>
      </c>
      <c r="P365">
        <v>1903</v>
      </c>
      <c r="Q365" t="s">
        <v>1574</v>
      </c>
      <c r="T365" t="s">
        <v>1575</v>
      </c>
    </row>
    <row r="366" spans="1:20" x14ac:dyDescent="0.3">
      <c r="A366">
        <v>2024</v>
      </c>
      <c r="B366" t="s">
        <v>772</v>
      </c>
      <c r="C366" t="s">
        <v>755</v>
      </c>
      <c r="D366" t="s">
        <v>76</v>
      </c>
      <c r="E366" t="s">
        <v>1314</v>
      </c>
      <c r="F366" t="s">
        <v>707</v>
      </c>
      <c r="G366" t="s">
        <v>11</v>
      </c>
      <c r="H366" t="s">
        <v>13</v>
      </c>
      <c r="I366" t="s">
        <v>16</v>
      </c>
      <c r="J366" t="s">
        <v>1577</v>
      </c>
      <c r="K366" t="s">
        <v>1578</v>
      </c>
      <c r="L366" s="23">
        <v>310</v>
      </c>
      <c r="M366" t="s">
        <v>1572</v>
      </c>
      <c r="N366">
        <v>2.74</v>
      </c>
      <c r="O366" t="s">
        <v>1573</v>
      </c>
      <c r="P366">
        <v>27</v>
      </c>
      <c r="Q366" t="s">
        <v>1574</v>
      </c>
      <c r="T366" t="s">
        <v>1575</v>
      </c>
    </row>
    <row r="367" spans="1:20" x14ac:dyDescent="0.3">
      <c r="A367">
        <v>2024</v>
      </c>
      <c r="B367" t="s">
        <v>772</v>
      </c>
      <c r="C367" t="s">
        <v>755</v>
      </c>
      <c r="D367" t="s">
        <v>76</v>
      </c>
      <c r="E367" t="s">
        <v>1314</v>
      </c>
      <c r="F367" t="s">
        <v>707</v>
      </c>
      <c r="G367" t="s">
        <v>11</v>
      </c>
      <c r="H367" t="s">
        <v>13</v>
      </c>
      <c r="I367" t="s">
        <v>16</v>
      </c>
      <c r="J367" t="s">
        <v>1577</v>
      </c>
      <c r="K367" t="s">
        <v>1579</v>
      </c>
      <c r="L367" s="23">
        <v>34772</v>
      </c>
      <c r="M367" t="s">
        <v>1572</v>
      </c>
      <c r="N367">
        <v>1.1299999999999999</v>
      </c>
      <c r="O367" t="s">
        <v>1573</v>
      </c>
      <c r="P367">
        <v>1267</v>
      </c>
      <c r="Q367" t="s">
        <v>1574</v>
      </c>
      <c r="T367" t="s">
        <v>1575</v>
      </c>
    </row>
    <row r="368" spans="1:20" x14ac:dyDescent="0.3">
      <c r="A368">
        <v>2024</v>
      </c>
      <c r="B368" t="s">
        <v>772</v>
      </c>
      <c r="C368" t="s">
        <v>755</v>
      </c>
      <c r="D368" t="s">
        <v>76</v>
      </c>
      <c r="E368" t="s">
        <v>1314</v>
      </c>
      <c r="F368" t="s">
        <v>707</v>
      </c>
      <c r="G368" t="s">
        <v>11</v>
      </c>
      <c r="H368" t="s">
        <v>13</v>
      </c>
      <c r="I368" t="s">
        <v>16</v>
      </c>
      <c r="J368" t="s">
        <v>1577</v>
      </c>
      <c r="K368" t="s">
        <v>1580</v>
      </c>
      <c r="L368" s="23">
        <v>7663</v>
      </c>
      <c r="M368" t="s">
        <v>1572</v>
      </c>
      <c r="N368">
        <v>1.62</v>
      </c>
      <c r="O368" t="s">
        <v>1573</v>
      </c>
      <c r="P368">
        <v>398</v>
      </c>
      <c r="Q368" t="s">
        <v>1574</v>
      </c>
      <c r="T368" t="s">
        <v>1575</v>
      </c>
    </row>
    <row r="369" spans="1:20" x14ac:dyDescent="0.3">
      <c r="A369">
        <v>2024</v>
      </c>
      <c r="B369" t="s">
        <v>772</v>
      </c>
      <c r="C369" t="s">
        <v>755</v>
      </c>
      <c r="D369" t="s">
        <v>76</v>
      </c>
      <c r="E369" t="s">
        <v>1314</v>
      </c>
      <c r="F369" t="s">
        <v>707</v>
      </c>
      <c r="G369" t="s">
        <v>11</v>
      </c>
      <c r="H369" t="s">
        <v>13</v>
      </c>
      <c r="I369" t="s">
        <v>1551</v>
      </c>
      <c r="J369" t="s">
        <v>1570</v>
      </c>
      <c r="K369" t="s">
        <v>1571</v>
      </c>
      <c r="L369" s="23">
        <v>15935</v>
      </c>
      <c r="M369" t="s">
        <v>1572</v>
      </c>
      <c r="N369">
        <v>2.68</v>
      </c>
      <c r="O369" t="s">
        <v>1573</v>
      </c>
      <c r="P369">
        <v>1371</v>
      </c>
      <c r="Q369" t="s">
        <v>1793</v>
      </c>
      <c r="T369" t="s">
        <v>1575</v>
      </c>
    </row>
    <row r="370" spans="1:20" x14ac:dyDescent="0.3">
      <c r="A370">
        <v>2024</v>
      </c>
      <c r="B370" t="s">
        <v>772</v>
      </c>
      <c r="C370" t="s">
        <v>755</v>
      </c>
      <c r="D370" t="s">
        <v>76</v>
      </c>
      <c r="E370" t="s">
        <v>1314</v>
      </c>
      <c r="F370" t="s">
        <v>707</v>
      </c>
      <c r="G370" t="s">
        <v>11</v>
      </c>
      <c r="H370" t="s">
        <v>13</v>
      </c>
      <c r="I370" t="s">
        <v>1551</v>
      </c>
      <c r="J370" t="s">
        <v>1570</v>
      </c>
      <c r="K370" t="s">
        <v>1581</v>
      </c>
      <c r="L370" s="23">
        <v>36991</v>
      </c>
      <c r="M370" t="s">
        <v>1572</v>
      </c>
      <c r="N370">
        <v>3.5</v>
      </c>
      <c r="O370" t="s">
        <v>1573</v>
      </c>
      <c r="P370">
        <v>4164</v>
      </c>
      <c r="Q370" t="s">
        <v>1793</v>
      </c>
      <c r="T370" t="s">
        <v>1575</v>
      </c>
    </row>
    <row r="371" spans="1:20" x14ac:dyDescent="0.3">
      <c r="A371">
        <v>2024</v>
      </c>
      <c r="B371" t="s">
        <v>772</v>
      </c>
      <c r="C371" t="s">
        <v>755</v>
      </c>
      <c r="D371" t="s">
        <v>76</v>
      </c>
      <c r="E371" t="s">
        <v>1314</v>
      </c>
      <c r="F371" t="s">
        <v>707</v>
      </c>
      <c r="G371" t="s">
        <v>11</v>
      </c>
      <c r="H371" t="s">
        <v>13</v>
      </c>
      <c r="I371" t="s">
        <v>1551</v>
      </c>
      <c r="J371" t="s">
        <v>1577</v>
      </c>
      <c r="K371" t="s">
        <v>1578</v>
      </c>
      <c r="L371" s="23">
        <v>310</v>
      </c>
      <c r="M371" t="s">
        <v>1572</v>
      </c>
      <c r="N371">
        <v>26.38</v>
      </c>
      <c r="O371" t="s">
        <v>1573</v>
      </c>
      <c r="P371">
        <v>263</v>
      </c>
      <c r="Q371" t="s">
        <v>1793</v>
      </c>
      <c r="T371" t="s">
        <v>1575</v>
      </c>
    </row>
    <row r="372" spans="1:20" x14ac:dyDescent="0.3">
      <c r="A372">
        <v>2024</v>
      </c>
      <c r="B372" t="s">
        <v>772</v>
      </c>
      <c r="C372" t="s">
        <v>755</v>
      </c>
      <c r="D372" t="s">
        <v>76</v>
      </c>
      <c r="E372" t="s">
        <v>1314</v>
      </c>
      <c r="F372" t="s">
        <v>707</v>
      </c>
      <c r="G372" t="s">
        <v>11</v>
      </c>
      <c r="H372" t="s">
        <v>13</v>
      </c>
      <c r="I372" t="s">
        <v>1551</v>
      </c>
      <c r="J372" t="s">
        <v>1577</v>
      </c>
      <c r="K372" t="s">
        <v>1579</v>
      </c>
      <c r="L372" s="23">
        <v>34772</v>
      </c>
      <c r="M372" t="s">
        <v>1572</v>
      </c>
      <c r="N372">
        <v>3.86</v>
      </c>
      <c r="O372" t="s">
        <v>1573</v>
      </c>
      <c r="P372">
        <v>4310</v>
      </c>
      <c r="Q372" t="s">
        <v>1793</v>
      </c>
      <c r="T372" t="s">
        <v>1575</v>
      </c>
    </row>
    <row r="373" spans="1:20" x14ac:dyDescent="0.3">
      <c r="A373">
        <v>2024</v>
      </c>
      <c r="B373" t="s">
        <v>772</v>
      </c>
      <c r="C373" t="s">
        <v>755</v>
      </c>
      <c r="D373" t="s">
        <v>76</v>
      </c>
      <c r="E373" t="s">
        <v>1314</v>
      </c>
      <c r="F373" t="s">
        <v>707</v>
      </c>
      <c r="G373" t="s">
        <v>11</v>
      </c>
      <c r="H373" t="s">
        <v>13</v>
      </c>
      <c r="I373" t="s">
        <v>1551</v>
      </c>
      <c r="J373" t="s">
        <v>1577</v>
      </c>
      <c r="K373" t="s">
        <v>1580</v>
      </c>
      <c r="L373" s="23">
        <v>7663</v>
      </c>
      <c r="M373" t="s">
        <v>1572</v>
      </c>
      <c r="N373">
        <v>3.68</v>
      </c>
      <c r="O373" t="s">
        <v>1573</v>
      </c>
      <c r="P373">
        <v>908</v>
      </c>
      <c r="Q373" t="s">
        <v>1793</v>
      </c>
      <c r="T373" t="s">
        <v>1575</v>
      </c>
    </row>
    <row r="374" spans="1:20" x14ac:dyDescent="0.3">
      <c r="A374">
        <v>2023</v>
      </c>
      <c r="B374" t="s">
        <v>772</v>
      </c>
      <c r="C374" t="s">
        <v>1607</v>
      </c>
      <c r="D374" t="s">
        <v>77</v>
      </c>
      <c r="E374" t="s">
        <v>1321</v>
      </c>
      <c r="F374" t="s">
        <v>707</v>
      </c>
      <c r="G374" t="s">
        <v>11</v>
      </c>
      <c r="H374" t="s">
        <v>13</v>
      </c>
      <c r="I374" t="s">
        <v>16</v>
      </c>
      <c r="J374" t="s">
        <v>1570</v>
      </c>
      <c r="K374" t="s">
        <v>1581</v>
      </c>
      <c r="L374">
        <v>11500</v>
      </c>
      <c r="M374" t="s">
        <v>1572</v>
      </c>
      <c r="N374">
        <v>8.44</v>
      </c>
      <c r="O374" t="s">
        <v>1573</v>
      </c>
      <c r="P374">
        <v>3100</v>
      </c>
      <c r="Q374" t="s">
        <v>1574</v>
      </c>
      <c r="R374" t="s">
        <v>1603</v>
      </c>
      <c r="S374">
        <v>96</v>
      </c>
      <c r="T374" t="s">
        <v>1608</v>
      </c>
    </row>
    <row r="375" spans="1:20" x14ac:dyDescent="0.3">
      <c r="A375">
        <v>2023</v>
      </c>
      <c r="B375" t="s">
        <v>772</v>
      </c>
      <c r="C375" t="s">
        <v>1607</v>
      </c>
      <c r="D375" t="s">
        <v>77</v>
      </c>
      <c r="E375" t="s">
        <v>1321</v>
      </c>
      <c r="F375" t="s">
        <v>707</v>
      </c>
      <c r="G375" t="s">
        <v>11</v>
      </c>
      <c r="H375" t="s">
        <v>13</v>
      </c>
      <c r="I375" t="s">
        <v>16</v>
      </c>
      <c r="J375" t="s">
        <v>1577</v>
      </c>
      <c r="K375" t="s">
        <v>1579</v>
      </c>
      <c r="L375">
        <v>1800</v>
      </c>
      <c r="M375" t="s">
        <v>1572</v>
      </c>
      <c r="N375">
        <v>7.64</v>
      </c>
      <c r="O375" t="s">
        <v>1573</v>
      </c>
      <c r="P375">
        <v>500</v>
      </c>
      <c r="Q375" t="s">
        <v>1574</v>
      </c>
      <c r="R375" t="s">
        <v>1603</v>
      </c>
      <c r="S375">
        <v>96</v>
      </c>
      <c r="T375" t="s">
        <v>1608</v>
      </c>
    </row>
    <row r="376" spans="1:20" x14ac:dyDescent="0.3">
      <c r="A376">
        <v>2023</v>
      </c>
      <c r="B376" t="s">
        <v>772</v>
      </c>
      <c r="C376" t="s">
        <v>1607</v>
      </c>
      <c r="D376" t="s">
        <v>77</v>
      </c>
      <c r="E376" t="s">
        <v>1321</v>
      </c>
      <c r="F376" t="s">
        <v>707</v>
      </c>
      <c r="G376" t="s">
        <v>11</v>
      </c>
      <c r="H376" t="s">
        <v>13</v>
      </c>
      <c r="I376" t="s">
        <v>16</v>
      </c>
      <c r="J376" t="s">
        <v>1577</v>
      </c>
      <c r="K376" t="s">
        <v>1580</v>
      </c>
      <c r="L376">
        <v>12100</v>
      </c>
      <c r="M376" t="s">
        <v>1572</v>
      </c>
      <c r="N376">
        <v>10.35</v>
      </c>
      <c r="O376" t="s">
        <v>1573</v>
      </c>
      <c r="P376">
        <v>4000</v>
      </c>
      <c r="Q376" t="s">
        <v>1574</v>
      </c>
      <c r="R376" t="s">
        <v>1603</v>
      </c>
      <c r="S376">
        <v>96</v>
      </c>
      <c r="T376" t="s">
        <v>1608</v>
      </c>
    </row>
    <row r="377" spans="1:20" x14ac:dyDescent="0.3">
      <c r="A377">
        <v>2023</v>
      </c>
      <c r="B377" t="s">
        <v>772</v>
      </c>
      <c r="C377" t="s">
        <v>1607</v>
      </c>
      <c r="D377" t="s">
        <v>401</v>
      </c>
      <c r="E377" t="s">
        <v>1325</v>
      </c>
      <c r="F377" t="s">
        <v>707</v>
      </c>
      <c r="G377" t="s">
        <v>375</v>
      </c>
      <c r="H377" t="s">
        <v>720</v>
      </c>
      <c r="I377" t="s">
        <v>125</v>
      </c>
      <c r="J377" t="s">
        <v>1577</v>
      </c>
      <c r="K377" t="s">
        <v>1579</v>
      </c>
      <c r="L377">
        <v>385600</v>
      </c>
      <c r="M377" t="s">
        <v>1572</v>
      </c>
      <c r="N377">
        <v>0.47</v>
      </c>
      <c r="O377" t="s">
        <v>1604</v>
      </c>
      <c r="P377">
        <v>4000</v>
      </c>
      <c r="Q377" t="s">
        <v>1605</v>
      </c>
      <c r="R377" t="s">
        <v>1603</v>
      </c>
      <c r="S377">
        <v>93</v>
      </c>
      <c r="T377" t="s">
        <v>1608</v>
      </c>
    </row>
    <row r="378" spans="1:20" x14ac:dyDescent="0.3">
      <c r="A378">
        <v>2023</v>
      </c>
      <c r="B378" t="s">
        <v>772</v>
      </c>
      <c r="C378" t="s">
        <v>1607</v>
      </c>
      <c r="D378" t="s">
        <v>401</v>
      </c>
      <c r="E378" t="s">
        <v>1325</v>
      </c>
      <c r="F378" t="s">
        <v>707</v>
      </c>
      <c r="G378" t="s">
        <v>375</v>
      </c>
      <c r="H378" t="s">
        <v>720</v>
      </c>
      <c r="I378" t="s">
        <v>16</v>
      </c>
      <c r="J378" t="s">
        <v>1577</v>
      </c>
      <c r="K378" t="s">
        <v>1579</v>
      </c>
      <c r="L378">
        <v>385600</v>
      </c>
      <c r="M378" t="s">
        <v>1572</v>
      </c>
      <c r="N378">
        <v>0.22</v>
      </c>
      <c r="O378" t="s">
        <v>1573</v>
      </c>
      <c r="P378">
        <v>2700</v>
      </c>
      <c r="Q378" t="s">
        <v>1574</v>
      </c>
      <c r="R378" t="s">
        <v>1603</v>
      </c>
      <c r="S378">
        <v>75</v>
      </c>
      <c r="T378" t="s">
        <v>1608</v>
      </c>
    </row>
    <row r="379" spans="1:20" x14ac:dyDescent="0.3">
      <c r="A379">
        <v>2023</v>
      </c>
      <c r="B379" t="s">
        <v>772</v>
      </c>
      <c r="C379" t="s">
        <v>1607</v>
      </c>
      <c r="D379" t="s">
        <v>401</v>
      </c>
      <c r="E379" t="s">
        <v>1325</v>
      </c>
      <c r="F379" t="s">
        <v>707</v>
      </c>
      <c r="G379" t="s">
        <v>375</v>
      </c>
      <c r="H379" t="s">
        <v>720</v>
      </c>
      <c r="I379" t="s">
        <v>125</v>
      </c>
      <c r="J379" t="s">
        <v>1577</v>
      </c>
      <c r="K379" t="s">
        <v>1580</v>
      </c>
      <c r="L379">
        <v>118900</v>
      </c>
      <c r="M379" t="s">
        <v>1572</v>
      </c>
      <c r="N379">
        <v>0.26</v>
      </c>
      <c r="O379" t="s">
        <v>1604</v>
      </c>
      <c r="P379">
        <v>700</v>
      </c>
      <c r="Q379" t="s">
        <v>1605</v>
      </c>
      <c r="R379" t="s">
        <v>1603</v>
      </c>
      <c r="S379">
        <v>93</v>
      </c>
      <c r="T379" t="s">
        <v>1608</v>
      </c>
    </row>
    <row r="380" spans="1:20" x14ac:dyDescent="0.3">
      <c r="A380">
        <v>2023</v>
      </c>
      <c r="B380" t="s">
        <v>772</v>
      </c>
      <c r="C380" t="s">
        <v>1607</v>
      </c>
      <c r="D380" t="s">
        <v>401</v>
      </c>
      <c r="E380" t="s">
        <v>1325</v>
      </c>
      <c r="F380" t="s">
        <v>707</v>
      </c>
      <c r="G380" t="s">
        <v>375</v>
      </c>
      <c r="H380" t="s">
        <v>720</v>
      </c>
      <c r="I380" t="s">
        <v>16</v>
      </c>
      <c r="J380" t="s">
        <v>1577</v>
      </c>
      <c r="K380" t="s">
        <v>1580</v>
      </c>
      <c r="L380">
        <v>118900</v>
      </c>
      <c r="M380" t="s">
        <v>1572</v>
      </c>
      <c r="N380">
        <v>0.19</v>
      </c>
      <c r="O380" t="s">
        <v>1573</v>
      </c>
      <c r="P380">
        <v>700</v>
      </c>
      <c r="Q380" t="s">
        <v>1574</v>
      </c>
      <c r="R380" t="s">
        <v>1603</v>
      </c>
      <c r="S380">
        <v>75</v>
      </c>
      <c r="T380" t="s">
        <v>1608</v>
      </c>
    </row>
    <row r="381" spans="1:20" x14ac:dyDescent="0.3">
      <c r="A381">
        <v>2023</v>
      </c>
      <c r="B381" t="s">
        <v>772</v>
      </c>
      <c r="C381" t="s">
        <v>1607</v>
      </c>
      <c r="D381" t="s">
        <v>401</v>
      </c>
      <c r="E381" t="s">
        <v>1325</v>
      </c>
      <c r="F381" t="s">
        <v>707</v>
      </c>
      <c r="G381" t="s">
        <v>375</v>
      </c>
      <c r="H381" t="s">
        <v>720</v>
      </c>
      <c r="I381" t="s">
        <v>125</v>
      </c>
      <c r="J381" t="s">
        <v>1577</v>
      </c>
      <c r="K381" t="s">
        <v>1578</v>
      </c>
      <c r="L381">
        <v>212800</v>
      </c>
      <c r="M381" t="s">
        <v>1572</v>
      </c>
      <c r="N381">
        <v>0.44</v>
      </c>
      <c r="O381" t="s">
        <v>1604</v>
      </c>
      <c r="P381">
        <v>2100</v>
      </c>
      <c r="Q381" t="s">
        <v>1605</v>
      </c>
      <c r="R381" t="s">
        <v>1603</v>
      </c>
      <c r="S381">
        <v>93</v>
      </c>
      <c r="T381" t="s">
        <v>1608</v>
      </c>
    </row>
    <row r="382" spans="1:20" x14ac:dyDescent="0.3">
      <c r="A382">
        <v>2023</v>
      </c>
      <c r="B382" t="s">
        <v>772</v>
      </c>
      <c r="C382" t="s">
        <v>1607</v>
      </c>
      <c r="D382" t="s">
        <v>401</v>
      </c>
      <c r="E382" t="s">
        <v>1325</v>
      </c>
      <c r="F382" t="s">
        <v>707</v>
      </c>
      <c r="G382" t="s">
        <v>375</v>
      </c>
      <c r="H382" t="s">
        <v>720</v>
      </c>
      <c r="I382" t="s">
        <v>16</v>
      </c>
      <c r="J382" t="s">
        <v>1577</v>
      </c>
      <c r="K382" t="s">
        <v>1578</v>
      </c>
      <c r="L382">
        <v>212800</v>
      </c>
      <c r="M382" t="s">
        <v>1572</v>
      </c>
      <c r="N382">
        <v>0.28999999999999998</v>
      </c>
      <c r="O382" t="s">
        <v>1573</v>
      </c>
      <c r="P382">
        <v>2000</v>
      </c>
      <c r="Q382" t="s">
        <v>1574</v>
      </c>
      <c r="R382" t="s">
        <v>1603</v>
      </c>
      <c r="S382">
        <v>75</v>
      </c>
      <c r="T382" t="s">
        <v>1608</v>
      </c>
    </row>
    <row r="383" spans="1:20" x14ac:dyDescent="0.3">
      <c r="A383">
        <v>2023</v>
      </c>
      <c r="B383" t="s">
        <v>772</v>
      </c>
      <c r="C383" t="s">
        <v>1607</v>
      </c>
      <c r="D383" t="s">
        <v>78</v>
      </c>
      <c r="E383" t="s">
        <v>1322</v>
      </c>
      <c r="F383" t="s">
        <v>707</v>
      </c>
      <c r="G383" t="s">
        <v>11</v>
      </c>
      <c r="H383" t="s">
        <v>21</v>
      </c>
      <c r="I383" t="s">
        <v>16</v>
      </c>
      <c r="J383" t="s">
        <v>1570</v>
      </c>
      <c r="K383" t="s">
        <v>1581</v>
      </c>
      <c r="L383">
        <v>3800</v>
      </c>
      <c r="M383" t="s">
        <v>1572</v>
      </c>
      <c r="N383">
        <v>6.3</v>
      </c>
      <c r="O383" t="s">
        <v>1573</v>
      </c>
      <c r="P383">
        <v>800</v>
      </c>
      <c r="Q383" t="s">
        <v>1574</v>
      </c>
      <c r="R383" t="s">
        <v>1603</v>
      </c>
      <c r="S383">
        <v>96</v>
      </c>
      <c r="T383" t="s">
        <v>1608</v>
      </c>
    </row>
    <row r="384" spans="1:20" x14ac:dyDescent="0.3">
      <c r="A384">
        <v>2023</v>
      </c>
      <c r="B384" t="s">
        <v>772</v>
      </c>
      <c r="C384" t="s">
        <v>1607</v>
      </c>
      <c r="D384" t="s">
        <v>78</v>
      </c>
      <c r="E384" t="s">
        <v>1322</v>
      </c>
      <c r="F384" t="s">
        <v>707</v>
      </c>
      <c r="G384" t="s">
        <v>11</v>
      </c>
      <c r="H384" t="s">
        <v>21</v>
      </c>
      <c r="I384" t="s">
        <v>16</v>
      </c>
      <c r="J384" t="s">
        <v>1570</v>
      </c>
      <c r="K384" t="s">
        <v>1571</v>
      </c>
      <c r="L384">
        <v>3200</v>
      </c>
      <c r="M384" t="s">
        <v>1572</v>
      </c>
      <c r="N384">
        <v>6.78</v>
      </c>
      <c r="O384" t="s">
        <v>1573</v>
      </c>
      <c r="P384">
        <v>700</v>
      </c>
      <c r="Q384" t="s">
        <v>1574</v>
      </c>
      <c r="R384" t="s">
        <v>1603</v>
      </c>
      <c r="S384">
        <v>96</v>
      </c>
      <c r="T384" t="s">
        <v>1608</v>
      </c>
    </row>
    <row r="385" spans="1:20" x14ac:dyDescent="0.3">
      <c r="A385">
        <v>2023</v>
      </c>
      <c r="B385" t="s">
        <v>772</v>
      </c>
      <c r="C385" t="s">
        <v>1607</v>
      </c>
      <c r="D385" t="s">
        <v>78</v>
      </c>
      <c r="E385" t="s">
        <v>1322</v>
      </c>
      <c r="F385" t="s">
        <v>707</v>
      </c>
      <c r="G385" t="s">
        <v>11</v>
      </c>
      <c r="H385" t="s">
        <v>21</v>
      </c>
      <c r="I385" t="s">
        <v>16</v>
      </c>
      <c r="J385" t="s">
        <v>1577</v>
      </c>
      <c r="K385" t="s">
        <v>1579</v>
      </c>
      <c r="L385">
        <v>1300</v>
      </c>
      <c r="M385" t="s">
        <v>1572</v>
      </c>
      <c r="N385">
        <v>4.17</v>
      </c>
      <c r="O385" t="s">
        <v>1573</v>
      </c>
      <c r="P385">
        <v>200</v>
      </c>
      <c r="Q385" t="s">
        <v>1574</v>
      </c>
      <c r="R385" t="s">
        <v>1603</v>
      </c>
      <c r="S385">
        <v>96</v>
      </c>
      <c r="T385" t="s">
        <v>1608</v>
      </c>
    </row>
    <row r="386" spans="1:20" x14ac:dyDescent="0.3">
      <c r="A386">
        <v>2023</v>
      </c>
      <c r="B386" t="s">
        <v>772</v>
      </c>
      <c r="C386" t="s">
        <v>1607</v>
      </c>
      <c r="D386" t="s">
        <v>78</v>
      </c>
      <c r="E386" t="s">
        <v>1322</v>
      </c>
      <c r="F386" t="s">
        <v>707</v>
      </c>
      <c r="G386" t="s">
        <v>11</v>
      </c>
      <c r="H386" t="s">
        <v>21</v>
      </c>
      <c r="I386" t="s">
        <v>16</v>
      </c>
      <c r="J386" t="s">
        <v>1577</v>
      </c>
      <c r="K386" t="s">
        <v>1580</v>
      </c>
      <c r="L386">
        <v>1200</v>
      </c>
      <c r="M386" t="s">
        <v>1572</v>
      </c>
      <c r="N386">
        <v>4.96</v>
      </c>
      <c r="O386" t="s">
        <v>1573</v>
      </c>
      <c r="P386">
        <v>200</v>
      </c>
      <c r="Q386" t="s">
        <v>1574</v>
      </c>
      <c r="R386" t="s">
        <v>1603</v>
      </c>
      <c r="S386">
        <v>96</v>
      </c>
      <c r="T386" t="s">
        <v>1608</v>
      </c>
    </row>
    <row r="387" spans="1:20" x14ac:dyDescent="0.3">
      <c r="A387">
        <v>2023</v>
      </c>
      <c r="B387" t="s">
        <v>772</v>
      </c>
      <c r="C387" t="s">
        <v>1607</v>
      </c>
      <c r="D387" t="s">
        <v>78</v>
      </c>
      <c r="E387" t="s">
        <v>1322</v>
      </c>
      <c r="F387" t="s">
        <v>707</v>
      </c>
      <c r="G387" t="s">
        <v>11</v>
      </c>
      <c r="H387" t="s">
        <v>21</v>
      </c>
      <c r="I387" t="s">
        <v>16</v>
      </c>
      <c r="J387" t="s">
        <v>1577</v>
      </c>
      <c r="K387" t="s">
        <v>1578</v>
      </c>
      <c r="L387">
        <v>900</v>
      </c>
      <c r="M387" t="s">
        <v>1572</v>
      </c>
      <c r="N387">
        <v>4.3600000000000003</v>
      </c>
      <c r="O387" t="s">
        <v>1573</v>
      </c>
      <c r="P387">
        <v>100</v>
      </c>
      <c r="Q387" t="s">
        <v>1574</v>
      </c>
      <c r="R387" t="s">
        <v>1603</v>
      </c>
      <c r="S387">
        <v>96</v>
      </c>
      <c r="T387" t="s">
        <v>1608</v>
      </c>
    </row>
    <row r="388" spans="1:20" x14ac:dyDescent="0.3">
      <c r="A388">
        <v>2023</v>
      </c>
      <c r="B388" t="s">
        <v>1582</v>
      </c>
      <c r="C388" t="s">
        <v>1607</v>
      </c>
      <c r="D388" t="s">
        <v>1602</v>
      </c>
      <c r="E388" t="s">
        <v>707</v>
      </c>
      <c r="F388" t="s">
        <v>1849</v>
      </c>
      <c r="G388" t="s">
        <v>11</v>
      </c>
      <c r="H388" t="s">
        <v>720</v>
      </c>
      <c r="I388" t="s">
        <v>16</v>
      </c>
      <c r="J388" t="s">
        <v>1570</v>
      </c>
      <c r="K388" t="s">
        <v>1581</v>
      </c>
      <c r="L388">
        <v>28200</v>
      </c>
      <c r="M388" t="s">
        <v>1572</v>
      </c>
      <c r="N388">
        <v>4.9399999999999897</v>
      </c>
      <c r="O388" t="s">
        <v>1573</v>
      </c>
      <c r="P388">
        <v>1700</v>
      </c>
      <c r="Q388" t="s">
        <v>1574</v>
      </c>
      <c r="R388" t="s">
        <v>1603</v>
      </c>
      <c r="S388">
        <v>93.5</v>
      </c>
      <c r="T388" t="s">
        <v>1608</v>
      </c>
    </row>
    <row r="389" spans="1:20" x14ac:dyDescent="0.3">
      <c r="A389">
        <v>2023</v>
      </c>
      <c r="B389" t="s">
        <v>1582</v>
      </c>
      <c r="C389" t="s">
        <v>1607</v>
      </c>
      <c r="D389" t="s">
        <v>1602</v>
      </c>
      <c r="E389" t="s">
        <v>707</v>
      </c>
      <c r="F389" t="s">
        <v>1849</v>
      </c>
      <c r="G389" t="s">
        <v>11</v>
      </c>
      <c r="H389" t="s">
        <v>720</v>
      </c>
      <c r="I389" t="s">
        <v>16</v>
      </c>
      <c r="J389" t="s">
        <v>1570</v>
      </c>
      <c r="K389" t="s">
        <v>1571</v>
      </c>
      <c r="L389">
        <v>4600</v>
      </c>
      <c r="M389" t="s">
        <v>1572</v>
      </c>
      <c r="N389">
        <v>4.2450000000000001</v>
      </c>
      <c r="O389" t="s">
        <v>1573</v>
      </c>
      <c r="P389">
        <v>400</v>
      </c>
      <c r="Q389" t="s">
        <v>1574</v>
      </c>
      <c r="R389" t="s">
        <v>1603</v>
      </c>
      <c r="S389">
        <v>93.5</v>
      </c>
      <c r="T389" t="s">
        <v>1608</v>
      </c>
    </row>
    <row r="390" spans="1:20" x14ac:dyDescent="0.3">
      <c r="A390">
        <v>2023</v>
      </c>
      <c r="B390" t="s">
        <v>1582</v>
      </c>
      <c r="C390" t="s">
        <v>1607</v>
      </c>
      <c r="D390" t="s">
        <v>1602</v>
      </c>
      <c r="E390" t="s">
        <v>707</v>
      </c>
      <c r="F390" t="s">
        <v>1849</v>
      </c>
      <c r="G390" t="s">
        <v>11</v>
      </c>
      <c r="H390" t="s">
        <v>720</v>
      </c>
      <c r="I390" t="s">
        <v>16</v>
      </c>
      <c r="J390" t="s">
        <v>1577</v>
      </c>
      <c r="K390" t="s">
        <v>1579</v>
      </c>
      <c r="L390">
        <v>67400</v>
      </c>
      <c r="M390" t="s">
        <v>1572</v>
      </c>
      <c r="N390">
        <v>4.2699999999999996</v>
      </c>
      <c r="O390" t="s">
        <v>1573</v>
      </c>
      <c r="P390">
        <v>3700</v>
      </c>
      <c r="Q390" t="s">
        <v>1574</v>
      </c>
      <c r="R390" t="s">
        <v>1603</v>
      </c>
      <c r="S390">
        <v>93</v>
      </c>
      <c r="T390" t="s">
        <v>1608</v>
      </c>
    </row>
    <row r="391" spans="1:20" x14ac:dyDescent="0.3">
      <c r="A391">
        <v>2023</v>
      </c>
      <c r="B391" t="s">
        <v>1582</v>
      </c>
      <c r="C391" t="s">
        <v>1607</v>
      </c>
      <c r="D391" t="s">
        <v>1602</v>
      </c>
      <c r="E391" t="s">
        <v>707</v>
      </c>
      <c r="F391" t="s">
        <v>1849</v>
      </c>
      <c r="G391" t="s">
        <v>11</v>
      </c>
      <c r="H391" t="s">
        <v>720</v>
      </c>
      <c r="I391" t="s">
        <v>16</v>
      </c>
      <c r="J391" t="s">
        <v>1577</v>
      </c>
      <c r="K391" t="s">
        <v>1580</v>
      </c>
      <c r="L391">
        <v>62200</v>
      </c>
      <c r="M391" t="s">
        <v>1572</v>
      </c>
      <c r="N391">
        <v>4.75</v>
      </c>
      <c r="O391" t="s">
        <v>1573</v>
      </c>
      <c r="P391">
        <v>3400</v>
      </c>
      <c r="Q391" t="s">
        <v>1574</v>
      </c>
      <c r="R391" t="s">
        <v>1603</v>
      </c>
      <c r="S391">
        <v>93</v>
      </c>
      <c r="T391" t="s">
        <v>1608</v>
      </c>
    </row>
    <row r="392" spans="1:20" x14ac:dyDescent="0.3">
      <c r="A392">
        <v>2023</v>
      </c>
      <c r="B392" t="s">
        <v>1582</v>
      </c>
      <c r="C392" t="s">
        <v>1607</v>
      </c>
      <c r="D392" t="s">
        <v>1602</v>
      </c>
      <c r="E392" t="s">
        <v>707</v>
      </c>
      <c r="F392" t="s">
        <v>1849</v>
      </c>
      <c r="G392" t="s">
        <v>11</v>
      </c>
      <c r="H392" t="s">
        <v>720</v>
      </c>
      <c r="I392" t="s">
        <v>16</v>
      </c>
      <c r="J392" t="s">
        <v>1577</v>
      </c>
      <c r="K392" t="s">
        <v>1578</v>
      </c>
      <c r="L392">
        <v>300</v>
      </c>
      <c r="M392" t="s">
        <v>1572</v>
      </c>
      <c r="N392">
        <v>2.57499999999999</v>
      </c>
      <c r="O392" t="s">
        <v>1573</v>
      </c>
      <c r="P392">
        <v>0</v>
      </c>
      <c r="Q392" t="s">
        <v>1574</v>
      </c>
      <c r="R392" t="s">
        <v>1603</v>
      </c>
      <c r="S392">
        <v>93</v>
      </c>
      <c r="T392" t="s">
        <v>1608</v>
      </c>
    </row>
    <row r="393" spans="1:20" x14ac:dyDescent="0.3">
      <c r="A393">
        <v>2023</v>
      </c>
      <c r="B393" t="s">
        <v>772</v>
      </c>
      <c r="C393" t="s">
        <v>1607</v>
      </c>
      <c r="D393" t="s">
        <v>86</v>
      </c>
      <c r="E393" t="s">
        <v>1323</v>
      </c>
      <c r="F393" t="s">
        <v>707</v>
      </c>
      <c r="G393" t="s">
        <v>11</v>
      </c>
      <c r="H393" t="s">
        <v>19</v>
      </c>
      <c r="I393" t="s">
        <v>125</v>
      </c>
      <c r="J393" t="s">
        <v>1570</v>
      </c>
      <c r="K393" t="s">
        <v>1581</v>
      </c>
      <c r="L393">
        <v>201900</v>
      </c>
      <c r="M393" t="s">
        <v>1572</v>
      </c>
      <c r="N393">
        <v>0.51</v>
      </c>
      <c r="O393" t="s">
        <v>1604</v>
      </c>
      <c r="P393">
        <v>2300</v>
      </c>
      <c r="Q393" t="s">
        <v>1605</v>
      </c>
      <c r="R393" t="s">
        <v>1603</v>
      </c>
      <c r="S393">
        <v>84</v>
      </c>
      <c r="T393" t="s">
        <v>1608</v>
      </c>
    </row>
    <row r="394" spans="1:20" x14ac:dyDescent="0.3">
      <c r="A394">
        <v>2023</v>
      </c>
      <c r="B394" t="s">
        <v>772</v>
      </c>
      <c r="C394" t="s">
        <v>1607</v>
      </c>
      <c r="D394" t="s">
        <v>86</v>
      </c>
      <c r="E394" t="s">
        <v>1323</v>
      </c>
      <c r="F394" t="s">
        <v>707</v>
      </c>
      <c r="G394" t="s">
        <v>11</v>
      </c>
      <c r="H394" t="s">
        <v>19</v>
      </c>
      <c r="I394" t="s">
        <v>16</v>
      </c>
      <c r="J394" t="s">
        <v>1570</v>
      </c>
      <c r="K394" t="s">
        <v>1581</v>
      </c>
      <c r="L394">
        <v>201900</v>
      </c>
      <c r="M394" t="s">
        <v>1572</v>
      </c>
      <c r="N394">
        <v>0.6</v>
      </c>
      <c r="O394" t="s">
        <v>1573</v>
      </c>
      <c r="P394">
        <v>3900</v>
      </c>
      <c r="Q394" t="s">
        <v>1574</v>
      </c>
      <c r="R394" t="s">
        <v>1603</v>
      </c>
      <c r="S394">
        <v>68</v>
      </c>
      <c r="T394" t="s">
        <v>1608</v>
      </c>
    </row>
    <row r="395" spans="1:20" x14ac:dyDescent="0.3">
      <c r="A395">
        <v>2023</v>
      </c>
      <c r="B395" t="s">
        <v>772</v>
      </c>
      <c r="C395" t="s">
        <v>1607</v>
      </c>
      <c r="D395" t="s">
        <v>86</v>
      </c>
      <c r="E395" t="s">
        <v>1323</v>
      </c>
      <c r="F395" t="s">
        <v>707</v>
      </c>
      <c r="G395" t="s">
        <v>11</v>
      </c>
      <c r="H395" t="s">
        <v>19</v>
      </c>
      <c r="I395" t="s">
        <v>125</v>
      </c>
      <c r="J395" t="s">
        <v>1577</v>
      </c>
      <c r="K395" t="s">
        <v>1579</v>
      </c>
      <c r="L395">
        <v>334700</v>
      </c>
      <c r="M395" t="s">
        <v>1572</v>
      </c>
      <c r="N395">
        <v>0.34</v>
      </c>
      <c r="O395" t="s">
        <v>1604</v>
      </c>
      <c r="P395">
        <v>2500</v>
      </c>
      <c r="Q395" t="s">
        <v>1605</v>
      </c>
      <c r="R395" t="s">
        <v>1603</v>
      </c>
      <c r="S395">
        <v>81</v>
      </c>
      <c r="T395" t="s">
        <v>1608</v>
      </c>
    </row>
    <row r="396" spans="1:20" x14ac:dyDescent="0.3">
      <c r="A396">
        <v>2023</v>
      </c>
      <c r="B396" t="s">
        <v>772</v>
      </c>
      <c r="C396" t="s">
        <v>1607</v>
      </c>
      <c r="D396" t="s">
        <v>86</v>
      </c>
      <c r="E396" t="s">
        <v>1323</v>
      </c>
      <c r="F396" t="s">
        <v>707</v>
      </c>
      <c r="G396" t="s">
        <v>11</v>
      </c>
      <c r="H396" t="s">
        <v>19</v>
      </c>
      <c r="I396" t="s">
        <v>16</v>
      </c>
      <c r="J396" t="s">
        <v>1577</v>
      </c>
      <c r="K396" t="s">
        <v>1579</v>
      </c>
      <c r="L396">
        <v>334700</v>
      </c>
      <c r="M396" t="s">
        <v>1572</v>
      </c>
      <c r="N396">
        <v>0.34</v>
      </c>
      <c r="O396" t="s">
        <v>1573</v>
      </c>
      <c r="P396">
        <v>3600</v>
      </c>
      <c r="Q396" t="s">
        <v>1574</v>
      </c>
      <c r="R396" t="s">
        <v>1603</v>
      </c>
      <c r="S396">
        <v>55</v>
      </c>
      <c r="T396" t="s">
        <v>1608</v>
      </c>
    </row>
    <row r="397" spans="1:20" x14ac:dyDescent="0.3">
      <c r="A397">
        <v>2023</v>
      </c>
      <c r="B397" t="s">
        <v>772</v>
      </c>
      <c r="C397" t="s">
        <v>1607</v>
      </c>
      <c r="D397" t="s">
        <v>86</v>
      </c>
      <c r="E397" t="s">
        <v>1323</v>
      </c>
      <c r="F397" t="s">
        <v>707</v>
      </c>
      <c r="G397" t="s">
        <v>11</v>
      </c>
      <c r="H397" t="s">
        <v>19</v>
      </c>
      <c r="I397" t="s">
        <v>125</v>
      </c>
      <c r="J397" t="s">
        <v>1577</v>
      </c>
      <c r="K397" t="s">
        <v>1580</v>
      </c>
      <c r="L397">
        <v>62100</v>
      </c>
      <c r="M397" t="s">
        <v>1572</v>
      </c>
      <c r="N397">
        <v>0.36</v>
      </c>
      <c r="O397" t="s">
        <v>1604</v>
      </c>
      <c r="P397">
        <v>500</v>
      </c>
      <c r="Q397" t="s">
        <v>1605</v>
      </c>
      <c r="R397" t="s">
        <v>1603</v>
      </c>
      <c r="S397">
        <v>81</v>
      </c>
      <c r="T397" t="s">
        <v>1608</v>
      </c>
    </row>
    <row r="398" spans="1:20" x14ac:dyDescent="0.3">
      <c r="A398">
        <v>2023</v>
      </c>
      <c r="B398" t="s">
        <v>772</v>
      </c>
      <c r="C398" t="s">
        <v>1607</v>
      </c>
      <c r="D398" t="s">
        <v>86</v>
      </c>
      <c r="E398" t="s">
        <v>1323</v>
      </c>
      <c r="F398" t="s">
        <v>707</v>
      </c>
      <c r="G398" t="s">
        <v>11</v>
      </c>
      <c r="H398" t="s">
        <v>19</v>
      </c>
      <c r="I398" t="s">
        <v>16</v>
      </c>
      <c r="J398" t="s">
        <v>1577</v>
      </c>
      <c r="K398" t="s">
        <v>1580</v>
      </c>
      <c r="L398">
        <v>62100</v>
      </c>
      <c r="M398" t="s">
        <v>1572</v>
      </c>
      <c r="N398">
        <v>0.35</v>
      </c>
      <c r="O398" t="s">
        <v>1573</v>
      </c>
      <c r="P398">
        <v>700</v>
      </c>
      <c r="Q398" t="s">
        <v>1574</v>
      </c>
      <c r="R398" t="s">
        <v>1603</v>
      </c>
      <c r="S398">
        <v>55</v>
      </c>
      <c r="T398" t="s">
        <v>1608</v>
      </c>
    </row>
    <row r="399" spans="1:20" x14ac:dyDescent="0.3">
      <c r="A399">
        <v>2023</v>
      </c>
      <c r="B399" t="s">
        <v>772</v>
      </c>
      <c r="C399" t="s">
        <v>1607</v>
      </c>
      <c r="D399" t="s">
        <v>1606</v>
      </c>
      <c r="E399" t="s">
        <v>1317</v>
      </c>
      <c r="F399" t="s">
        <v>707</v>
      </c>
      <c r="G399" t="s">
        <v>11</v>
      </c>
      <c r="H399" t="s">
        <v>13</v>
      </c>
      <c r="I399" t="s">
        <v>16</v>
      </c>
      <c r="J399" t="s">
        <v>1570</v>
      </c>
      <c r="K399" t="s">
        <v>1581</v>
      </c>
      <c r="L399">
        <v>6800</v>
      </c>
      <c r="M399" t="s">
        <v>1572</v>
      </c>
      <c r="N399">
        <v>5.47</v>
      </c>
      <c r="O399" t="s">
        <v>1573</v>
      </c>
      <c r="P399">
        <v>1200</v>
      </c>
      <c r="Q399" t="s">
        <v>1574</v>
      </c>
      <c r="R399" t="s">
        <v>1603</v>
      </c>
      <c r="S399">
        <v>92</v>
      </c>
      <c r="T399" t="s">
        <v>1608</v>
      </c>
    </row>
    <row r="400" spans="1:20" x14ac:dyDescent="0.3">
      <c r="A400">
        <v>2023</v>
      </c>
      <c r="B400" t="s">
        <v>772</v>
      </c>
      <c r="C400" t="s">
        <v>1607</v>
      </c>
      <c r="D400" t="s">
        <v>1606</v>
      </c>
      <c r="E400" t="s">
        <v>1317</v>
      </c>
      <c r="F400" t="s">
        <v>707</v>
      </c>
      <c r="G400" t="s">
        <v>11</v>
      </c>
      <c r="H400" t="s">
        <v>13</v>
      </c>
      <c r="I400" t="s">
        <v>16</v>
      </c>
      <c r="J400" t="s">
        <v>1570</v>
      </c>
      <c r="K400" t="s">
        <v>1571</v>
      </c>
      <c r="L400">
        <v>2100</v>
      </c>
      <c r="M400" t="s">
        <v>1572</v>
      </c>
      <c r="N400">
        <v>5.08</v>
      </c>
      <c r="O400" t="s">
        <v>1573</v>
      </c>
      <c r="P400">
        <v>300</v>
      </c>
      <c r="Q400" t="s">
        <v>1574</v>
      </c>
      <c r="R400" t="s">
        <v>1603</v>
      </c>
      <c r="S400">
        <v>92</v>
      </c>
      <c r="T400" t="s">
        <v>1608</v>
      </c>
    </row>
    <row r="401" spans="1:20" x14ac:dyDescent="0.3">
      <c r="A401">
        <v>2023</v>
      </c>
      <c r="B401" t="s">
        <v>772</v>
      </c>
      <c r="C401" t="s">
        <v>1607</v>
      </c>
      <c r="D401" t="s">
        <v>1606</v>
      </c>
      <c r="E401" t="s">
        <v>1317</v>
      </c>
      <c r="F401" t="s">
        <v>707</v>
      </c>
      <c r="G401" t="s">
        <v>11</v>
      </c>
      <c r="H401" t="s">
        <v>13</v>
      </c>
      <c r="I401" t="s">
        <v>16</v>
      </c>
      <c r="J401" t="s">
        <v>1577</v>
      </c>
      <c r="K401" t="s">
        <v>1579</v>
      </c>
      <c r="L401">
        <v>2100</v>
      </c>
      <c r="M401" t="s">
        <v>1572</v>
      </c>
      <c r="N401">
        <v>4.7</v>
      </c>
      <c r="O401" t="s">
        <v>1573</v>
      </c>
      <c r="P401">
        <v>300</v>
      </c>
      <c r="Q401" t="s">
        <v>1574</v>
      </c>
      <c r="R401" t="s">
        <v>1603</v>
      </c>
      <c r="S401">
        <v>92</v>
      </c>
      <c r="T401" t="s">
        <v>1608</v>
      </c>
    </row>
    <row r="402" spans="1:20" x14ac:dyDescent="0.3">
      <c r="A402">
        <v>2023</v>
      </c>
      <c r="B402" t="s">
        <v>772</v>
      </c>
      <c r="C402" t="s">
        <v>1607</v>
      </c>
      <c r="D402" t="s">
        <v>1606</v>
      </c>
      <c r="E402" t="s">
        <v>1317</v>
      </c>
      <c r="F402" t="s">
        <v>707</v>
      </c>
      <c r="G402" t="s">
        <v>11</v>
      </c>
      <c r="H402" t="s">
        <v>13</v>
      </c>
      <c r="I402" t="s">
        <v>16</v>
      </c>
      <c r="J402" t="s">
        <v>1577</v>
      </c>
      <c r="K402" t="s">
        <v>1580</v>
      </c>
      <c r="L402">
        <v>1800</v>
      </c>
      <c r="M402" t="s">
        <v>1572</v>
      </c>
      <c r="N402">
        <v>5.7</v>
      </c>
      <c r="O402" t="s">
        <v>1573</v>
      </c>
      <c r="P402">
        <v>300</v>
      </c>
      <c r="Q402" t="s">
        <v>1574</v>
      </c>
      <c r="R402" t="s">
        <v>1603</v>
      </c>
      <c r="S402">
        <v>92</v>
      </c>
      <c r="T402" t="s">
        <v>1608</v>
      </c>
    </row>
    <row r="403" spans="1:20" x14ac:dyDescent="0.3">
      <c r="A403">
        <v>2023</v>
      </c>
      <c r="B403" t="s">
        <v>772</v>
      </c>
      <c r="C403" t="s">
        <v>1607</v>
      </c>
      <c r="D403" t="s">
        <v>1606</v>
      </c>
      <c r="E403" t="s">
        <v>1317</v>
      </c>
      <c r="F403" t="s">
        <v>707</v>
      </c>
      <c r="G403" t="s">
        <v>11</v>
      </c>
      <c r="H403" t="s">
        <v>13</v>
      </c>
      <c r="I403" t="s">
        <v>16</v>
      </c>
      <c r="J403" t="s">
        <v>1577</v>
      </c>
      <c r="K403" t="s">
        <v>1578</v>
      </c>
      <c r="L403">
        <v>700</v>
      </c>
      <c r="M403" t="s">
        <v>1572</v>
      </c>
      <c r="N403">
        <v>4.59</v>
      </c>
      <c r="O403" t="s">
        <v>1573</v>
      </c>
      <c r="P403">
        <v>100</v>
      </c>
      <c r="Q403" t="s">
        <v>1574</v>
      </c>
      <c r="R403" t="s">
        <v>1603</v>
      </c>
      <c r="S403">
        <v>92</v>
      </c>
      <c r="T403" t="s">
        <v>1608</v>
      </c>
    </row>
    <row r="404" spans="1:20" x14ac:dyDescent="0.3">
      <c r="A404">
        <v>2024</v>
      </c>
      <c r="B404" t="s">
        <v>1537</v>
      </c>
      <c r="C404" t="s">
        <v>756</v>
      </c>
      <c r="D404" t="s">
        <v>1536</v>
      </c>
      <c r="E404" t="s">
        <v>707</v>
      </c>
      <c r="F404" t="s">
        <v>1850</v>
      </c>
      <c r="G404" t="s">
        <v>720</v>
      </c>
      <c r="H404" t="s">
        <v>720</v>
      </c>
      <c r="I404" t="s">
        <v>16</v>
      </c>
      <c r="J404" t="s">
        <v>1570</v>
      </c>
      <c r="K404" t="s">
        <v>1571</v>
      </c>
      <c r="L404">
        <v>5.4</v>
      </c>
      <c r="M404" t="s">
        <v>1697</v>
      </c>
      <c r="N404">
        <v>2.79</v>
      </c>
      <c r="O404" t="s">
        <v>1573</v>
      </c>
      <c r="P404">
        <v>481.4</v>
      </c>
      <c r="Q404" t="s">
        <v>1574</v>
      </c>
      <c r="T404" t="s">
        <v>1704</v>
      </c>
    </row>
    <row r="405" spans="1:20" x14ac:dyDescent="0.3">
      <c r="A405">
        <v>2024</v>
      </c>
      <c r="B405" t="s">
        <v>1537</v>
      </c>
      <c r="C405" t="s">
        <v>756</v>
      </c>
      <c r="D405" t="s">
        <v>1536</v>
      </c>
      <c r="E405" t="s">
        <v>707</v>
      </c>
      <c r="F405" t="s">
        <v>1850</v>
      </c>
      <c r="G405" t="s">
        <v>720</v>
      </c>
      <c r="H405" t="s">
        <v>720</v>
      </c>
      <c r="I405" t="s">
        <v>16</v>
      </c>
      <c r="J405" t="s">
        <v>1570</v>
      </c>
      <c r="K405" t="s">
        <v>1581</v>
      </c>
      <c r="L405">
        <v>4.4000000000000004</v>
      </c>
      <c r="M405" t="s">
        <v>1697</v>
      </c>
      <c r="N405">
        <v>2.74</v>
      </c>
      <c r="O405" t="s">
        <v>1573</v>
      </c>
      <c r="P405">
        <v>386.2</v>
      </c>
      <c r="Q405" t="s">
        <v>1574</v>
      </c>
      <c r="T405" t="s">
        <v>1704</v>
      </c>
    </row>
    <row r="406" spans="1:20" x14ac:dyDescent="0.3">
      <c r="A406">
        <v>2024</v>
      </c>
      <c r="B406" t="s">
        <v>1537</v>
      </c>
      <c r="C406" t="s">
        <v>756</v>
      </c>
      <c r="D406" t="s">
        <v>1536</v>
      </c>
      <c r="E406" t="s">
        <v>707</v>
      </c>
      <c r="F406" t="s">
        <v>1850</v>
      </c>
      <c r="G406" t="s">
        <v>720</v>
      </c>
      <c r="H406" t="s">
        <v>720</v>
      </c>
      <c r="I406" t="s">
        <v>16</v>
      </c>
      <c r="J406" t="s">
        <v>1577</v>
      </c>
      <c r="K406" t="s">
        <v>1578</v>
      </c>
      <c r="L406">
        <v>1.1000000000000001</v>
      </c>
      <c r="M406" t="s">
        <v>1697</v>
      </c>
      <c r="N406">
        <v>2.48</v>
      </c>
      <c r="O406" t="s">
        <v>1573</v>
      </c>
      <c r="P406">
        <v>85.5</v>
      </c>
      <c r="Q406" t="s">
        <v>1574</v>
      </c>
      <c r="T406" t="s">
        <v>1704</v>
      </c>
    </row>
    <row r="407" spans="1:20" x14ac:dyDescent="0.3">
      <c r="A407">
        <v>2024</v>
      </c>
      <c r="B407" t="s">
        <v>1537</v>
      </c>
      <c r="C407" t="s">
        <v>756</v>
      </c>
      <c r="D407" t="s">
        <v>1536</v>
      </c>
      <c r="E407" t="s">
        <v>707</v>
      </c>
      <c r="F407" t="s">
        <v>1850</v>
      </c>
      <c r="G407" t="s">
        <v>720</v>
      </c>
      <c r="H407" t="s">
        <v>720</v>
      </c>
      <c r="I407" t="s">
        <v>16</v>
      </c>
      <c r="J407" t="s">
        <v>1577</v>
      </c>
      <c r="K407" t="s">
        <v>1579</v>
      </c>
      <c r="L407">
        <v>1.3</v>
      </c>
      <c r="M407" t="s">
        <v>1697</v>
      </c>
      <c r="N407">
        <v>2.76</v>
      </c>
      <c r="O407" t="s">
        <v>1573</v>
      </c>
      <c r="P407">
        <v>114.2</v>
      </c>
      <c r="Q407" t="s">
        <v>1574</v>
      </c>
      <c r="T407" t="s">
        <v>1704</v>
      </c>
    </row>
    <row r="408" spans="1:20" x14ac:dyDescent="0.3">
      <c r="A408">
        <v>2023</v>
      </c>
      <c r="B408" t="s">
        <v>772</v>
      </c>
      <c r="C408" t="s">
        <v>896</v>
      </c>
      <c r="D408" t="s">
        <v>173</v>
      </c>
      <c r="E408" t="s">
        <v>1366</v>
      </c>
      <c r="F408" t="s">
        <v>707</v>
      </c>
      <c r="G408" t="s">
        <v>11</v>
      </c>
      <c r="H408" t="s">
        <v>17</v>
      </c>
      <c r="I408" t="s">
        <v>174</v>
      </c>
      <c r="J408" t="s">
        <v>1577</v>
      </c>
      <c r="K408" t="s">
        <v>2316</v>
      </c>
      <c r="L408">
        <v>58</v>
      </c>
      <c r="M408" t="s">
        <v>1697</v>
      </c>
      <c r="T408" t="s">
        <v>2128</v>
      </c>
    </row>
    <row r="409" spans="1:20" x14ac:dyDescent="0.3">
      <c r="A409">
        <v>2023</v>
      </c>
      <c r="B409" t="s">
        <v>772</v>
      </c>
      <c r="C409" t="s">
        <v>49</v>
      </c>
      <c r="D409" t="s">
        <v>50</v>
      </c>
      <c r="E409" t="s">
        <v>1372</v>
      </c>
      <c r="F409" t="s">
        <v>707</v>
      </c>
      <c r="G409" t="s">
        <v>11</v>
      </c>
      <c r="H409" t="s">
        <v>13</v>
      </c>
      <c r="I409" t="s">
        <v>16</v>
      </c>
      <c r="J409" t="s">
        <v>1570</v>
      </c>
      <c r="K409" t="s">
        <v>1872</v>
      </c>
      <c r="L409">
        <v>2</v>
      </c>
      <c r="M409" t="s">
        <v>1697</v>
      </c>
      <c r="N409">
        <v>5.8</v>
      </c>
      <c r="O409" t="s">
        <v>1573</v>
      </c>
      <c r="P409">
        <v>0</v>
      </c>
      <c r="Q409" t="s">
        <v>1552</v>
      </c>
      <c r="T409" t="s">
        <v>1086</v>
      </c>
    </row>
    <row r="410" spans="1:20" x14ac:dyDescent="0.3">
      <c r="A410">
        <v>2023</v>
      </c>
      <c r="B410" t="s">
        <v>772</v>
      </c>
      <c r="C410" t="s">
        <v>49</v>
      </c>
      <c r="D410" t="s">
        <v>50</v>
      </c>
      <c r="E410" t="s">
        <v>1372</v>
      </c>
      <c r="F410" t="s">
        <v>707</v>
      </c>
      <c r="G410" t="s">
        <v>11</v>
      </c>
      <c r="H410" t="s">
        <v>13</v>
      </c>
      <c r="I410" t="s">
        <v>16</v>
      </c>
      <c r="J410" t="s">
        <v>1570</v>
      </c>
      <c r="K410" t="s">
        <v>1581</v>
      </c>
      <c r="L410">
        <v>2872</v>
      </c>
      <c r="M410" t="s">
        <v>1697</v>
      </c>
      <c r="N410">
        <v>5.5</v>
      </c>
      <c r="O410" t="s">
        <v>1573</v>
      </c>
      <c r="P410">
        <v>506</v>
      </c>
      <c r="Q410" t="s">
        <v>1552</v>
      </c>
      <c r="T410" t="s">
        <v>1086</v>
      </c>
    </row>
    <row r="411" spans="1:20" x14ac:dyDescent="0.3">
      <c r="A411">
        <v>2023</v>
      </c>
      <c r="B411" t="s">
        <v>772</v>
      </c>
      <c r="C411" t="s">
        <v>49</v>
      </c>
      <c r="D411" t="s">
        <v>50</v>
      </c>
      <c r="E411" t="s">
        <v>1372</v>
      </c>
      <c r="F411" t="s">
        <v>707</v>
      </c>
      <c r="G411" t="s">
        <v>11</v>
      </c>
      <c r="H411" t="s">
        <v>13</v>
      </c>
      <c r="I411" t="s">
        <v>16</v>
      </c>
      <c r="J411" t="s">
        <v>1577</v>
      </c>
      <c r="K411" t="s">
        <v>1622</v>
      </c>
      <c r="L411">
        <v>2.8</v>
      </c>
      <c r="M411" t="s">
        <v>1697</v>
      </c>
      <c r="N411">
        <v>8.5</v>
      </c>
      <c r="O411" t="s">
        <v>1573</v>
      </c>
      <c r="P411">
        <v>768</v>
      </c>
      <c r="Q411" t="s">
        <v>1552</v>
      </c>
      <c r="T411" t="s">
        <v>1086</v>
      </c>
    </row>
    <row r="412" spans="1:20" x14ac:dyDescent="0.3">
      <c r="A412">
        <v>2023</v>
      </c>
      <c r="B412" t="s">
        <v>772</v>
      </c>
      <c r="C412" t="s">
        <v>49</v>
      </c>
      <c r="D412" t="s">
        <v>50</v>
      </c>
      <c r="E412" t="s">
        <v>1372</v>
      </c>
      <c r="F412" t="s">
        <v>707</v>
      </c>
      <c r="G412" t="s">
        <v>11</v>
      </c>
      <c r="H412" t="s">
        <v>13</v>
      </c>
      <c r="I412" t="s">
        <v>16</v>
      </c>
      <c r="J412" t="s">
        <v>1577</v>
      </c>
      <c r="K412" t="s">
        <v>1580</v>
      </c>
      <c r="L412">
        <v>2.0299999999999998</v>
      </c>
      <c r="M412" t="s">
        <v>1697</v>
      </c>
      <c r="N412">
        <v>7.8</v>
      </c>
      <c r="O412" t="s">
        <v>1573</v>
      </c>
      <c r="P412">
        <v>510</v>
      </c>
      <c r="Q412" t="s">
        <v>1552</v>
      </c>
      <c r="T412" t="s">
        <v>1086</v>
      </c>
    </row>
    <row r="413" spans="1:20" x14ac:dyDescent="0.3">
      <c r="A413">
        <v>2024</v>
      </c>
      <c r="B413" t="s">
        <v>1537</v>
      </c>
      <c r="C413" t="s">
        <v>902</v>
      </c>
      <c r="D413" t="s">
        <v>2224</v>
      </c>
      <c r="E413" t="s">
        <v>707</v>
      </c>
      <c r="F413" t="s">
        <v>2223</v>
      </c>
      <c r="G413" t="s">
        <v>11</v>
      </c>
      <c r="H413" t="s">
        <v>44</v>
      </c>
      <c r="I413" t="s">
        <v>16</v>
      </c>
      <c r="J413" t="s">
        <v>1570</v>
      </c>
      <c r="K413" t="s">
        <v>1571</v>
      </c>
      <c r="L413">
        <v>335</v>
      </c>
      <c r="M413" t="s">
        <v>1572</v>
      </c>
      <c r="N413">
        <v>6.11</v>
      </c>
      <c r="O413" t="s">
        <v>1573</v>
      </c>
      <c r="P413">
        <v>66</v>
      </c>
      <c r="Q413" t="s">
        <v>1552</v>
      </c>
      <c r="S413">
        <v>96</v>
      </c>
      <c r="T413" t="s">
        <v>2228</v>
      </c>
    </row>
    <row r="414" spans="1:20" x14ac:dyDescent="0.3">
      <c r="A414">
        <v>2024</v>
      </c>
      <c r="B414" t="s">
        <v>1537</v>
      </c>
      <c r="C414" t="s">
        <v>902</v>
      </c>
      <c r="D414" t="s">
        <v>2224</v>
      </c>
      <c r="E414" t="s">
        <v>707</v>
      </c>
      <c r="F414" t="s">
        <v>2223</v>
      </c>
      <c r="G414" t="s">
        <v>11</v>
      </c>
      <c r="H414" t="s">
        <v>44</v>
      </c>
      <c r="I414" t="s">
        <v>16</v>
      </c>
      <c r="J414" t="s">
        <v>1570</v>
      </c>
      <c r="K414" t="s">
        <v>1581</v>
      </c>
      <c r="L414">
        <v>1466</v>
      </c>
      <c r="M414" t="s">
        <v>1572</v>
      </c>
      <c r="N414">
        <v>5.16</v>
      </c>
      <c r="O414" t="s">
        <v>1573</v>
      </c>
      <c r="P414">
        <v>243</v>
      </c>
      <c r="Q414" t="s">
        <v>1552</v>
      </c>
      <c r="S414">
        <v>96</v>
      </c>
      <c r="T414" t="s">
        <v>2228</v>
      </c>
    </row>
    <row r="415" spans="1:20" x14ac:dyDescent="0.3">
      <c r="A415">
        <v>2024</v>
      </c>
      <c r="B415" t="s">
        <v>1537</v>
      </c>
      <c r="C415" t="s">
        <v>902</v>
      </c>
      <c r="D415" t="s">
        <v>2224</v>
      </c>
      <c r="E415" t="s">
        <v>707</v>
      </c>
      <c r="F415" t="s">
        <v>2223</v>
      </c>
      <c r="G415" t="s">
        <v>11</v>
      </c>
      <c r="H415" t="s">
        <v>44</v>
      </c>
      <c r="I415" t="s">
        <v>16</v>
      </c>
      <c r="J415" t="s">
        <v>1577</v>
      </c>
      <c r="K415" t="s">
        <v>1578</v>
      </c>
      <c r="L415">
        <v>290</v>
      </c>
      <c r="M415" t="s">
        <v>1572</v>
      </c>
      <c r="N415">
        <v>6.34</v>
      </c>
      <c r="O415" t="s">
        <v>1573</v>
      </c>
      <c r="P415">
        <v>59</v>
      </c>
      <c r="Q415" t="s">
        <v>1552</v>
      </c>
      <c r="T415" t="s">
        <v>2228</v>
      </c>
    </row>
    <row r="416" spans="1:20" x14ac:dyDescent="0.3">
      <c r="A416">
        <v>2024</v>
      </c>
      <c r="B416" t="s">
        <v>1537</v>
      </c>
      <c r="C416" t="s">
        <v>902</v>
      </c>
      <c r="D416" t="s">
        <v>2224</v>
      </c>
      <c r="E416" t="s">
        <v>707</v>
      </c>
      <c r="F416" t="s">
        <v>2223</v>
      </c>
      <c r="G416" t="s">
        <v>11</v>
      </c>
      <c r="H416" t="s">
        <v>44</v>
      </c>
      <c r="I416" t="s">
        <v>16</v>
      </c>
      <c r="J416" t="s">
        <v>1577</v>
      </c>
      <c r="K416" t="s">
        <v>1579</v>
      </c>
      <c r="L416">
        <v>2150</v>
      </c>
      <c r="M416" t="s">
        <v>1572</v>
      </c>
      <c r="N416">
        <v>5.0999999999999996</v>
      </c>
      <c r="O416" t="s">
        <v>1573</v>
      </c>
      <c r="P416">
        <v>352</v>
      </c>
      <c r="Q416" t="s">
        <v>1552</v>
      </c>
      <c r="T416" t="s">
        <v>2228</v>
      </c>
    </row>
    <row r="417" spans="1:20" x14ac:dyDescent="0.3">
      <c r="A417">
        <v>2024</v>
      </c>
      <c r="B417" t="s">
        <v>1537</v>
      </c>
      <c r="C417" t="s">
        <v>902</v>
      </c>
      <c r="D417" t="s">
        <v>2224</v>
      </c>
      <c r="E417" t="s">
        <v>707</v>
      </c>
      <c r="F417" t="s">
        <v>2223</v>
      </c>
      <c r="G417" t="s">
        <v>11</v>
      </c>
      <c r="H417" t="s">
        <v>44</v>
      </c>
      <c r="I417" t="s">
        <v>16</v>
      </c>
      <c r="J417" t="s">
        <v>1577</v>
      </c>
      <c r="K417" t="s">
        <v>1580</v>
      </c>
      <c r="L417">
        <v>1464</v>
      </c>
      <c r="M417" t="s">
        <v>1572</v>
      </c>
      <c r="N417">
        <v>4.37</v>
      </c>
      <c r="O417" t="s">
        <v>1573</v>
      </c>
      <c r="P417">
        <v>206</v>
      </c>
      <c r="Q417" t="s">
        <v>1552</v>
      </c>
      <c r="T417" t="s">
        <v>2228</v>
      </c>
    </row>
    <row r="418" spans="1:20" x14ac:dyDescent="0.3">
      <c r="A418">
        <v>2024</v>
      </c>
      <c r="B418" t="s">
        <v>772</v>
      </c>
      <c r="C418" t="s">
        <v>54</v>
      </c>
      <c r="D418" t="s">
        <v>55</v>
      </c>
      <c r="E418" t="s">
        <v>1379</v>
      </c>
      <c r="F418" t="s">
        <v>707</v>
      </c>
      <c r="G418" t="s">
        <v>11</v>
      </c>
      <c r="H418" t="s">
        <v>19</v>
      </c>
      <c r="I418" t="s">
        <v>16</v>
      </c>
      <c r="J418" t="s">
        <v>1577</v>
      </c>
      <c r="K418" t="s">
        <v>1544</v>
      </c>
      <c r="L418">
        <v>56.5</v>
      </c>
      <c r="M418" t="s">
        <v>1572</v>
      </c>
      <c r="N418">
        <v>1.1000000000000001</v>
      </c>
      <c r="O418" t="s">
        <v>1573</v>
      </c>
      <c r="P418">
        <v>1980</v>
      </c>
      <c r="Q418" t="s">
        <v>1552</v>
      </c>
      <c r="T418" t="s">
        <v>2205</v>
      </c>
    </row>
    <row r="419" spans="1:20" x14ac:dyDescent="0.3">
      <c r="A419">
        <v>2024</v>
      </c>
      <c r="B419" t="s">
        <v>772</v>
      </c>
      <c r="C419" t="s">
        <v>54</v>
      </c>
      <c r="D419" t="s">
        <v>55</v>
      </c>
      <c r="E419" t="s">
        <v>1379</v>
      </c>
      <c r="F419" t="s">
        <v>707</v>
      </c>
      <c r="G419" t="s">
        <v>11</v>
      </c>
      <c r="H419" t="s">
        <v>19</v>
      </c>
      <c r="I419" t="s">
        <v>16</v>
      </c>
      <c r="J419" t="s">
        <v>1570</v>
      </c>
      <c r="K419" t="s">
        <v>1544</v>
      </c>
      <c r="L419">
        <v>38.299999999999997</v>
      </c>
      <c r="M419" t="s">
        <v>1572</v>
      </c>
      <c r="N419">
        <v>1.1000000000000001</v>
      </c>
      <c r="O419" t="s">
        <v>1573</v>
      </c>
      <c r="P419">
        <v>1350</v>
      </c>
      <c r="Q419" t="s">
        <v>1552</v>
      </c>
      <c r="T419" t="s">
        <v>2205</v>
      </c>
    </row>
    <row r="420" spans="1:20" x14ac:dyDescent="0.3">
      <c r="A420">
        <v>2023</v>
      </c>
      <c r="B420" t="s">
        <v>772</v>
      </c>
      <c r="C420" t="s">
        <v>165</v>
      </c>
      <c r="D420" t="s">
        <v>166</v>
      </c>
      <c r="E420" t="s">
        <v>1392</v>
      </c>
      <c r="F420" t="s">
        <v>707</v>
      </c>
      <c r="G420" t="s">
        <v>11</v>
      </c>
      <c r="H420" t="s">
        <v>19</v>
      </c>
      <c r="I420" t="s">
        <v>157</v>
      </c>
      <c r="J420" t="s">
        <v>1570</v>
      </c>
      <c r="K420" t="s">
        <v>2316</v>
      </c>
      <c r="L420">
        <v>207600</v>
      </c>
      <c r="M420" t="s">
        <v>1572</v>
      </c>
    </row>
    <row r="421" spans="1:20" x14ac:dyDescent="0.3">
      <c r="A421">
        <v>2024</v>
      </c>
      <c r="B421" t="s">
        <v>772</v>
      </c>
      <c r="C421" t="s">
        <v>135</v>
      </c>
      <c r="D421" t="s">
        <v>136</v>
      </c>
      <c r="E421" t="s">
        <v>1395</v>
      </c>
      <c r="F421" t="s">
        <v>707</v>
      </c>
      <c r="G421" t="s">
        <v>11</v>
      </c>
      <c r="H421" t="s">
        <v>19</v>
      </c>
      <c r="I421" t="s">
        <v>2797</v>
      </c>
      <c r="J421" t="s">
        <v>1570</v>
      </c>
      <c r="K421" t="s">
        <v>1571</v>
      </c>
      <c r="L421">
        <v>437</v>
      </c>
      <c r="M421" t="s">
        <v>2796</v>
      </c>
      <c r="N421">
        <v>0.26</v>
      </c>
      <c r="O421" t="s">
        <v>1604</v>
      </c>
      <c r="T421" t="s">
        <v>2800</v>
      </c>
    </row>
    <row r="422" spans="1:20" x14ac:dyDescent="0.3">
      <c r="A422">
        <v>2024</v>
      </c>
      <c r="B422" t="s">
        <v>772</v>
      </c>
      <c r="C422" t="s">
        <v>135</v>
      </c>
      <c r="D422" t="s">
        <v>136</v>
      </c>
      <c r="E422" t="s">
        <v>1395</v>
      </c>
      <c r="F422" t="s">
        <v>707</v>
      </c>
      <c r="G422" t="s">
        <v>11</v>
      </c>
      <c r="H422" t="s">
        <v>19</v>
      </c>
      <c r="I422" t="s">
        <v>2798</v>
      </c>
      <c r="J422" t="s">
        <v>1570</v>
      </c>
      <c r="K422" t="s">
        <v>1571</v>
      </c>
      <c r="L422">
        <v>437</v>
      </c>
      <c r="M422" t="s">
        <v>2796</v>
      </c>
      <c r="N422">
        <v>0.22</v>
      </c>
      <c r="O422" t="s">
        <v>1604</v>
      </c>
      <c r="T422" t="s">
        <v>2800</v>
      </c>
    </row>
    <row r="423" spans="1:20" x14ac:dyDescent="0.3">
      <c r="A423">
        <v>2024</v>
      </c>
      <c r="B423" t="s">
        <v>772</v>
      </c>
      <c r="C423" t="s">
        <v>135</v>
      </c>
      <c r="D423" t="s">
        <v>136</v>
      </c>
      <c r="E423" t="s">
        <v>1395</v>
      </c>
      <c r="F423" t="s">
        <v>707</v>
      </c>
      <c r="G423" t="s">
        <v>11</v>
      </c>
      <c r="H423" t="s">
        <v>19</v>
      </c>
      <c r="I423" t="s">
        <v>2797</v>
      </c>
      <c r="J423" t="s">
        <v>1570</v>
      </c>
      <c r="K423" t="s">
        <v>1581</v>
      </c>
      <c r="L423">
        <v>168</v>
      </c>
      <c r="M423" t="s">
        <v>2796</v>
      </c>
      <c r="N423">
        <v>0.22</v>
      </c>
      <c r="O423" t="s">
        <v>1604</v>
      </c>
      <c r="T423" t="s">
        <v>2800</v>
      </c>
    </row>
    <row r="424" spans="1:20" x14ac:dyDescent="0.3">
      <c r="A424">
        <v>2024</v>
      </c>
      <c r="B424" t="s">
        <v>772</v>
      </c>
      <c r="C424" t="s">
        <v>135</v>
      </c>
      <c r="D424" t="s">
        <v>136</v>
      </c>
      <c r="E424" t="s">
        <v>1395</v>
      </c>
      <c r="F424" t="s">
        <v>707</v>
      </c>
      <c r="G424" t="s">
        <v>11</v>
      </c>
      <c r="H424" t="s">
        <v>19</v>
      </c>
      <c r="I424" t="s">
        <v>2798</v>
      </c>
      <c r="J424" t="s">
        <v>1570</v>
      </c>
      <c r="K424" t="s">
        <v>1581</v>
      </c>
      <c r="L424">
        <v>168</v>
      </c>
      <c r="M424" t="s">
        <v>2796</v>
      </c>
      <c r="N424">
        <v>8.0000000000000002E-3</v>
      </c>
      <c r="O424" t="s">
        <v>1604</v>
      </c>
      <c r="T424" t="s">
        <v>2800</v>
      </c>
    </row>
    <row r="425" spans="1:20" x14ac:dyDescent="0.3">
      <c r="A425">
        <v>2024</v>
      </c>
      <c r="B425" t="s">
        <v>772</v>
      </c>
      <c r="C425" t="s">
        <v>135</v>
      </c>
      <c r="D425" t="s">
        <v>136</v>
      </c>
      <c r="E425" t="s">
        <v>1395</v>
      </c>
      <c r="F425" t="s">
        <v>707</v>
      </c>
      <c r="G425" t="s">
        <v>11</v>
      </c>
      <c r="H425" t="s">
        <v>19</v>
      </c>
      <c r="I425" t="s">
        <v>2799</v>
      </c>
      <c r="J425" t="s">
        <v>1570</v>
      </c>
      <c r="K425" t="s">
        <v>1581</v>
      </c>
      <c r="L425">
        <v>5</v>
      </c>
      <c r="M425" t="s">
        <v>2796</v>
      </c>
      <c r="N425">
        <v>0.11</v>
      </c>
      <c r="O425" t="s">
        <v>1604</v>
      </c>
      <c r="T425" t="s">
        <v>2800</v>
      </c>
    </row>
    <row r="426" spans="1:20" x14ac:dyDescent="0.3">
      <c r="A426">
        <v>2024</v>
      </c>
      <c r="B426" t="s">
        <v>772</v>
      </c>
      <c r="C426" t="s">
        <v>135</v>
      </c>
      <c r="D426" t="s">
        <v>136</v>
      </c>
      <c r="E426" t="s">
        <v>1395</v>
      </c>
      <c r="F426" t="s">
        <v>707</v>
      </c>
      <c r="G426" t="s">
        <v>11</v>
      </c>
      <c r="H426" t="s">
        <v>19</v>
      </c>
      <c r="I426" t="s">
        <v>125</v>
      </c>
      <c r="J426" t="s">
        <v>1577</v>
      </c>
      <c r="K426" t="s">
        <v>1578</v>
      </c>
      <c r="L426">
        <v>767</v>
      </c>
      <c r="M426" t="s">
        <v>2796</v>
      </c>
      <c r="N426">
        <v>0.25</v>
      </c>
      <c r="O426" t="s">
        <v>1604</v>
      </c>
      <c r="T426" t="s">
        <v>2800</v>
      </c>
    </row>
    <row r="427" spans="1:20" x14ac:dyDescent="0.3">
      <c r="A427">
        <v>2024</v>
      </c>
      <c r="B427" t="s">
        <v>772</v>
      </c>
      <c r="C427" t="s">
        <v>135</v>
      </c>
      <c r="D427" t="s">
        <v>136</v>
      </c>
      <c r="E427" t="s">
        <v>1395</v>
      </c>
      <c r="F427" t="s">
        <v>707</v>
      </c>
      <c r="G427" t="s">
        <v>11</v>
      </c>
      <c r="H427" t="s">
        <v>19</v>
      </c>
      <c r="I427" t="s">
        <v>2119</v>
      </c>
      <c r="J427" t="s">
        <v>1577</v>
      </c>
      <c r="K427" t="s">
        <v>1578</v>
      </c>
      <c r="L427">
        <v>767</v>
      </c>
      <c r="M427" t="s">
        <v>2796</v>
      </c>
      <c r="N427">
        <v>8.0000000000000002E-3</v>
      </c>
      <c r="O427" t="s">
        <v>1604</v>
      </c>
      <c r="T427" t="s">
        <v>2800</v>
      </c>
    </row>
    <row r="428" spans="1:20" x14ac:dyDescent="0.3">
      <c r="A428">
        <v>2024</v>
      </c>
      <c r="B428" t="s">
        <v>772</v>
      </c>
      <c r="C428" t="s">
        <v>135</v>
      </c>
      <c r="D428" t="s">
        <v>136</v>
      </c>
      <c r="E428" t="s">
        <v>1395</v>
      </c>
      <c r="F428" t="s">
        <v>707</v>
      </c>
      <c r="G428" t="s">
        <v>11</v>
      </c>
      <c r="H428" t="s">
        <v>19</v>
      </c>
      <c r="I428" t="s">
        <v>125</v>
      </c>
      <c r="J428" t="s">
        <v>1577</v>
      </c>
      <c r="K428" t="s">
        <v>1579</v>
      </c>
      <c r="L428">
        <v>342</v>
      </c>
      <c r="M428" t="s">
        <v>2796</v>
      </c>
      <c r="N428">
        <v>0.23</v>
      </c>
      <c r="O428" t="s">
        <v>1604</v>
      </c>
    </row>
    <row r="429" spans="1:20" x14ac:dyDescent="0.3">
      <c r="A429">
        <v>2024</v>
      </c>
      <c r="B429" t="s">
        <v>772</v>
      </c>
      <c r="C429" t="s">
        <v>135</v>
      </c>
      <c r="D429" t="s">
        <v>136</v>
      </c>
      <c r="E429" t="s">
        <v>1395</v>
      </c>
      <c r="F429" t="s">
        <v>707</v>
      </c>
      <c r="G429" t="s">
        <v>11</v>
      </c>
      <c r="H429" t="s">
        <v>19</v>
      </c>
      <c r="I429" t="s">
        <v>2119</v>
      </c>
      <c r="J429" t="s">
        <v>1577</v>
      </c>
      <c r="K429" t="s">
        <v>1579</v>
      </c>
      <c r="L429">
        <v>342</v>
      </c>
      <c r="M429" t="s">
        <v>2796</v>
      </c>
      <c r="N429">
        <v>7.0000000000000001E-3</v>
      </c>
      <c r="O429" t="s">
        <v>1604</v>
      </c>
    </row>
    <row r="430" spans="1:20" x14ac:dyDescent="0.3">
      <c r="A430">
        <v>2024</v>
      </c>
      <c r="B430" t="s">
        <v>772</v>
      </c>
      <c r="C430" t="s">
        <v>730</v>
      </c>
      <c r="D430" t="s">
        <v>59</v>
      </c>
      <c r="E430" t="s">
        <v>1437</v>
      </c>
      <c r="F430" t="s">
        <v>707</v>
      </c>
      <c r="G430" t="s">
        <v>11</v>
      </c>
      <c r="H430" t="s">
        <v>13</v>
      </c>
      <c r="I430" t="s">
        <v>16</v>
      </c>
      <c r="J430" t="s">
        <v>1570</v>
      </c>
      <c r="K430" t="s">
        <v>1571</v>
      </c>
      <c r="L430">
        <v>433</v>
      </c>
      <c r="M430" t="s">
        <v>1572</v>
      </c>
      <c r="N430">
        <v>15.6</v>
      </c>
      <c r="O430" t="s">
        <v>1573</v>
      </c>
      <c r="P430">
        <v>217</v>
      </c>
      <c r="Q430" t="s">
        <v>1574</v>
      </c>
    </row>
    <row r="431" spans="1:20" x14ac:dyDescent="0.3">
      <c r="A431">
        <v>2024</v>
      </c>
      <c r="B431" t="s">
        <v>772</v>
      </c>
      <c r="C431" t="s">
        <v>730</v>
      </c>
      <c r="D431" t="s">
        <v>59</v>
      </c>
      <c r="E431" t="s">
        <v>1437</v>
      </c>
      <c r="F431" t="s">
        <v>707</v>
      </c>
      <c r="G431" t="s">
        <v>11</v>
      </c>
      <c r="H431" t="s">
        <v>13</v>
      </c>
      <c r="I431" t="s">
        <v>16</v>
      </c>
      <c r="J431" t="s">
        <v>1570</v>
      </c>
      <c r="K431" t="s">
        <v>1581</v>
      </c>
      <c r="L431">
        <v>794</v>
      </c>
      <c r="M431" t="s">
        <v>1572</v>
      </c>
      <c r="N431">
        <v>10.4</v>
      </c>
      <c r="O431" t="s">
        <v>1573</v>
      </c>
      <c r="P431">
        <v>265</v>
      </c>
      <c r="Q431" t="s">
        <v>1574</v>
      </c>
    </row>
    <row r="432" spans="1:20" x14ac:dyDescent="0.3">
      <c r="A432">
        <v>2024</v>
      </c>
      <c r="B432" t="s">
        <v>772</v>
      </c>
      <c r="C432" t="s">
        <v>730</v>
      </c>
      <c r="D432" t="s">
        <v>59</v>
      </c>
      <c r="E432" t="s">
        <v>1437</v>
      </c>
      <c r="F432" t="s">
        <v>707</v>
      </c>
      <c r="G432" t="s">
        <v>11</v>
      </c>
      <c r="H432" t="s">
        <v>13</v>
      </c>
      <c r="I432" t="s">
        <v>16</v>
      </c>
      <c r="J432" t="s">
        <v>1577</v>
      </c>
      <c r="K432" t="s">
        <v>1578</v>
      </c>
      <c r="L432">
        <v>250</v>
      </c>
      <c r="M432" t="s">
        <v>1572</v>
      </c>
      <c r="N432">
        <v>11.6</v>
      </c>
      <c r="O432" t="s">
        <v>1573</v>
      </c>
      <c r="P432">
        <v>93</v>
      </c>
      <c r="Q432" t="s">
        <v>1574</v>
      </c>
    </row>
    <row r="433" spans="1:17" x14ac:dyDescent="0.3">
      <c r="A433">
        <v>2024</v>
      </c>
      <c r="B433" t="s">
        <v>772</v>
      </c>
      <c r="C433" t="s">
        <v>730</v>
      </c>
      <c r="D433" t="s">
        <v>59</v>
      </c>
      <c r="E433" t="s">
        <v>1437</v>
      </c>
      <c r="F433" t="s">
        <v>707</v>
      </c>
      <c r="G433" t="s">
        <v>11</v>
      </c>
      <c r="H433" t="s">
        <v>13</v>
      </c>
      <c r="I433" t="s">
        <v>16</v>
      </c>
      <c r="J433" t="s">
        <v>1577</v>
      </c>
      <c r="K433" t="s">
        <v>1579</v>
      </c>
      <c r="L433">
        <v>557</v>
      </c>
      <c r="M433" t="s">
        <v>1572</v>
      </c>
      <c r="N433">
        <v>7.5</v>
      </c>
      <c r="O433" t="s">
        <v>1573</v>
      </c>
      <c r="P433">
        <v>135</v>
      </c>
      <c r="Q433" t="s">
        <v>1574</v>
      </c>
    </row>
    <row r="434" spans="1:17" x14ac:dyDescent="0.3">
      <c r="A434">
        <v>2024</v>
      </c>
      <c r="B434" t="s">
        <v>772</v>
      </c>
      <c r="C434" t="s">
        <v>730</v>
      </c>
      <c r="D434" t="s">
        <v>59</v>
      </c>
      <c r="E434" t="s">
        <v>1437</v>
      </c>
      <c r="F434" t="s">
        <v>707</v>
      </c>
      <c r="G434" t="s">
        <v>11</v>
      </c>
      <c r="H434" t="s">
        <v>13</v>
      </c>
      <c r="I434" t="s">
        <v>16</v>
      </c>
      <c r="J434" t="s">
        <v>1577</v>
      </c>
      <c r="K434" t="s">
        <v>1580</v>
      </c>
      <c r="L434">
        <v>2749</v>
      </c>
      <c r="M434" t="s">
        <v>1572</v>
      </c>
      <c r="N434">
        <v>2.6</v>
      </c>
      <c r="O434" t="s">
        <v>1573</v>
      </c>
      <c r="P434">
        <v>229</v>
      </c>
      <c r="Q434" t="s">
        <v>1574</v>
      </c>
    </row>
    <row r="435" spans="1:17" x14ac:dyDescent="0.3">
      <c r="A435">
        <v>2024</v>
      </c>
      <c r="B435" t="s">
        <v>772</v>
      </c>
      <c r="C435" t="s">
        <v>730</v>
      </c>
      <c r="D435" t="s">
        <v>60</v>
      </c>
      <c r="E435" t="s">
        <v>1438</v>
      </c>
      <c r="F435" t="s">
        <v>707</v>
      </c>
      <c r="G435" t="s">
        <v>11</v>
      </c>
      <c r="H435" t="s">
        <v>19</v>
      </c>
      <c r="I435" t="s">
        <v>16</v>
      </c>
      <c r="J435" t="s">
        <v>1570</v>
      </c>
      <c r="K435" t="s">
        <v>1571</v>
      </c>
      <c r="L435">
        <v>305</v>
      </c>
      <c r="M435" t="s">
        <v>1572</v>
      </c>
      <c r="N435">
        <v>11</v>
      </c>
      <c r="O435" t="s">
        <v>1573</v>
      </c>
      <c r="P435">
        <v>107</v>
      </c>
      <c r="Q435" t="s">
        <v>1574</v>
      </c>
    </row>
    <row r="436" spans="1:17" x14ac:dyDescent="0.3">
      <c r="A436">
        <v>2024</v>
      </c>
      <c r="B436" t="s">
        <v>772</v>
      </c>
      <c r="C436" t="s">
        <v>730</v>
      </c>
      <c r="D436" t="s">
        <v>60</v>
      </c>
      <c r="E436" t="s">
        <v>1438</v>
      </c>
      <c r="F436" t="s">
        <v>707</v>
      </c>
      <c r="G436" t="s">
        <v>11</v>
      </c>
      <c r="H436" t="s">
        <v>19</v>
      </c>
      <c r="I436" t="s">
        <v>16</v>
      </c>
      <c r="J436" t="s">
        <v>1570</v>
      </c>
      <c r="K436" t="s">
        <v>1581</v>
      </c>
      <c r="L436">
        <v>2076</v>
      </c>
      <c r="M436" t="s">
        <v>1572</v>
      </c>
      <c r="N436">
        <v>8.9</v>
      </c>
      <c r="O436" t="s">
        <v>1573</v>
      </c>
      <c r="P436">
        <v>592</v>
      </c>
      <c r="Q436" t="s">
        <v>1574</v>
      </c>
    </row>
    <row r="437" spans="1:17" x14ac:dyDescent="0.3">
      <c r="A437">
        <v>2024</v>
      </c>
      <c r="B437" t="s">
        <v>772</v>
      </c>
      <c r="C437" t="s">
        <v>730</v>
      </c>
      <c r="D437" t="s">
        <v>60</v>
      </c>
      <c r="E437" t="s">
        <v>1438</v>
      </c>
      <c r="F437" t="s">
        <v>707</v>
      </c>
      <c r="G437" t="s">
        <v>11</v>
      </c>
      <c r="H437" t="s">
        <v>19</v>
      </c>
      <c r="I437" t="s">
        <v>16</v>
      </c>
      <c r="J437" t="s">
        <v>1577</v>
      </c>
      <c r="K437" t="s">
        <v>1578</v>
      </c>
      <c r="L437">
        <v>58</v>
      </c>
      <c r="M437" t="s">
        <v>1572</v>
      </c>
      <c r="N437">
        <v>10.199999999999999</v>
      </c>
      <c r="O437" t="s">
        <v>1573</v>
      </c>
      <c r="P437">
        <v>19</v>
      </c>
      <c r="Q437" t="s">
        <v>1574</v>
      </c>
    </row>
    <row r="438" spans="1:17" x14ac:dyDescent="0.3">
      <c r="A438">
        <v>2024</v>
      </c>
      <c r="B438" t="s">
        <v>772</v>
      </c>
      <c r="C438" t="s">
        <v>730</v>
      </c>
      <c r="D438" t="s">
        <v>60</v>
      </c>
      <c r="E438" t="s">
        <v>1438</v>
      </c>
      <c r="F438" t="s">
        <v>707</v>
      </c>
      <c r="G438" t="s">
        <v>11</v>
      </c>
      <c r="H438" t="s">
        <v>19</v>
      </c>
      <c r="I438" t="s">
        <v>16</v>
      </c>
      <c r="J438" t="s">
        <v>1577</v>
      </c>
      <c r="K438" t="s">
        <v>1579</v>
      </c>
      <c r="L438">
        <v>789</v>
      </c>
      <c r="M438" t="s">
        <v>1572</v>
      </c>
      <c r="N438">
        <v>5.4</v>
      </c>
      <c r="O438" t="s">
        <v>1573</v>
      </c>
      <c r="P438">
        <v>138</v>
      </c>
      <c r="Q438" t="s">
        <v>1574</v>
      </c>
    </row>
    <row r="439" spans="1:17" x14ac:dyDescent="0.3">
      <c r="A439">
        <v>2024</v>
      </c>
      <c r="B439" t="s">
        <v>772</v>
      </c>
      <c r="C439" t="s">
        <v>730</v>
      </c>
      <c r="D439" t="s">
        <v>60</v>
      </c>
      <c r="E439" t="s">
        <v>1438</v>
      </c>
      <c r="F439" t="s">
        <v>707</v>
      </c>
      <c r="G439" t="s">
        <v>11</v>
      </c>
      <c r="H439" t="s">
        <v>19</v>
      </c>
      <c r="I439" t="s">
        <v>16</v>
      </c>
      <c r="J439" t="s">
        <v>1577</v>
      </c>
      <c r="K439" t="s">
        <v>1580</v>
      </c>
      <c r="L439">
        <v>2536</v>
      </c>
      <c r="M439" t="s">
        <v>1572</v>
      </c>
      <c r="N439">
        <v>5</v>
      </c>
      <c r="O439" t="s">
        <v>1573</v>
      </c>
      <c r="P439">
        <v>411</v>
      </c>
      <c r="Q439" t="s">
        <v>1574</v>
      </c>
    </row>
    <row r="440" spans="1:17" x14ac:dyDescent="0.3">
      <c r="A440">
        <v>2023</v>
      </c>
      <c r="B440" t="s">
        <v>772</v>
      </c>
      <c r="C440" t="s">
        <v>718</v>
      </c>
      <c r="D440" t="s">
        <v>152</v>
      </c>
      <c r="E440" t="s">
        <v>1353</v>
      </c>
      <c r="F440" t="s">
        <v>707</v>
      </c>
      <c r="G440" t="s">
        <v>11</v>
      </c>
      <c r="H440" t="s">
        <v>148</v>
      </c>
      <c r="I440" t="s">
        <v>147</v>
      </c>
      <c r="J440" t="s">
        <v>1570</v>
      </c>
      <c r="K440" t="s">
        <v>1571</v>
      </c>
      <c r="L440">
        <v>1.9</v>
      </c>
      <c r="M440" t="s">
        <v>1697</v>
      </c>
      <c r="N440">
        <v>2.1</v>
      </c>
      <c r="O440" t="s">
        <v>2918</v>
      </c>
    </row>
    <row r="441" spans="1:17" x14ac:dyDescent="0.3">
      <c r="A441">
        <v>2023</v>
      </c>
      <c r="B441" t="s">
        <v>772</v>
      </c>
      <c r="C441" t="s">
        <v>718</v>
      </c>
      <c r="D441" t="s">
        <v>152</v>
      </c>
      <c r="E441" t="s">
        <v>1353</v>
      </c>
      <c r="F441" t="s">
        <v>707</v>
      </c>
      <c r="G441" t="s">
        <v>11</v>
      </c>
      <c r="H441" t="s">
        <v>148</v>
      </c>
      <c r="I441" t="s">
        <v>147</v>
      </c>
      <c r="J441" t="s">
        <v>1570</v>
      </c>
      <c r="K441" t="s">
        <v>1581</v>
      </c>
      <c r="L441">
        <v>1.3</v>
      </c>
      <c r="M441" t="s">
        <v>1697</v>
      </c>
      <c r="N441">
        <v>2.2999999999999998</v>
      </c>
      <c r="O441" t="s">
        <v>2918</v>
      </c>
    </row>
    <row r="442" spans="1:17" x14ac:dyDescent="0.3">
      <c r="A442">
        <v>2023</v>
      </c>
      <c r="B442" t="s">
        <v>772</v>
      </c>
      <c r="C442" t="s">
        <v>718</v>
      </c>
      <c r="D442" t="s">
        <v>152</v>
      </c>
      <c r="E442" t="s">
        <v>1353</v>
      </c>
      <c r="F442" t="s">
        <v>707</v>
      </c>
      <c r="G442" t="s">
        <v>11</v>
      </c>
      <c r="H442" t="s">
        <v>148</v>
      </c>
      <c r="I442" t="s">
        <v>147</v>
      </c>
      <c r="J442" t="s">
        <v>1577</v>
      </c>
      <c r="K442" t="s">
        <v>1578</v>
      </c>
      <c r="L442">
        <v>1.5</v>
      </c>
      <c r="M442" t="s">
        <v>1697</v>
      </c>
      <c r="N442">
        <v>2.4</v>
      </c>
      <c r="O442" t="s">
        <v>2918</v>
      </c>
    </row>
    <row r="443" spans="1:17" x14ac:dyDescent="0.3">
      <c r="A443">
        <v>2023</v>
      </c>
      <c r="B443" t="s">
        <v>772</v>
      </c>
      <c r="C443" t="s">
        <v>718</v>
      </c>
      <c r="D443" t="s">
        <v>152</v>
      </c>
      <c r="E443" t="s">
        <v>1353</v>
      </c>
      <c r="F443" t="s">
        <v>707</v>
      </c>
      <c r="G443" t="s">
        <v>11</v>
      </c>
      <c r="H443" t="s">
        <v>148</v>
      </c>
      <c r="I443" t="s">
        <v>147</v>
      </c>
      <c r="J443" t="s">
        <v>1577</v>
      </c>
      <c r="K443" t="s">
        <v>1579</v>
      </c>
      <c r="L443">
        <v>2.4</v>
      </c>
      <c r="M443" t="s">
        <v>1697</v>
      </c>
      <c r="N443">
        <v>2.7</v>
      </c>
      <c r="O443" t="s">
        <v>2918</v>
      </c>
    </row>
    <row r="444" spans="1:17" x14ac:dyDescent="0.3">
      <c r="A444">
        <v>2023</v>
      </c>
      <c r="B444" t="s">
        <v>772</v>
      </c>
      <c r="C444" t="s">
        <v>718</v>
      </c>
      <c r="D444" t="s">
        <v>152</v>
      </c>
      <c r="E444" t="s">
        <v>1353</v>
      </c>
      <c r="F444" t="s">
        <v>707</v>
      </c>
      <c r="G444" t="s">
        <v>11</v>
      </c>
      <c r="H444" t="s">
        <v>148</v>
      </c>
      <c r="I444" t="s">
        <v>147</v>
      </c>
      <c r="J444" t="s">
        <v>1577</v>
      </c>
      <c r="K444" t="s">
        <v>1580</v>
      </c>
      <c r="L444">
        <v>0.3</v>
      </c>
      <c r="M444" t="s">
        <v>1697</v>
      </c>
      <c r="N444">
        <v>2.1</v>
      </c>
      <c r="O444" t="s">
        <v>2918</v>
      </c>
    </row>
    <row r="445" spans="1:17" x14ac:dyDescent="0.3">
      <c r="A445">
        <v>2023</v>
      </c>
      <c r="B445" t="s">
        <v>772</v>
      </c>
      <c r="C445" t="s">
        <v>163</v>
      </c>
      <c r="D445" t="s">
        <v>164</v>
      </c>
      <c r="E445" t="s">
        <v>1282</v>
      </c>
      <c r="F445" t="s">
        <v>707</v>
      </c>
      <c r="G445" t="s">
        <v>11</v>
      </c>
      <c r="H445" t="s">
        <v>19</v>
      </c>
      <c r="I445" t="s">
        <v>157</v>
      </c>
      <c r="J445" t="s">
        <v>1570</v>
      </c>
      <c r="K445" t="s">
        <v>1571</v>
      </c>
      <c r="L445">
        <v>149</v>
      </c>
      <c r="M445" t="s">
        <v>1697</v>
      </c>
      <c r="N445">
        <v>65</v>
      </c>
      <c r="O445" t="s">
        <v>2840</v>
      </c>
    </row>
    <row r="446" spans="1:17" x14ac:dyDescent="0.3">
      <c r="A446">
        <v>2023</v>
      </c>
      <c r="B446" t="s">
        <v>772</v>
      </c>
      <c r="C446" t="s">
        <v>163</v>
      </c>
      <c r="D446" t="s">
        <v>164</v>
      </c>
      <c r="E446" t="s">
        <v>1282</v>
      </c>
      <c r="F446" t="s">
        <v>707</v>
      </c>
      <c r="G446" t="s">
        <v>11</v>
      </c>
      <c r="H446" t="s">
        <v>19</v>
      </c>
      <c r="I446" t="s">
        <v>2920</v>
      </c>
      <c r="J446" t="s">
        <v>1570</v>
      </c>
      <c r="K446" t="s">
        <v>1571</v>
      </c>
      <c r="L446">
        <v>149</v>
      </c>
      <c r="M446" t="s">
        <v>1697</v>
      </c>
      <c r="N446">
        <v>2.8</v>
      </c>
      <c r="O446" t="s">
        <v>2919</v>
      </c>
    </row>
    <row r="447" spans="1:17" x14ac:dyDescent="0.3">
      <c r="A447">
        <v>2023</v>
      </c>
      <c r="B447" t="s">
        <v>772</v>
      </c>
      <c r="C447" t="s">
        <v>163</v>
      </c>
      <c r="D447" t="s">
        <v>164</v>
      </c>
      <c r="E447" t="s">
        <v>1282</v>
      </c>
      <c r="F447" t="s">
        <v>707</v>
      </c>
      <c r="G447" t="s">
        <v>11</v>
      </c>
      <c r="H447" t="s">
        <v>19</v>
      </c>
      <c r="I447" t="s">
        <v>157</v>
      </c>
      <c r="J447" t="s">
        <v>1570</v>
      </c>
      <c r="K447" t="s">
        <v>1581</v>
      </c>
      <c r="L447">
        <v>275</v>
      </c>
      <c r="M447" t="s">
        <v>1697</v>
      </c>
      <c r="N447">
        <v>65</v>
      </c>
      <c r="O447" t="s">
        <v>2840</v>
      </c>
    </row>
    <row r="448" spans="1:17" x14ac:dyDescent="0.3">
      <c r="A448">
        <v>2023</v>
      </c>
      <c r="B448" t="s">
        <v>772</v>
      </c>
      <c r="C448" t="s">
        <v>163</v>
      </c>
      <c r="D448" t="s">
        <v>164</v>
      </c>
      <c r="E448" t="s">
        <v>1282</v>
      </c>
      <c r="F448" t="s">
        <v>707</v>
      </c>
      <c r="G448" t="s">
        <v>11</v>
      </c>
      <c r="H448" t="s">
        <v>19</v>
      </c>
      <c r="I448" t="s">
        <v>2920</v>
      </c>
      <c r="J448" t="s">
        <v>1570</v>
      </c>
      <c r="K448" t="s">
        <v>1581</v>
      </c>
      <c r="L448">
        <v>275</v>
      </c>
      <c r="M448" t="s">
        <v>1697</v>
      </c>
      <c r="N448">
        <v>2.8</v>
      </c>
      <c r="O448" t="s">
        <v>2919</v>
      </c>
    </row>
    <row r="449" spans="1:15" x14ac:dyDescent="0.3">
      <c r="A449">
        <v>2023</v>
      </c>
      <c r="B449" t="s">
        <v>772</v>
      </c>
      <c r="C449" t="s">
        <v>163</v>
      </c>
      <c r="D449" t="s">
        <v>164</v>
      </c>
      <c r="E449" t="s">
        <v>1282</v>
      </c>
      <c r="F449" t="s">
        <v>707</v>
      </c>
      <c r="G449" t="s">
        <v>11</v>
      </c>
      <c r="H449" t="s">
        <v>19</v>
      </c>
      <c r="I449" t="s">
        <v>157</v>
      </c>
      <c r="J449" t="s">
        <v>1577</v>
      </c>
      <c r="K449" t="s">
        <v>1578</v>
      </c>
      <c r="L449">
        <v>171</v>
      </c>
      <c r="N449">
        <v>40.799999999999997</v>
      </c>
      <c r="O449" t="s">
        <v>2840</v>
      </c>
    </row>
    <row r="450" spans="1:15" x14ac:dyDescent="0.3">
      <c r="A450">
        <v>2023</v>
      </c>
      <c r="B450" t="s">
        <v>772</v>
      </c>
      <c r="C450" t="s">
        <v>163</v>
      </c>
      <c r="D450" t="s">
        <v>164</v>
      </c>
      <c r="E450" t="s">
        <v>1282</v>
      </c>
      <c r="F450" t="s">
        <v>707</v>
      </c>
      <c r="G450" t="s">
        <v>11</v>
      </c>
      <c r="H450" t="s">
        <v>19</v>
      </c>
      <c r="I450" t="s">
        <v>2920</v>
      </c>
      <c r="J450" t="s">
        <v>1577</v>
      </c>
      <c r="K450" t="s">
        <v>1578</v>
      </c>
      <c r="L450">
        <v>171</v>
      </c>
      <c r="N450">
        <v>35.799999999999997</v>
      </c>
      <c r="O450" t="s">
        <v>2919</v>
      </c>
    </row>
    <row r="451" spans="1:15" x14ac:dyDescent="0.3">
      <c r="A451">
        <v>2023</v>
      </c>
      <c r="B451" t="s">
        <v>772</v>
      </c>
      <c r="C451" t="s">
        <v>163</v>
      </c>
      <c r="D451" t="s">
        <v>164</v>
      </c>
      <c r="E451" t="s">
        <v>1282</v>
      </c>
      <c r="F451" t="s">
        <v>707</v>
      </c>
      <c r="G451" t="s">
        <v>11</v>
      </c>
      <c r="H451" t="s">
        <v>19</v>
      </c>
      <c r="I451" t="s">
        <v>2306</v>
      </c>
      <c r="J451" t="s">
        <v>1577</v>
      </c>
      <c r="K451" t="s">
        <v>1578</v>
      </c>
      <c r="L451">
        <v>171</v>
      </c>
      <c r="N451">
        <v>0.2</v>
      </c>
      <c r="O451" t="s">
        <v>2922</v>
      </c>
    </row>
    <row r="452" spans="1:15" x14ac:dyDescent="0.3">
      <c r="A452">
        <v>2023</v>
      </c>
      <c r="B452" t="s">
        <v>772</v>
      </c>
      <c r="C452" t="s">
        <v>163</v>
      </c>
      <c r="D452" t="s">
        <v>164</v>
      </c>
      <c r="E452" t="s">
        <v>1282</v>
      </c>
      <c r="F452" t="s">
        <v>707</v>
      </c>
      <c r="G452" t="s">
        <v>11</v>
      </c>
      <c r="H452" t="s">
        <v>19</v>
      </c>
      <c r="I452" t="s">
        <v>2921</v>
      </c>
      <c r="J452" t="s">
        <v>1577</v>
      </c>
      <c r="K452" t="s">
        <v>1578</v>
      </c>
      <c r="L452">
        <v>171</v>
      </c>
      <c r="N452">
        <v>0.02</v>
      </c>
      <c r="O452" t="s">
        <v>2923</v>
      </c>
    </row>
    <row r="453" spans="1:15" x14ac:dyDescent="0.3">
      <c r="A453">
        <v>2023</v>
      </c>
      <c r="B453" t="s">
        <v>772</v>
      </c>
      <c r="C453" t="s">
        <v>163</v>
      </c>
      <c r="D453" t="s">
        <v>164</v>
      </c>
      <c r="E453" t="s">
        <v>1282</v>
      </c>
      <c r="F453" t="s">
        <v>707</v>
      </c>
      <c r="G453" t="s">
        <v>11</v>
      </c>
      <c r="H453" t="s">
        <v>19</v>
      </c>
      <c r="I453" t="s">
        <v>157</v>
      </c>
      <c r="J453" t="s">
        <v>1577</v>
      </c>
      <c r="K453" t="s">
        <v>1579</v>
      </c>
      <c r="L453">
        <v>720</v>
      </c>
      <c r="N453">
        <v>38.5</v>
      </c>
      <c r="O453" t="s">
        <v>2840</v>
      </c>
    </row>
    <row r="454" spans="1:15" x14ac:dyDescent="0.3">
      <c r="A454">
        <v>2023</v>
      </c>
      <c r="B454" t="s">
        <v>772</v>
      </c>
      <c r="C454" t="s">
        <v>163</v>
      </c>
      <c r="D454" t="s">
        <v>164</v>
      </c>
      <c r="E454" t="s">
        <v>1282</v>
      </c>
      <c r="F454" t="s">
        <v>707</v>
      </c>
      <c r="G454" t="s">
        <v>11</v>
      </c>
      <c r="H454" t="s">
        <v>19</v>
      </c>
      <c r="I454" t="s">
        <v>2920</v>
      </c>
      <c r="J454" t="s">
        <v>1577</v>
      </c>
      <c r="K454" t="s">
        <v>1579</v>
      </c>
      <c r="L454">
        <v>720</v>
      </c>
      <c r="N454">
        <v>37.1</v>
      </c>
      <c r="O454" t="s">
        <v>2919</v>
      </c>
    </row>
    <row r="455" spans="1:15" x14ac:dyDescent="0.3">
      <c r="A455">
        <v>2023</v>
      </c>
      <c r="B455" t="s">
        <v>772</v>
      </c>
      <c r="C455" t="s">
        <v>163</v>
      </c>
      <c r="D455" t="s">
        <v>164</v>
      </c>
      <c r="E455" t="s">
        <v>1282</v>
      </c>
      <c r="F455" t="s">
        <v>707</v>
      </c>
      <c r="G455" t="s">
        <v>11</v>
      </c>
      <c r="H455" t="s">
        <v>19</v>
      </c>
      <c r="I455" t="s">
        <v>2306</v>
      </c>
      <c r="J455" t="s">
        <v>1577</v>
      </c>
      <c r="K455" t="s">
        <v>1579</v>
      </c>
      <c r="L455">
        <v>720</v>
      </c>
      <c r="N455">
        <v>0.2</v>
      </c>
      <c r="O455" t="s">
        <v>2922</v>
      </c>
    </row>
    <row r="456" spans="1:15" x14ac:dyDescent="0.3">
      <c r="A456">
        <v>2023</v>
      </c>
      <c r="B456" t="s">
        <v>772</v>
      </c>
      <c r="C456" t="s">
        <v>163</v>
      </c>
      <c r="D456" t="s">
        <v>164</v>
      </c>
      <c r="E456" t="s">
        <v>1282</v>
      </c>
      <c r="F456" t="s">
        <v>707</v>
      </c>
      <c r="G456" t="s">
        <v>11</v>
      </c>
      <c r="H456" t="s">
        <v>19</v>
      </c>
      <c r="I456" t="s">
        <v>2921</v>
      </c>
      <c r="J456" t="s">
        <v>1577</v>
      </c>
      <c r="K456" t="s">
        <v>1579</v>
      </c>
      <c r="L456">
        <v>720</v>
      </c>
      <c r="N456">
        <v>0.03</v>
      </c>
      <c r="O456" t="s">
        <v>2923</v>
      </c>
    </row>
    <row r="457" spans="1:15" x14ac:dyDescent="0.3">
      <c r="A457">
        <v>2023</v>
      </c>
      <c r="B457" t="s">
        <v>772</v>
      </c>
      <c r="C457" t="s">
        <v>163</v>
      </c>
      <c r="D457" t="s">
        <v>164</v>
      </c>
      <c r="E457" t="s">
        <v>1282</v>
      </c>
      <c r="F457" t="s">
        <v>707</v>
      </c>
      <c r="G457" t="s">
        <v>11</v>
      </c>
      <c r="H457" t="s">
        <v>19</v>
      </c>
      <c r="I457" t="s">
        <v>157</v>
      </c>
      <c r="J457" t="s">
        <v>1577</v>
      </c>
      <c r="K457" t="s">
        <v>1580</v>
      </c>
      <c r="L457">
        <v>751</v>
      </c>
      <c r="N457">
        <v>38.200000000000003</v>
      </c>
      <c r="O457" t="s">
        <v>2840</v>
      </c>
    </row>
    <row r="458" spans="1:15" x14ac:dyDescent="0.3">
      <c r="A458">
        <v>2023</v>
      </c>
      <c r="B458" t="s">
        <v>772</v>
      </c>
      <c r="C458" t="s">
        <v>163</v>
      </c>
      <c r="D458" t="s">
        <v>164</v>
      </c>
      <c r="E458" t="s">
        <v>1282</v>
      </c>
      <c r="F458" t="s">
        <v>707</v>
      </c>
      <c r="G458" t="s">
        <v>11</v>
      </c>
      <c r="H458" t="s">
        <v>19</v>
      </c>
      <c r="I458" t="s">
        <v>2920</v>
      </c>
      <c r="J458" t="s">
        <v>1577</v>
      </c>
      <c r="K458" t="s">
        <v>1580</v>
      </c>
      <c r="L458">
        <v>751</v>
      </c>
      <c r="N458">
        <v>37.799999999999997</v>
      </c>
      <c r="O458" t="s">
        <v>2919</v>
      </c>
    </row>
    <row r="459" spans="1:15" x14ac:dyDescent="0.3">
      <c r="A459">
        <v>2023</v>
      </c>
      <c r="B459" t="s">
        <v>772</v>
      </c>
      <c r="C459" t="s">
        <v>163</v>
      </c>
      <c r="D459" t="s">
        <v>164</v>
      </c>
      <c r="E459" t="s">
        <v>1282</v>
      </c>
      <c r="F459" t="s">
        <v>707</v>
      </c>
      <c r="G459" t="s">
        <v>11</v>
      </c>
      <c r="H459" t="s">
        <v>19</v>
      </c>
      <c r="I459" t="s">
        <v>2306</v>
      </c>
      <c r="J459" t="s">
        <v>1577</v>
      </c>
      <c r="K459" t="s">
        <v>1580</v>
      </c>
      <c r="L459">
        <v>751</v>
      </c>
      <c r="N459">
        <v>0.2</v>
      </c>
      <c r="O459" t="s">
        <v>2922</v>
      </c>
    </row>
    <row r="460" spans="1:15" x14ac:dyDescent="0.3">
      <c r="A460">
        <v>2023</v>
      </c>
      <c r="B460" t="s">
        <v>772</v>
      </c>
      <c r="C460" t="s">
        <v>163</v>
      </c>
      <c r="D460" t="s">
        <v>164</v>
      </c>
      <c r="E460" t="s">
        <v>1282</v>
      </c>
      <c r="F460" t="s">
        <v>707</v>
      </c>
      <c r="G460" t="s">
        <v>11</v>
      </c>
      <c r="H460" t="s">
        <v>19</v>
      </c>
      <c r="I460" t="s">
        <v>2921</v>
      </c>
      <c r="J460" t="s">
        <v>1577</v>
      </c>
      <c r="K460" t="s">
        <v>1580</v>
      </c>
      <c r="L460">
        <v>751</v>
      </c>
      <c r="N460">
        <v>0.03</v>
      </c>
      <c r="O460" t="s">
        <v>2923</v>
      </c>
    </row>
  </sheetData>
  <autoFilter ref="A1:T460" xr:uid="{23E743C8-D14E-44FA-A271-4453D39FC361}">
    <sortState xmlns:xlrd2="http://schemas.microsoft.com/office/spreadsheetml/2017/richdata2" ref="A2:T439">
      <sortCondition ref="C1"/>
    </sortState>
  </autoFilter>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AA8D1-3115-4939-9E1F-86DF342CDC4E}">
  <dimension ref="A1:N293"/>
  <sheetViews>
    <sheetView workbookViewId="0">
      <selection activeCell="N11" sqref="N11"/>
    </sheetView>
  </sheetViews>
  <sheetFormatPr defaultRowHeight="14.4" x14ac:dyDescent="0.3"/>
  <cols>
    <col min="1" max="1" width="6.88671875" bestFit="1" customWidth="1"/>
    <col min="2" max="2" width="32.88671875" bestFit="1" customWidth="1"/>
    <col min="3" max="3" width="28" bestFit="1" customWidth="1"/>
    <col min="4" max="4" width="20" bestFit="1" customWidth="1"/>
    <col min="5" max="5" width="17.88671875" bestFit="1" customWidth="1"/>
    <col min="6" max="7" width="17.88671875" customWidth="1"/>
    <col min="8" max="8" width="22.33203125" bestFit="1" customWidth="1"/>
    <col min="9" max="9" width="31.44140625" bestFit="1" customWidth="1"/>
    <col min="10" max="10" width="29.21875" bestFit="1" customWidth="1"/>
    <col min="11" max="11" width="38" bestFit="1" customWidth="1"/>
    <col min="12" max="12" width="16" bestFit="1" customWidth="1"/>
    <col min="13" max="13" width="19.88671875" style="10" bestFit="1" customWidth="1"/>
    <col min="14" max="14" width="32.77734375" bestFit="1" customWidth="1"/>
  </cols>
  <sheetData>
    <row r="1" spans="1:14" x14ac:dyDescent="0.3">
      <c r="A1" s="6" t="s">
        <v>1538</v>
      </c>
      <c r="B1" s="6" t="s">
        <v>1559</v>
      </c>
      <c r="C1" s="7" t="s">
        <v>0</v>
      </c>
      <c r="D1" s="6" t="s">
        <v>1714</v>
      </c>
      <c r="E1" s="6" t="s">
        <v>2</v>
      </c>
      <c r="F1" s="6" t="s">
        <v>2326</v>
      </c>
      <c r="G1" s="6" t="s">
        <v>2324</v>
      </c>
      <c r="H1" s="6" t="s">
        <v>4</v>
      </c>
      <c r="I1" s="6" t="s">
        <v>6</v>
      </c>
      <c r="J1" s="6" t="s">
        <v>5</v>
      </c>
      <c r="K1" s="6" t="s">
        <v>1583</v>
      </c>
      <c r="L1" s="6" t="s">
        <v>1542</v>
      </c>
      <c r="M1" s="9" t="s">
        <v>2934</v>
      </c>
      <c r="N1" s="6" t="s">
        <v>1543</v>
      </c>
    </row>
    <row r="2" spans="1:14" x14ac:dyDescent="0.3">
      <c r="A2">
        <v>2023</v>
      </c>
      <c r="B2" t="s">
        <v>772</v>
      </c>
      <c r="C2" t="s">
        <v>14</v>
      </c>
      <c r="D2" t="s">
        <v>18</v>
      </c>
      <c r="E2" t="s">
        <v>1125</v>
      </c>
      <c r="F2" t="s">
        <v>707</v>
      </c>
      <c r="H2" t="s">
        <v>11</v>
      </c>
      <c r="I2" t="s">
        <v>19</v>
      </c>
      <c r="J2" t="s">
        <v>16</v>
      </c>
      <c r="K2" t="s">
        <v>1584</v>
      </c>
      <c r="L2" t="s">
        <v>402</v>
      </c>
      <c r="M2" s="10">
        <v>4266454</v>
      </c>
      <c r="N2" t="s">
        <v>1547</v>
      </c>
    </row>
    <row r="3" spans="1:14" x14ac:dyDescent="0.3">
      <c r="A3">
        <v>2023</v>
      </c>
      <c r="B3" t="s">
        <v>772</v>
      </c>
      <c r="C3" t="s">
        <v>14</v>
      </c>
      <c r="D3" t="s">
        <v>18</v>
      </c>
      <c r="E3" t="s">
        <v>1125</v>
      </c>
      <c r="F3" t="s">
        <v>707</v>
      </c>
      <c r="H3" t="s">
        <v>11</v>
      </c>
      <c r="I3" t="s">
        <v>19</v>
      </c>
      <c r="J3" t="s">
        <v>16</v>
      </c>
      <c r="K3" t="s">
        <v>1809</v>
      </c>
      <c r="L3" t="s">
        <v>402</v>
      </c>
      <c r="M3" s="10">
        <v>3947008</v>
      </c>
      <c r="N3" t="s">
        <v>1547</v>
      </c>
    </row>
    <row r="4" spans="1:14" x14ac:dyDescent="0.3">
      <c r="A4">
        <v>2023</v>
      </c>
      <c r="B4" t="s">
        <v>772</v>
      </c>
      <c r="C4" t="s">
        <v>14</v>
      </c>
      <c r="D4" t="s">
        <v>18</v>
      </c>
      <c r="E4" t="s">
        <v>1125</v>
      </c>
      <c r="F4" t="s">
        <v>707</v>
      </c>
      <c r="H4" t="s">
        <v>11</v>
      </c>
      <c r="I4" t="s">
        <v>19</v>
      </c>
      <c r="J4" t="s">
        <v>16</v>
      </c>
      <c r="K4" t="s">
        <v>2291</v>
      </c>
      <c r="L4" t="s">
        <v>402</v>
      </c>
      <c r="M4" s="10">
        <v>71904</v>
      </c>
      <c r="N4" t="s">
        <v>1547</v>
      </c>
    </row>
    <row r="5" spans="1:14" x14ac:dyDescent="0.3">
      <c r="A5">
        <v>2023</v>
      </c>
      <c r="B5" t="s">
        <v>772</v>
      </c>
      <c r="C5" t="s">
        <v>14</v>
      </c>
      <c r="D5" t="s">
        <v>18</v>
      </c>
      <c r="E5" t="s">
        <v>1125</v>
      </c>
      <c r="F5" t="s">
        <v>707</v>
      </c>
      <c r="H5" t="s">
        <v>11</v>
      </c>
      <c r="I5" t="s">
        <v>19</v>
      </c>
      <c r="J5" t="s">
        <v>16</v>
      </c>
      <c r="K5" t="s">
        <v>1801</v>
      </c>
      <c r="L5" t="s">
        <v>402</v>
      </c>
      <c r="M5" s="10">
        <v>182468</v>
      </c>
      <c r="N5" t="s">
        <v>1547</v>
      </c>
    </row>
    <row r="6" spans="1:14" x14ac:dyDescent="0.3">
      <c r="A6">
        <v>2023</v>
      </c>
      <c r="B6" t="s">
        <v>772</v>
      </c>
      <c r="C6" t="s">
        <v>14</v>
      </c>
      <c r="D6" t="s">
        <v>18</v>
      </c>
      <c r="E6" t="s">
        <v>1125</v>
      </c>
      <c r="F6" t="s">
        <v>707</v>
      </c>
      <c r="H6" t="s">
        <v>11</v>
      </c>
      <c r="I6" t="s">
        <v>19</v>
      </c>
      <c r="J6" t="s">
        <v>16</v>
      </c>
      <c r="K6" t="s">
        <v>2179</v>
      </c>
      <c r="L6" t="s">
        <v>402</v>
      </c>
      <c r="M6" s="10">
        <v>65074</v>
      </c>
      <c r="N6" t="s">
        <v>1547</v>
      </c>
    </row>
    <row r="7" spans="1:14" x14ac:dyDescent="0.3">
      <c r="A7">
        <v>2023</v>
      </c>
      <c r="B7" t="s">
        <v>772</v>
      </c>
      <c r="C7" t="s">
        <v>14</v>
      </c>
      <c r="D7" t="s">
        <v>18</v>
      </c>
      <c r="E7" t="s">
        <v>1125</v>
      </c>
      <c r="F7" t="s">
        <v>707</v>
      </c>
      <c r="H7" t="s">
        <v>11</v>
      </c>
      <c r="I7" t="s">
        <v>19</v>
      </c>
      <c r="J7" t="s">
        <v>16</v>
      </c>
      <c r="K7" t="s">
        <v>1585</v>
      </c>
      <c r="L7" t="s">
        <v>1586</v>
      </c>
      <c r="M7" s="10">
        <v>830958937</v>
      </c>
      <c r="N7" t="s">
        <v>1547</v>
      </c>
    </row>
    <row r="8" spans="1:14" x14ac:dyDescent="0.3">
      <c r="A8">
        <v>2023</v>
      </c>
      <c r="B8" t="s">
        <v>772</v>
      </c>
      <c r="C8" t="s">
        <v>14</v>
      </c>
      <c r="D8" t="s">
        <v>18</v>
      </c>
      <c r="E8" t="s">
        <v>1125</v>
      </c>
      <c r="F8" t="s">
        <v>707</v>
      </c>
      <c r="H8" t="s">
        <v>11</v>
      </c>
      <c r="I8" t="s">
        <v>19</v>
      </c>
      <c r="J8" t="s">
        <v>16</v>
      </c>
      <c r="K8" t="s">
        <v>1587</v>
      </c>
      <c r="L8" t="s">
        <v>1588</v>
      </c>
      <c r="M8" s="10">
        <v>32.670089368553114</v>
      </c>
      <c r="N8" t="s">
        <v>1547</v>
      </c>
    </row>
    <row r="9" spans="1:14" x14ac:dyDescent="0.3">
      <c r="A9">
        <v>2023</v>
      </c>
      <c r="B9" t="s">
        <v>772</v>
      </c>
      <c r="C9" t="s">
        <v>14</v>
      </c>
      <c r="D9" t="s">
        <v>18</v>
      </c>
      <c r="E9" t="s">
        <v>1125</v>
      </c>
      <c r="F9" t="s">
        <v>707</v>
      </c>
      <c r="H9" t="s">
        <v>11</v>
      </c>
      <c r="I9" t="s">
        <v>19</v>
      </c>
      <c r="J9" t="s">
        <v>16</v>
      </c>
      <c r="K9" t="s">
        <v>1589</v>
      </c>
      <c r="L9" t="s">
        <v>1590</v>
      </c>
      <c r="M9" s="10">
        <v>0.28535277387426172</v>
      </c>
      <c r="N9" t="s">
        <v>1547</v>
      </c>
    </row>
    <row r="10" spans="1:14" x14ac:dyDescent="0.3">
      <c r="A10">
        <v>2023</v>
      </c>
      <c r="B10" t="s">
        <v>1686</v>
      </c>
      <c r="C10" t="s">
        <v>14</v>
      </c>
      <c r="D10" t="s">
        <v>20</v>
      </c>
      <c r="E10" t="s">
        <v>707</v>
      </c>
      <c r="F10" t="s">
        <v>1848</v>
      </c>
      <c r="H10" t="s">
        <v>11</v>
      </c>
      <c r="I10" t="s">
        <v>720</v>
      </c>
      <c r="J10" t="s">
        <v>16</v>
      </c>
      <c r="K10" t="s">
        <v>1584</v>
      </c>
      <c r="L10" t="s">
        <v>402</v>
      </c>
      <c r="M10" s="10">
        <v>3694912</v>
      </c>
      <c r="N10" t="s">
        <v>1547</v>
      </c>
    </row>
    <row r="11" spans="1:14" x14ac:dyDescent="0.3">
      <c r="A11">
        <v>2023</v>
      </c>
      <c r="B11" t="s">
        <v>1686</v>
      </c>
      <c r="C11" t="s">
        <v>14</v>
      </c>
      <c r="D11" t="s">
        <v>20</v>
      </c>
      <c r="E11" t="s">
        <v>707</v>
      </c>
      <c r="F11" t="s">
        <v>1848</v>
      </c>
      <c r="H11" t="s">
        <v>11</v>
      </c>
      <c r="I11" t="s">
        <v>720</v>
      </c>
      <c r="J11" t="s">
        <v>16</v>
      </c>
      <c r="K11" t="s">
        <v>1809</v>
      </c>
      <c r="L11" t="s">
        <v>402</v>
      </c>
      <c r="M11" s="10">
        <v>3590887</v>
      </c>
      <c r="N11" t="s">
        <v>1547</v>
      </c>
    </row>
    <row r="12" spans="1:14" x14ac:dyDescent="0.3">
      <c r="A12">
        <v>2023</v>
      </c>
      <c r="B12" t="s">
        <v>1686</v>
      </c>
      <c r="C12" t="s">
        <v>14</v>
      </c>
      <c r="D12" t="s">
        <v>20</v>
      </c>
      <c r="E12" t="s">
        <v>707</v>
      </c>
      <c r="F12" t="s">
        <v>1848</v>
      </c>
      <c r="H12" t="s">
        <v>11</v>
      </c>
      <c r="I12" t="s">
        <v>720</v>
      </c>
      <c r="J12" t="s">
        <v>16</v>
      </c>
      <c r="K12" t="s">
        <v>2291</v>
      </c>
      <c r="L12" t="s">
        <v>402</v>
      </c>
      <c r="M12" s="10">
        <v>51161</v>
      </c>
      <c r="N12" t="s">
        <v>1547</v>
      </c>
    </row>
    <row r="13" spans="1:14" x14ac:dyDescent="0.3">
      <c r="A13">
        <v>2023</v>
      </c>
      <c r="B13" t="s">
        <v>1686</v>
      </c>
      <c r="C13" t="s">
        <v>14</v>
      </c>
      <c r="D13" t="s">
        <v>20</v>
      </c>
      <c r="E13" t="s">
        <v>707</v>
      </c>
      <c r="F13" t="s">
        <v>1848</v>
      </c>
      <c r="H13" t="s">
        <v>11</v>
      </c>
      <c r="I13" t="s">
        <v>720</v>
      </c>
      <c r="J13" t="s">
        <v>16</v>
      </c>
      <c r="K13" t="s">
        <v>1801</v>
      </c>
      <c r="L13" t="s">
        <v>402</v>
      </c>
      <c r="M13" s="10">
        <v>235</v>
      </c>
      <c r="N13" t="s">
        <v>1547</v>
      </c>
    </row>
    <row r="14" spans="1:14" x14ac:dyDescent="0.3">
      <c r="A14">
        <v>2023</v>
      </c>
      <c r="B14" t="s">
        <v>1686</v>
      </c>
      <c r="C14" t="s">
        <v>14</v>
      </c>
      <c r="D14" t="s">
        <v>20</v>
      </c>
      <c r="E14" t="s">
        <v>707</v>
      </c>
      <c r="F14" t="s">
        <v>1848</v>
      </c>
      <c r="H14" t="s">
        <v>11</v>
      </c>
      <c r="I14" t="s">
        <v>720</v>
      </c>
      <c r="J14" t="s">
        <v>16</v>
      </c>
      <c r="K14" t="s">
        <v>2292</v>
      </c>
      <c r="L14" t="s">
        <v>402</v>
      </c>
      <c r="M14" s="10">
        <v>7311</v>
      </c>
      <c r="N14" t="s">
        <v>1547</v>
      </c>
    </row>
    <row r="15" spans="1:14" x14ac:dyDescent="0.3">
      <c r="A15">
        <v>2023</v>
      </c>
      <c r="B15" t="s">
        <v>1686</v>
      </c>
      <c r="C15" t="s">
        <v>14</v>
      </c>
      <c r="D15" t="s">
        <v>20</v>
      </c>
      <c r="E15" t="s">
        <v>707</v>
      </c>
      <c r="F15" t="s">
        <v>1848</v>
      </c>
      <c r="H15" t="s">
        <v>11</v>
      </c>
      <c r="I15" t="s">
        <v>720</v>
      </c>
      <c r="J15" t="s">
        <v>16</v>
      </c>
      <c r="K15" t="s">
        <v>2179</v>
      </c>
      <c r="L15" t="s">
        <v>402</v>
      </c>
      <c r="M15" s="10">
        <v>45318</v>
      </c>
      <c r="N15" t="s">
        <v>1547</v>
      </c>
    </row>
    <row r="16" spans="1:14" x14ac:dyDescent="0.3">
      <c r="A16">
        <v>2023</v>
      </c>
      <c r="B16" t="s">
        <v>1686</v>
      </c>
      <c r="C16" t="s">
        <v>14</v>
      </c>
      <c r="D16" t="s">
        <v>20</v>
      </c>
      <c r="E16" t="s">
        <v>707</v>
      </c>
      <c r="F16" t="s">
        <v>1848</v>
      </c>
      <c r="H16" t="s">
        <v>11</v>
      </c>
      <c r="I16" t="s">
        <v>720</v>
      </c>
      <c r="J16" t="s">
        <v>16</v>
      </c>
      <c r="K16" t="s">
        <v>1585</v>
      </c>
      <c r="L16" t="s">
        <v>1586</v>
      </c>
      <c r="M16" s="10">
        <v>164987364</v>
      </c>
      <c r="N16" t="s">
        <v>1547</v>
      </c>
    </row>
    <row r="17" spans="1:14" x14ac:dyDescent="0.3">
      <c r="A17">
        <v>2023</v>
      </c>
      <c r="B17" t="s">
        <v>1686</v>
      </c>
      <c r="C17" t="s">
        <v>14</v>
      </c>
      <c r="D17" t="s">
        <v>20</v>
      </c>
      <c r="E17" t="s">
        <v>707</v>
      </c>
      <c r="F17" t="s">
        <v>1848</v>
      </c>
      <c r="H17" t="s">
        <v>11</v>
      </c>
      <c r="I17" t="s">
        <v>720</v>
      </c>
      <c r="J17" t="s">
        <v>16</v>
      </c>
      <c r="K17" t="s">
        <v>1592</v>
      </c>
      <c r="L17" t="s">
        <v>1586</v>
      </c>
      <c r="M17" s="10">
        <v>164987364</v>
      </c>
      <c r="N17" t="s">
        <v>1547</v>
      </c>
    </row>
    <row r="18" spans="1:14" x14ac:dyDescent="0.3">
      <c r="A18">
        <v>2023</v>
      </c>
      <c r="B18" t="s">
        <v>1686</v>
      </c>
      <c r="C18" t="s">
        <v>14</v>
      </c>
      <c r="D18" t="s">
        <v>20</v>
      </c>
      <c r="E18" t="s">
        <v>707</v>
      </c>
      <c r="F18" t="s">
        <v>1848</v>
      </c>
      <c r="H18" t="s">
        <v>11</v>
      </c>
      <c r="I18" t="s">
        <v>720</v>
      </c>
      <c r="J18" t="s">
        <v>16</v>
      </c>
      <c r="K18" t="s">
        <v>1587</v>
      </c>
      <c r="L18" t="s">
        <v>1588</v>
      </c>
      <c r="M18" s="10">
        <v>42.9</v>
      </c>
      <c r="N18" t="s">
        <v>1547</v>
      </c>
    </row>
    <row r="19" spans="1:14" x14ac:dyDescent="0.3">
      <c r="A19">
        <v>2023</v>
      </c>
      <c r="B19" t="s">
        <v>1686</v>
      </c>
      <c r="C19" t="s">
        <v>14</v>
      </c>
      <c r="D19" t="s">
        <v>20</v>
      </c>
      <c r="E19" t="s">
        <v>707</v>
      </c>
      <c r="F19" t="s">
        <v>1848</v>
      </c>
      <c r="H19" t="s">
        <v>11</v>
      </c>
      <c r="I19" t="s">
        <v>720</v>
      </c>
      <c r="J19" t="s">
        <v>16</v>
      </c>
      <c r="K19" t="s">
        <v>1589</v>
      </c>
      <c r="L19" t="s">
        <v>1590</v>
      </c>
      <c r="M19" s="10">
        <v>0.96</v>
      </c>
      <c r="N19" t="s">
        <v>1547</v>
      </c>
    </row>
    <row r="20" spans="1:14" x14ac:dyDescent="0.3">
      <c r="A20">
        <v>2023</v>
      </c>
      <c r="B20" t="s">
        <v>772</v>
      </c>
      <c r="C20" t="s">
        <v>14</v>
      </c>
      <c r="D20" t="s">
        <v>22</v>
      </c>
      <c r="E20" t="s">
        <v>1127</v>
      </c>
      <c r="F20" t="s">
        <v>707</v>
      </c>
      <c r="H20" t="s">
        <v>11</v>
      </c>
      <c r="I20" t="s">
        <v>13</v>
      </c>
      <c r="J20" t="s">
        <v>16</v>
      </c>
      <c r="K20" t="s">
        <v>1584</v>
      </c>
      <c r="L20" t="s">
        <v>402</v>
      </c>
      <c r="M20" s="10">
        <v>1967646</v>
      </c>
      <c r="N20" t="s">
        <v>1547</v>
      </c>
    </row>
    <row r="21" spans="1:14" x14ac:dyDescent="0.3">
      <c r="A21">
        <v>2023</v>
      </c>
      <c r="B21" t="s">
        <v>772</v>
      </c>
      <c r="C21" t="s">
        <v>14</v>
      </c>
      <c r="D21" t="s">
        <v>22</v>
      </c>
      <c r="E21" t="s">
        <v>1127</v>
      </c>
      <c r="F21" t="s">
        <v>707</v>
      </c>
      <c r="H21" t="s">
        <v>11</v>
      </c>
      <c r="I21" t="s">
        <v>13</v>
      </c>
      <c r="J21" t="s">
        <v>16</v>
      </c>
      <c r="K21" t="s">
        <v>1809</v>
      </c>
      <c r="L21" t="s">
        <v>402</v>
      </c>
      <c r="M21" s="10">
        <v>1944158</v>
      </c>
      <c r="N21" t="s">
        <v>1547</v>
      </c>
    </row>
    <row r="22" spans="1:14" x14ac:dyDescent="0.3">
      <c r="A22">
        <v>2023</v>
      </c>
      <c r="B22" t="s">
        <v>772</v>
      </c>
      <c r="C22" t="s">
        <v>14</v>
      </c>
      <c r="D22" t="s">
        <v>22</v>
      </c>
      <c r="E22" t="s">
        <v>1127</v>
      </c>
      <c r="F22" t="s">
        <v>707</v>
      </c>
      <c r="H22" t="s">
        <v>11</v>
      </c>
      <c r="I22" t="s">
        <v>13</v>
      </c>
      <c r="J22" t="s">
        <v>16</v>
      </c>
      <c r="K22" t="s">
        <v>2291</v>
      </c>
      <c r="L22" t="s">
        <v>402</v>
      </c>
      <c r="M22" s="10">
        <v>5290</v>
      </c>
      <c r="N22" t="s">
        <v>1547</v>
      </c>
    </row>
    <row r="23" spans="1:14" x14ac:dyDescent="0.3">
      <c r="A23">
        <v>2023</v>
      </c>
      <c r="B23" t="s">
        <v>772</v>
      </c>
      <c r="C23" t="s">
        <v>14</v>
      </c>
      <c r="D23" t="s">
        <v>22</v>
      </c>
      <c r="E23" t="s">
        <v>1127</v>
      </c>
      <c r="F23" t="s">
        <v>707</v>
      </c>
      <c r="H23" t="s">
        <v>11</v>
      </c>
      <c r="I23" t="s">
        <v>13</v>
      </c>
      <c r="J23" t="s">
        <v>16</v>
      </c>
      <c r="K23" t="s">
        <v>2179</v>
      </c>
      <c r="L23" t="s">
        <v>402</v>
      </c>
      <c r="M23" s="10">
        <v>18198</v>
      </c>
      <c r="N23" t="s">
        <v>1547</v>
      </c>
    </row>
    <row r="24" spans="1:14" x14ac:dyDescent="0.3">
      <c r="A24">
        <v>2023</v>
      </c>
      <c r="B24" t="s">
        <v>772</v>
      </c>
      <c r="C24" t="s">
        <v>14</v>
      </c>
      <c r="D24" t="s">
        <v>22</v>
      </c>
      <c r="E24" t="s">
        <v>1127</v>
      </c>
      <c r="F24" t="s">
        <v>707</v>
      </c>
      <c r="H24" t="s">
        <v>11</v>
      </c>
      <c r="I24" t="s">
        <v>13</v>
      </c>
      <c r="J24" t="s">
        <v>16</v>
      </c>
      <c r="K24" t="s">
        <v>1585</v>
      </c>
      <c r="L24" t="s">
        <v>1586</v>
      </c>
      <c r="M24" s="10">
        <v>132709926</v>
      </c>
      <c r="N24" t="s">
        <v>1547</v>
      </c>
    </row>
    <row r="25" spans="1:14" x14ac:dyDescent="0.3">
      <c r="A25">
        <v>2023</v>
      </c>
      <c r="B25" t="s">
        <v>772</v>
      </c>
      <c r="C25" t="s">
        <v>14</v>
      </c>
      <c r="D25" t="s">
        <v>22</v>
      </c>
      <c r="E25" t="s">
        <v>1127</v>
      </c>
      <c r="F25" t="s">
        <v>707</v>
      </c>
      <c r="H25" t="s">
        <v>11</v>
      </c>
      <c r="I25" t="s">
        <v>13</v>
      </c>
      <c r="J25" t="s">
        <v>16</v>
      </c>
      <c r="K25" t="s">
        <v>1592</v>
      </c>
      <c r="L25" t="s">
        <v>1586</v>
      </c>
      <c r="M25" s="10">
        <v>132709926</v>
      </c>
      <c r="N25" t="s">
        <v>1547</v>
      </c>
    </row>
    <row r="26" spans="1:14" x14ac:dyDescent="0.3">
      <c r="A26">
        <v>2023</v>
      </c>
      <c r="B26" t="s">
        <v>772</v>
      </c>
      <c r="C26" t="s">
        <v>14</v>
      </c>
      <c r="D26" t="s">
        <v>22</v>
      </c>
      <c r="E26" t="s">
        <v>1127</v>
      </c>
      <c r="F26" t="s">
        <v>707</v>
      </c>
      <c r="H26" t="s">
        <v>11</v>
      </c>
      <c r="I26" t="s">
        <v>13</v>
      </c>
      <c r="J26" t="s">
        <v>16</v>
      </c>
      <c r="K26" t="s">
        <v>1587</v>
      </c>
      <c r="L26" t="s">
        <v>1588</v>
      </c>
      <c r="M26" s="10">
        <v>69.186686090465457</v>
      </c>
      <c r="N26" t="s">
        <v>1547</v>
      </c>
    </row>
    <row r="27" spans="1:14" x14ac:dyDescent="0.3">
      <c r="A27">
        <v>2023</v>
      </c>
      <c r="B27" t="s">
        <v>772</v>
      </c>
      <c r="C27" t="s">
        <v>14</v>
      </c>
      <c r="D27" t="s">
        <v>22</v>
      </c>
      <c r="E27" t="s">
        <v>1127</v>
      </c>
      <c r="F27" t="s">
        <v>707</v>
      </c>
      <c r="H27" t="s">
        <v>11</v>
      </c>
      <c r="I27" t="s">
        <v>13</v>
      </c>
      <c r="J27" t="s">
        <v>16</v>
      </c>
      <c r="K27" t="s">
        <v>1589</v>
      </c>
      <c r="L27" t="s">
        <v>1590</v>
      </c>
      <c r="M27" s="10">
        <v>1.0258080178506015</v>
      </c>
      <c r="N27" t="s">
        <v>1547</v>
      </c>
    </row>
    <row r="28" spans="1:14" x14ac:dyDescent="0.3">
      <c r="A28">
        <v>2023</v>
      </c>
      <c r="B28" t="s">
        <v>772</v>
      </c>
      <c r="C28" t="s">
        <v>14</v>
      </c>
      <c r="D28" t="s">
        <v>65</v>
      </c>
      <c r="E28" t="s">
        <v>1128</v>
      </c>
      <c r="F28" t="s">
        <v>707</v>
      </c>
      <c r="H28" t="s">
        <v>11</v>
      </c>
      <c r="I28" t="s">
        <v>13</v>
      </c>
      <c r="J28" t="s">
        <v>64</v>
      </c>
      <c r="K28" t="s">
        <v>1584</v>
      </c>
      <c r="L28" t="s">
        <v>402</v>
      </c>
      <c r="M28" s="10">
        <v>2764933.6093700002</v>
      </c>
      <c r="N28" t="s">
        <v>1547</v>
      </c>
    </row>
    <row r="29" spans="1:14" x14ac:dyDescent="0.3">
      <c r="A29">
        <v>2023</v>
      </c>
      <c r="B29" t="s">
        <v>772</v>
      </c>
      <c r="C29" t="s">
        <v>14</v>
      </c>
      <c r="D29" t="s">
        <v>65</v>
      </c>
      <c r="E29" t="s">
        <v>1128</v>
      </c>
      <c r="F29" t="s">
        <v>707</v>
      </c>
      <c r="H29" t="s">
        <v>11</v>
      </c>
      <c r="I29" t="s">
        <v>13</v>
      </c>
      <c r="J29" t="s">
        <v>64</v>
      </c>
      <c r="K29" t="s">
        <v>1809</v>
      </c>
      <c r="L29" t="s">
        <v>402</v>
      </c>
      <c r="M29" s="10">
        <v>2557832</v>
      </c>
      <c r="N29" t="s">
        <v>1547</v>
      </c>
    </row>
    <row r="30" spans="1:14" x14ac:dyDescent="0.3">
      <c r="A30">
        <v>2023</v>
      </c>
      <c r="B30" t="s">
        <v>772</v>
      </c>
      <c r="C30" t="s">
        <v>14</v>
      </c>
      <c r="D30" t="s">
        <v>65</v>
      </c>
      <c r="E30" t="s">
        <v>1128</v>
      </c>
      <c r="F30" t="s">
        <v>707</v>
      </c>
      <c r="H30" t="s">
        <v>11</v>
      </c>
      <c r="I30" t="s">
        <v>13</v>
      </c>
      <c r="J30" t="s">
        <v>64</v>
      </c>
      <c r="K30" t="s">
        <v>2291</v>
      </c>
      <c r="L30" t="s">
        <v>402</v>
      </c>
      <c r="M30" s="10">
        <v>42833</v>
      </c>
      <c r="N30" t="s">
        <v>1547</v>
      </c>
    </row>
    <row r="31" spans="1:14" x14ac:dyDescent="0.3">
      <c r="A31">
        <v>2023</v>
      </c>
      <c r="B31" t="s">
        <v>772</v>
      </c>
      <c r="C31" t="s">
        <v>14</v>
      </c>
      <c r="D31" t="s">
        <v>65</v>
      </c>
      <c r="E31" t="s">
        <v>1128</v>
      </c>
      <c r="F31" t="s">
        <v>707</v>
      </c>
      <c r="H31" t="s">
        <v>11</v>
      </c>
      <c r="I31" t="s">
        <v>13</v>
      </c>
      <c r="J31" t="s">
        <v>64</v>
      </c>
      <c r="K31" t="s">
        <v>1801</v>
      </c>
      <c r="L31" t="s">
        <v>402</v>
      </c>
      <c r="M31" s="10">
        <v>1463.6093699999999</v>
      </c>
      <c r="N31" t="s">
        <v>1547</v>
      </c>
    </row>
    <row r="32" spans="1:14" x14ac:dyDescent="0.3">
      <c r="A32">
        <v>2023</v>
      </c>
      <c r="B32" t="s">
        <v>772</v>
      </c>
      <c r="C32" t="s">
        <v>14</v>
      </c>
      <c r="D32" t="s">
        <v>65</v>
      </c>
      <c r="E32" t="s">
        <v>1128</v>
      </c>
      <c r="F32" t="s">
        <v>707</v>
      </c>
      <c r="H32" t="s">
        <v>11</v>
      </c>
      <c r="I32" t="s">
        <v>13</v>
      </c>
      <c r="J32" t="s">
        <v>64</v>
      </c>
      <c r="K32" t="s">
        <v>1802</v>
      </c>
      <c r="L32" t="s">
        <v>402</v>
      </c>
      <c r="M32" s="10">
        <v>162805</v>
      </c>
      <c r="N32" t="s">
        <v>1547</v>
      </c>
    </row>
    <row r="33" spans="1:14" x14ac:dyDescent="0.3">
      <c r="A33">
        <v>2023</v>
      </c>
      <c r="B33" t="s">
        <v>772</v>
      </c>
      <c r="C33" t="s">
        <v>14</v>
      </c>
      <c r="D33" t="s">
        <v>65</v>
      </c>
      <c r="E33" t="s">
        <v>1128</v>
      </c>
      <c r="F33" t="s">
        <v>707</v>
      </c>
      <c r="H33" t="s">
        <v>11</v>
      </c>
      <c r="I33" t="s">
        <v>13</v>
      </c>
      <c r="J33" t="s">
        <v>64</v>
      </c>
      <c r="K33" t="s">
        <v>1585</v>
      </c>
      <c r="L33" t="s">
        <v>1586</v>
      </c>
      <c r="M33" s="10">
        <v>674524386</v>
      </c>
      <c r="N33" t="s">
        <v>1547</v>
      </c>
    </row>
    <row r="34" spans="1:14" x14ac:dyDescent="0.3">
      <c r="A34">
        <v>2023</v>
      </c>
      <c r="B34" t="s">
        <v>772</v>
      </c>
      <c r="C34" t="s">
        <v>14</v>
      </c>
      <c r="D34" t="s">
        <v>65</v>
      </c>
      <c r="E34" t="s">
        <v>1128</v>
      </c>
      <c r="F34" t="s">
        <v>707</v>
      </c>
      <c r="H34" t="s">
        <v>11</v>
      </c>
      <c r="I34" t="s">
        <v>13</v>
      </c>
      <c r="J34" t="s">
        <v>64</v>
      </c>
      <c r="K34" t="s">
        <v>1587</v>
      </c>
      <c r="L34" t="s">
        <v>1588</v>
      </c>
      <c r="M34" s="10">
        <v>34.42341742720361</v>
      </c>
      <c r="N34" t="s">
        <v>1547</v>
      </c>
    </row>
    <row r="35" spans="1:14" x14ac:dyDescent="0.3">
      <c r="A35">
        <v>2023</v>
      </c>
      <c r="B35" t="s">
        <v>772</v>
      </c>
      <c r="C35" t="s">
        <v>14</v>
      </c>
      <c r="D35" t="s">
        <v>65</v>
      </c>
      <c r="E35" t="s">
        <v>1128</v>
      </c>
      <c r="F35" t="s">
        <v>707</v>
      </c>
      <c r="H35" t="s">
        <v>11</v>
      </c>
      <c r="I35" t="s">
        <v>13</v>
      </c>
      <c r="J35" t="s">
        <v>64</v>
      </c>
      <c r="K35" t="s">
        <v>1589</v>
      </c>
      <c r="L35" t="s">
        <v>1590</v>
      </c>
      <c r="M35" s="10">
        <v>0.26502886917318608</v>
      </c>
      <c r="N35" t="s">
        <v>1547</v>
      </c>
    </row>
    <row r="36" spans="1:14" x14ac:dyDescent="0.3">
      <c r="A36">
        <v>2023</v>
      </c>
      <c r="B36" t="s">
        <v>772</v>
      </c>
      <c r="C36" t="s">
        <v>14</v>
      </c>
      <c r="D36" t="s">
        <v>66</v>
      </c>
      <c r="E36" t="s">
        <v>1129</v>
      </c>
      <c r="F36" t="s">
        <v>707</v>
      </c>
      <c r="H36" t="s">
        <v>11</v>
      </c>
      <c r="I36" t="s">
        <v>13</v>
      </c>
      <c r="J36" t="s">
        <v>64</v>
      </c>
      <c r="K36" t="s">
        <v>1584</v>
      </c>
      <c r="L36" t="s">
        <v>402</v>
      </c>
      <c r="M36" s="10">
        <v>228083</v>
      </c>
      <c r="N36" t="s">
        <v>1547</v>
      </c>
    </row>
    <row r="37" spans="1:14" x14ac:dyDescent="0.3">
      <c r="A37">
        <v>2023</v>
      </c>
      <c r="B37" t="s">
        <v>772</v>
      </c>
      <c r="C37" t="s">
        <v>14</v>
      </c>
      <c r="D37" t="s">
        <v>66</v>
      </c>
      <c r="E37" t="s">
        <v>1129</v>
      </c>
      <c r="F37" t="s">
        <v>707</v>
      </c>
      <c r="H37" t="s">
        <v>11</v>
      </c>
      <c r="I37" t="s">
        <v>13</v>
      </c>
      <c r="J37" t="s">
        <v>64</v>
      </c>
      <c r="K37" t="s">
        <v>1809</v>
      </c>
      <c r="L37" t="s">
        <v>402</v>
      </c>
      <c r="M37" s="10">
        <v>129455</v>
      </c>
      <c r="N37" t="s">
        <v>1547</v>
      </c>
    </row>
    <row r="38" spans="1:14" x14ac:dyDescent="0.3">
      <c r="A38">
        <v>2023</v>
      </c>
      <c r="B38" t="s">
        <v>772</v>
      </c>
      <c r="C38" t="s">
        <v>14</v>
      </c>
      <c r="D38" t="s">
        <v>66</v>
      </c>
      <c r="E38" t="s">
        <v>1129</v>
      </c>
      <c r="F38" t="s">
        <v>707</v>
      </c>
      <c r="H38" t="s">
        <v>11</v>
      </c>
      <c r="I38" t="s">
        <v>13</v>
      </c>
      <c r="J38" t="s">
        <v>64</v>
      </c>
      <c r="K38" t="s">
        <v>2291</v>
      </c>
      <c r="L38" t="s">
        <v>402</v>
      </c>
      <c r="M38" s="10">
        <v>1347</v>
      </c>
      <c r="N38" t="s">
        <v>1547</v>
      </c>
    </row>
    <row r="39" spans="1:14" x14ac:dyDescent="0.3">
      <c r="A39">
        <v>2023</v>
      </c>
      <c r="B39" t="s">
        <v>772</v>
      </c>
      <c r="C39" t="s">
        <v>14</v>
      </c>
      <c r="D39" t="s">
        <v>66</v>
      </c>
      <c r="E39" t="s">
        <v>1129</v>
      </c>
      <c r="F39" t="s">
        <v>707</v>
      </c>
      <c r="H39" t="s">
        <v>11</v>
      </c>
      <c r="I39" t="s">
        <v>13</v>
      </c>
      <c r="J39" t="s">
        <v>64</v>
      </c>
      <c r="K39" t="s">
        <v>1802</v>
      </c>
      <c r="L39" t="s">
        <v>402</v>
      </c>
      <c r="M39" s="10">
        <v>86234</v>
      </c>
      <c r="N39" t="s">
        <v>1547</v>
      </c>
    </row>
    <row r="40" spans="1:14" x14ac:dyDescent="0.3">
      <c r="A40">
        <v>2023</v>
      </c>
      <c r="B40" t="s">
        <v>772</v>
      </c>
      <c r="C40" t="s">
        <v>14</v>
      </c>
      <c r="D40" t="s">
        <v>66</v>
      </c>
      <c r="E40" t="s">
        <v>1129</v>
      </c>
      <c r="F40" t="s">
        <v>707</v>
      </c>
      <c r="H40" t="s">
        <v>11</v>
      </c>
      <c r="I40" t="s">
        <v>13</v>
      </c>
      <c r="J40" t="s">
        <v>64</v>
      </c>
      <c r="K40" t="s">
        <v>2179</v>
      </c>
      <c r="L40" t="s">
        <v>402</v>
      </c>
      <c r="M40" s="10">
        <v>11047</v>
      </c>
      <c r="N40" t="s">
        <v>1547</v>
      </c>
    </row>
    <row r="41" spans="1:14" x14ac:dyDescent="0.3">
      <c r="A41">
        <v>2023</v>
      </c>
      <c r="B41" t="s">
        <v>772</v>
      </c>
      <c r="C41" t="s">
        <v>14</v>
      </c>
      <c r="D41" t="s">
        <v>66</v>
      </c>
      <c r="E41" t="s">
        <v>1129</v>
      </c>
      <c r="F41" t="s">
        <v>707</v>
      </c>
      <c r="H41" t="s">
        <v>11</v>
      </c>
      <c r="I41" t="s">
        <v>13</v>
      </c>
      <c r="J41" t="s">
        <v>64</v>
      </c>
      <c r="K41" t="s">
        <v>1585</v>
      </c>
      <c r="L41" t="s">
        <v>1586</v>
      </c>
      <c r="M41" s="10">
        <v>178921745</v>
      </c>
      <c r="N41" t="s">
        <v>1547</v>
      </c>
    </row>
    <row r="42" spans="1:14" x14ac:dyDescent="0.3">
      <c r="A42">
        <v>2023</v>
      </c>
      <c r="B42" t="s">
        <v>772</v>
      </c>
      <c r="C42" t="s">
        <v>14</v>
      </c>
      <c r="D42" t="s">
        <v>66</v>
      </c>
      <c r="E42" t="s">
        <v>1129</v>
      </c>
      <c r="F42" t="s">
        <v>707</v>
      </c>
      <c r="H42" t="s">
        <v>11</v>
      </c>
      <c r="I42" t="s">
        <v>13</v>
      </c>
      <c r="J42" t="s">
        <v>64</v>
      </c>
      <c r="K42" t="s">
        <v>1587</v>
      </c>
      <c r="L42" t="s">
        <v>1588</v>
      </c>
      <c r="M42" s="10">
        <v>61.976532356663817</v>
      </c>
      <c r="N42" t="s">
        <v>1547</v>
      </c>
    </row>
    <row r="43" spans="1:14" x14ac:dyDescent="0.3">
      <c r="A43">
        <v>2023</v>
      </c>
      <c r="B43" t="s">
        <v>772</v>
      </c>
      <c r="C43" t="s">
        <v>14</v>
      </c>
      <c r="D43" t="s">
        <v>66</v>
      </c>
      <c r="E43" t="s">
        <v>1129</v>
      </c>
      <c r="F43" t="s">
        <v>707</v>
      </c>
      <c r="H43" t="s">
        <v>11</v>
      </c>
      <c r="I43" t="s">
        <v>13</v>
      </c>
      <c r="J43" t="s">
        <v>64</v>
      </c>
      <c r="K43" t="s">
        <v>1589</v>
      </c>
      <c r="L43" t="s">
        <v>1590</v>
      </c>
      <c r="M43" s="10">
        <v>0.30212087132290455</v>
      </c>
      <c r="N43" t="s">
        <v>1547</v>
      </c>
    </row>
    <row r="44" spans="1:14" x14ac:dyDescent="0.3">
      <c r="A44">
        <v>2023</v>
      </c>
      <c r="B44" t="s">
        <v>772</v>
      </c>
      <c r="C44" t="s">
        <v>14</v>
      </c>
      <c r="D44" t="s">
        <v>67</v>
      </c>
      <c r="E44" t="s">
        <v>1130</v>
      </c>
      <c r="F44" t="s">
        <v>707</v>
      </c>
      <c r="H44" t="s">
        <v>11</v>
      </c>
      <c r="I44" t="s">
        <v>21</v>
      </c>
      <c r="J44" t="s">
        <v>64</v>
      </c>
      <c r="K44" t="s">
        <v>1584</v>
      </c>
      <c r="L44" t="s">
        <v>402</v>
      </c>
      <c r="M44" s="10">
        <v>508187</v>
      </c>
      <c r="N44" t="s">
        <v>1547</v>
      </c>
    </row>
    <row r="45" spans="1:14" x14ac:dyDescent="0.3">
      <c r="A45">
        <v>2023</v>
      </c>
      <c r="B45" t="s">
        <v>772</v>
      </c>
      <c r="C45" t="s">
        <v>14</v>
      </c>
      <c r="D45" t="s">
        <v>67</v>
      </c>
      <c r="E45" t="s">
        <v>1130</v>
      </c>
      <c r="F45" t="s">
        <v>707</v>
      </c>
      <c r="H45" t="s">
        <v>11</v>
      </c>
      <c r="I45" t="s">
        <v>21</v>
      </c>
      <c r="J45" t="s">
        <v>64</v>
      </c>
      <c r="K45" t="s">
        <v>1809</v>
      </c>
      <c r="L45" t="s">
        <v>402</v>
      </c>
      <c r="M45" s="10">
        <v>91423</v>
      </c>
      <c r="N45" t="s">
        <v>1547</v>
      </c>
    </row>
    <row r="46" spans="1:14" x14ac:dyDescent="0.3">
      <c r="A46">
        <v>2023</v>
      </c>
      <c r="B46" t="s">
        <v>772</v>
      </c>
      <c r="C46" t="s">
        <v>14</v>
      </c>
      <c r="D46" t="s">
        <v>67</v>
      </c>
      <c r="E46" t="s">
        <v>1130</v>
      </c>
      <c r="F46" t="s">
        <v>707</v>
      </c>
      <c r="H46" t="s">
        <v>11</v>
      </c>
      <c r="I46" t="s">
        <v>21</v>
      </c>
      <c r="J46" t="s">
        <v>64</v>
      </c>
      <c r="K46" t="s">
        <v>2291</v>
      </c>
      <c r="L46" t="s">
        <v>402</v>
      </c>
      <c r="M46" s="10">
        <v>6440</v>
      </c>
      <c r="N46" t="s">
        <v>1547</v>
      </c>
    </row>
    <row r="47" spans="1:14" x14ac:dyDescent="0.3">
      <c r="A47">
        <v>2023</v>
      </c>
      <c r="B47" t="s">
        <v>772</v>
      </c>
      <c r="C47" t="s">
        <v>14</v>
      </c>
      <c r="D47" t="s">
        <v>67</v>
      </c>
      <c r="E47" t="s">
        <v>1130</v>
      </c>
      <c r="F47" t="s">
        <v>707</v>
      </c>
      <c r="H47" t="s">
        <v>11</v>
      </c>
      <c r="I47" t="s">
        <v>21</v>
      </c>
      <c r="J47" t="s">
        <v>64</v>
      </c>
      <c r="K47" t="s">
        <v>1801</v>
      </c>
      <c r="L47" t="s">
        <v>402</v>
      </c>
      <c r="M47" s="10">
        <v>658</v>
      </c>
      <c r="N47" t="s">
        <v>1547</v>
      </c>
    </row>
    <row r="48" spans="1:14" x14ac:dyDescent="0.3">
      <c r="A48">
        <v>2023</v>
      </c>
      <c r="B48" t="s">
        <v>772</v>
      </c>
      <c r="C48" t="s">
        <v>14</v>
      </c>
      <c r="D48" t="s">
        <v>67</v>
      </c>
      <c r="E48" t="s">
        <v>1130</v>
      </c>
      <c r="F48" t="s">
        <v>707</v>
      </c>
      <c r="H48" t="s">
        <v>11</v>
      </c>
      <c r="I48" t="s">
        <v>21</v>
      </c>
      <c r="J48" t="s">
        <v>64</v>
      </c>
      <c r="K48" t="s">
        <v>1802</v>
      </c>
      <c r="L48" t="s">
        <v>402</v>
      </c>
      <c r="M48" s="10">
        <v>327090</v>
      </c>
      <c r="N48" t="s">
        <v>1547</v>
      </c>
    </row>
    <row r="49" spans="1:14" x14ac:dyDescent="0.3">
      <c r="A49">
        <v>2023</v>
      </c>
      <c r="B49" t="s">
        <v>772</v>
      </c>
      <c r="C49" t="s">
        <v>14</v>
      </c>
      <c r="D49" t="s">
        <v>67</v>
      </c>
      <c r="E49" t="s">
        <v>1130</v>
      </c>
      <c r="F49" t="s">
        <v>707</v>
      </c>
      <c r="H49" t="s">
        <v>11</v>
      </c>
      <c r="I49" t="s">
        <v>21</v>
      </c>
      <c r="J49" t="s">
        <v>64</v>
      </c>
      <c r="K49" t="s">
        <v>2179</v>
      </c>
      <c r="L49" t="s">
        <v>402</v>
      </c>
      <c r="M49" s="10">
        <v>82576</v>
      </c>
      <c r="N49" t="s">
        <v>1547</v>
      </c>
    </row>
    <row r="50" spans="1:14" x14ac:dyDescent="0.3">
      <c r="A50">
        <v>2023</v>
      </c>
      <c r="B50" t="s">
        <v>772</v>
      </c>
      <c r="C50" t="s">
        <v>14</v>
      </c>
      <c r="D50" t="s">
        <v>67</v>
      </c>
      <c r="E50" t="s">
        <v>1130</v>
      </c>
      <c r="F50" t="s">
        <v>707</v>
      </c>
      <c r="H50" t="s">
        <v>11</v>
      </c>
      <c r="I50" t="s">
        <v>21</v>
      </c>
      <c r="J50" t="s">
        <v>64</v>
      </c>
      <c r="K50" t="s">
        <v>1585</v>
      </c>
      <c r="L50" t="s">
        <v>1586</v>
      </c>
      <c r="M50" s="10">
        <v>182554670</v>
      </c>
      <c r="N50" t="s">
        <v>1547</v>
      </c>
    </row>
    <row r="51" spans="1:14" x14ac:dyDescent="0.3">
      <c r="A51">
        <v>2023</v>
      </c>
      <c r="B51" t="s">
        <v>772</v>
      </c>
      <c r="C51" t="s">
        <v>14</v>
      </c>
      <c r="D51" t="s">
        <v>67</v>
      </c>
      <c r="E51" t="s">
        <v>1130</v>
      </c>
      <c r="F51" t="s">
        <v>707</v>
      </c>
      <c r="H51" t="s">
        <v>11</v>
      </c>
      <c r="I51" t="s">
        <v>21</v>
      </c>
      <c r="J51" t="s">
        <v>64</v>
      </c>
      <c r="K51" t="s">
        <v>1587</v>
      </c>
      <c r="L51" t="s">
        <v>1588</v>
      </c>
      <c r="M51" s="10">
        <v>413.40496118553943</v>
      </c>
      <c r="N51" t="s">
        <v>1547</v>
      </c>
    </row>
    <row r="52" spans="1:14" x14ac:dyDescent="0.3">
      <c r="A52">
        <v>2023</v>
      </c>
      <c r="B52" t="s">
        <v>772</v>
      </c>
      <c r="C52" t="s">
        <v>14</v>
      </c>
      <c r="D52" t="s">
        <v>67</v>
      </c>
      <c r="E52" t="s">
        <v>1130</v>
      </c>
      <c r="F52" t="s">
        <v>707</v>
      </c>
      <c r="H52" t="s">
        <v>11</v>
      </c>
      <c r="I52" t="s">
        <v>21</v>
      </c>
      <c r="J52" t="s">
        <v>64</v>
      </c>
      <c r="K52" t="s">
        <v>1589</v>
      </c>
      <c r="L52" t="s">
        <v>1590</v>
      </c>
      <c r="M52" s="10">
        <v>2.6390753371921338</v>
      </c>
      <c r="N52" t="s">
        <v>1547</v>
      </c>
    </row>
    <row r="53" spans="1:14" x14ac:dyDescent="0.3">
      <c r="A53">
        <v>2023</v>
      </c>
      <c r="B53" t="s">
        <v>772</v>
      </c>
      <c r="C53" t="s">
        <v>14</v>
      </c>
      <c r="D53" t="s">
        <v>91</v>
      </c>
      <c r="E53" t="s">
        <v>1131</v>
      </c>
      <c r="F53" t="s">
        <v>707</v>
      </c>
      <c r="H53" t="s">
        <v>11</v>
      </c>
      <c r="I53" t="s">
        <v>23</v>
      </c>
      <c r="J53" t="s">
        <v>92</v>
      </c>
      <c r="K53" t="s">
        <v>1584</v>
      </c>
      <c r="L53" t="s">
        <v>402</v>
      </c>
      <c r="M53" s="10">
        <v>703190</v>
      </c>
      <c r="N53" t="s">
        <v>1547</v>
      </c>
    </row>
    <row r="54" spans="1:14" x14ac:dyDescent="0.3">
      <c r="A54">
        <v>2023</v>
      </c>
      <c r="B54" t="s">
        <v>772</v>
      </c>
      <c r="C54" t="s">
        <v>14</v>
      </c>
      <c r="D54" t="s">
        <v>91</v>
      </c>
      <c r="E54" t="s">
        <v>1131</v>
      </c>
      <c r="F54" t="s">
        <v>707</v>
      </c>
      <c r="H54" t="s">
        <v>11</v>
      </c>
      <c r="I54" t="s">
        <v>23</v>
      </c>
      <c r="J54" t="s">
        <v>92</v>
      </c>
      <c r="K54" t="s">
        <v>1809</v>
      </c>
      <c r="L54" t="s">
        <v>402</v>
      </c>
      <c r="M54" s="10">
        <v>391146</v>
      </c>
      <c r="N54" t="s">
        <v>1547</v>
      </c>
    </row>
    <row r="55" spans="1:14" x14ac:dyDescent="0.3">
      <c r="A55">
        <v>2023</v>
      </c>
      <c r="B55" t="s">
        <v>772</v>
      </c>
      <c r="C55" t="s">
        <v>14</v>
      </c>
      <c r="D55" t="s">
        <v>91</v>
      </c>
      <c r="E55" t="s">
        <v>1131</v>
      </c>
      <c r="F55" t="s">
        <v>707</v>
      </c>
      <c r="H55" t="s">
        <v>11</v>
      </c>
      <c r="I55" t="s">
        <v>23</v>
      </c>
      <c r="J55" t="s">
        <v>92</v>
      </c>
      <c r="K55" t="s">
        <v>2291</v>
      </c>
      <c r="L55" t="s">
        <v>402</v>
      </c>
      <c r="M55" s="10">
        <v>8329</v>
      </c>
      <c r="N55" t="s">
        <v>1547</v>
      </c>
    </row>
    <row r="56" spans="1:14" x14ac:dyDescent="0.3">
      <c r="A56">
        <v>2023</v>
      </c>
      <c r="B56" t="s">
        <v>772</v>
      </c>
      <c r="C56" t="s">
        <v>14</v>
      </c>
      <c r="D56" t="s">
        <v>91</v>
      </c>
      <c r="E56" t="s">
        <v>1131</v>
      </c>
      <c r="F56" t="s">
        <v>707</v>
      </c>
      <c r="H56" t="s">
        <v>11</v>
      </c>
      <c r="I56" t="s">
        <v>23</v>
      </c>
      <c r="J56" t="s">
        <v>92</v>
      </c>
      <c r="K56" t="s">
        <v>1802</v>
      </c>
      <c r="L56" t="s">
        <v>402</v>
      </c>
      <c r="M56" s="10">
        <v>297435</v>
      </c>
      <c r="N56" t="s">
        <v>1547</v>
      </c>
    </row>
    <row r="57" spans="1:14" x14ac:dyDescent="0.3">
      <c r="A57">
        <v>2023</v>
      </c>
      <c r="B57" t="s">
        <v>772</v>
      </c>
      <c r="C57" t="s">
        <v>14</v>
      </c>
      <c r="D57" t="s">
        <v>91</v>
      </c>
      <c r="E57" t="s">
        <v>1131</v>
      </c>
      <c r="F57" t="s">
        <v>707</v>
      </c>
      <c r="H57" t="s">
        <v>11</v>
      </c>
      <c r="I57" t="s">
        <v>23</v>
      </c>
      <c r="J57" t="s">
        <v>92</v>
      </c>
      <c r="K57" t="s">
        <v>2179</v>
      </c>
      <c r="L57" t="s">
        <v>402</v>
      </c>
      <c r="M57" s="10">
        <v>6280</v>
      </c>
      <c r="N57" t="s">
        <v>1547</v>
      </c>
    </row>
    <row r="58" spans="1:14" x14ac:dyDescent="0.3">
      <c r="A58">
        <v>2023</v>
      </c>
      <c r="B58" t="s">
        <v>772</v>
      </c>
      <c r="C58" t="s">
        <v>14</v>
      </c>
      <c r="D58" t="s">
        <v>91</v>
      </c>
      <c r="E58" t="s">
        <v>1131</v>
      </c>
      <c r="F58" t="s">
        <v>707</v>
      </c>
      <c r="H58" t="s">
        <v>11</v>
      </c>
      <c r="I58" t="s">
        <v>23</v>
      </c>
      <c r="J58" t="s">
        <v>92</v>
      </c>
      <c r="K58" t="s">
        <v>1585</v>
      </c>
      <c r="L58" t="s">
        <v>1586</v>
      </c>
      <c r="M58" s="10">
        <v>469220285</v>
      </c>
      <c r="N58" t="s">
        <v>1547</v>
      </c>
    </row>
    <row r="59" spans="1:14" x14ac:dyDescent="0.3">
      <c r="A59">
        <v>2023</v>
      </c>
      <c r="B59" t="s">
        <v>772</v>
      </c>
      <c r="C59" t="s">
        <v>14</v>
      </c>
      <c r="D59" t="s">
        <v>91</v>
      </c>
      <c r="E59" t="s">
        <v>1131</v>
      </c>
      <c r="F59" t="s">
        <v>707</v>
      </c>
      <c r="H59" t="s">
        <v>11</v>
      </c>
      <c r="I59" t="s">
        <v>23</v>
      </c>
      <c r="J59" t="s">
        <v>92</v>
      </c>
      <c r="K59" t="s">
        <v>1587</v>
      </c>
      <c r="L59" t="s">
        <v>1588</v>
      </c>
      <c r="M59" s="10">
        <v>176.50503987130364</v>
      </c>
      <c r="N59" t="s">
        <v>1547</v>
      </c>
    </row>
    <row r="60" spans="1:14" x14ac:dyDescent="0.3">
      <c r="A60">
        <v>2023</v>
      </c>
      <c r="B60" t="s">
        <v>772</v>
      </c>
      <c r="C60" t="s">
        <v>14</v>
      </c>
      <c r="D60" t="s">
        <v>91</v>
      </c>
      <c r="E60" t="s">
        <v>1131</v>
      </c>
      <c r="F60" t="s">
        <v>707</v>
      </c>
      <c r="H60" t="s">
        <v>11</v>
      </c>
      <c r="I60" t="s">
        <v>23</v>
      </c>
      <c r="J60" t="s">
        <v>92</v>
      </c>
      <c r="K60" t="s">
        <v>1589</v>
      </c>
      <c r="L60" t="s">
        <v>1590</v>
      </c>
      <c r="M60" s="10">
        <v>0.8999347860726632</v>
      </c>
      <c r="N60" t="s">
        <v>1547</v>
      </c>
    </row>
    <row r="61" spans="1:14" x14ac:dyDescent="0.3">
      <c r="A61">
        <v>2023</v>
      </c>
      <c r="B61" t="s">
        <v>772</v>
      </c>
      <c r="C61" t="s">
        <v>736</v>
      </c>
      <c r="D61" t="s">
        <v>25</v>
      </c>
      <c r="E61" t="s">
        <v>1135</v>
      </c>
      <c r="F61" t="s">
        <v>707</v>
      </c>
      <c r="H61" t="s">
        <v>11</v>
      </c>
      <c r="I61" t="s">
        <v>13</v>
      </c>
      <c r="J61" t="s">
        <v>16</v>
      </c>
      <c r="K61" t="s">
        <v>1598</v>
      </c>
      <c r="L61" t="s">
        <v>402</v>
      </c>
      <c r="M61" s="10">
        <v>717</v>
      </c>
      <c r="N61" t="s">
        <v>1621</v>
      </c>
    </row>
    <row r="62" spans="1:14" x14ac:dyDescent="0.3">
      <c r="A62">
        <v>2023</v>
      </c>
      <c r="B62" t="s">
        <v>772</v>
      </c>
      <c r="C62" t="s">
        <v>736</v>
      </c>
      <c r="D62" t="s">
        <v>25</v>
      </c>
      <c r="E62" t="s">
        <v>1135</v>
      </c>
      <c r="F62" t="s">
        <v>707</v>
      </c>
      <c r="H62" t="s">
        <v>11</v>
      </c>
      <c r="I62" t="s">
        <v>13</v>
      </c>
      <c r="J62" t="s">
        <v>16</v>
      </c>
      <c r="K62" t="s">
        <v>1809</v>
      </c>
      <c r="L62" t="s">
        <v>402</v>
      </c>
      <c r="M62" s="10">
        <v>211308</v>
      </c>
      <c r="N62" t="s">
        <v>1621</v>
      </c>
    </row>
    <row r="63" spans="1:14" x14ac:dyDescent="0.3">
      <c r="A63">
        <v>2023</v>
      </c>
      <c r="B63" t="s">
        <v>772</v>
      </c>
      <c r="C63" t="s">
        <v>736</v>
      </c>
      <c r="D63" t="s">
        <v>25</v>
      </c>
      <c r="E63" t="s">
        <v>1135</v>
      </c>
      <c r="F63" t="s">
        <v>707</v>
      </c>
      <c r="H63" t="s">
        <v>11</v>
      </c>
      <c r="I63" t="s">
        <v>13</v>
      </c>
      <c r="J63" t="s">
        <v>16</v>
      </c>
      <c r="K63" t="s">
        <v>1593</v>
      </c>
      <c r="L63" t="s">
        <v>402</v>
      </c>
      <c r="M63" s="10">
        <v>14406</v>
      </c>
      <c r="N63" t="s">
        <v>1621</v>
      </c>
    </row>
    <row r="64" spans="1:14" x14ac:dyDescent="0.3">
      <c r="A64">
        <v>2023</v>
      </c>
      <c r="B64" t="s">
        <v>772</v>
      </c>
      <c r="C64" t="s">
        <v>736</v>
      </c>
      <c r="D64" t="s">
        <v>25</v>
      </c>
      <c r="E64" t="s">
        <v>1135</v>
      </c>
      <c r="F64" t="s">
        <v>707</v>
      </c>
      <c r="H64" t="s">
        <v>11</v>
      </c>
      <c r="I64" t="s">
        <v>13</v>
      </c>
      <c r="J64" t="s">
        <v>16</v>
      </c>
      <c r="K64" t="s">
        <v>1801</v>
      </c>
      <c r="L64" t="s">
        <v>402</v>
      </c>
      <c r="M64" s="10">
        <v>72011</v>
      </c>
      <c r="N64" t="s">
        <v>1621</v>
      </c>
    </row>
    <row r="65" spans="1:14" x14ac:dyDescent="0.3">
      <c r="A65">
        <v>2023</v>
      </c>
      <c r="B65" t="s">
        <v>772</v>
      </c>
      <c r="C65" t="s">
        <v>736</v>
      </c>
      <c r="D65" t="s">
        <v>25</v>
      </c>
      <c r="E65" t="s">
        <v>1135</v>
      </c>
      <c r="F65" t="s">
        <v>707</v>
      </c>
      <c r="H65" t="s">
        <v>11</v>
      </c>
      <c r="I65" t="s">
        <v>13</v>
      </c>
      <c r="J65" t="s">
        <v>16</v>
      </c>
      <c r="K65" t="s">
        <v>1585</v>
      </c>
      <c r="L65" t="s">
        <v>402</v>
      </c>
      <c r="M65" s="10">
        <v>334179</v>
      </c>
      <c r="N65" t="s">
        <v>1621</v>
      </c>
    </row>
    <row r="66" spans="1:14" x14ac:dyDescent="0.3">
      <c r="A66">
        <v>2023</v>
      </c>
      <c r="B66" t="s">
        <v>772</v>
      </c>
      <c r="C66" t="s">
        <v>736</v>
      </c>
      <c r="D66" t="s">
        <v>25</v>
      </c>
      <c r="E66" t="s">
        <v>1135</v>
      </c>
      <c r="F66" t="s">
        <v>707</v>
      </c>
      <c r="H66" t="s">
        <v>11</v>
      </c>
      <c r="I66" t="s">
        <v>13</v>
      </c>
      <c r="J66" t="s">
        <v>16</v>
      </c>
      <c r="K66" t="s">
        <v>1589</v>
      </c>
      <c r="L66" t="s">
        <v>1624</v>
      </c>
      <c r="M66" s="10">
        <v>1.47</v>
      </c>
      <c r="N66" t="s">
        <v>1621</v>
      </c>
    </row>
    <row r="67" spans="1:14" x14ac:dyDescent="0.3">
      <c r="A67">
        <v>2023</v>
      </c>
      <c r="B67" t="s">
        <v>772</v>
      </c>
      <c r="C67" t="s">
        <v>736</v>
      </c>
      <c r="D67" t="s">
        <v>25</v>
      </c>
      <c r="E67" t="s">
        <v>1135</v>
      </c>
      <c r="F67" t="s">
        <v>707</v>
      </c>
      <c r="H67" t="s">
        <v>11</v>
      </c>
      <c r="I67" t="s">
        <v>13</v>
      </c>
      <c r="J67" t="s">
        <v>16</v>
      </c>
      <c r="K67" t="s">
        <v>1589</v>
      </c>
      <c r="L67" t="s">
        <v>1625</v>
      </c>
      <c r="M67" s="10">
        <v>4.8899999999999997</v>
      </c>
      <c r="N67" t="s">
        <v>1621</v>
      </c>
    </row>
    <row r="68" spans="1:14" x14ac:dyDescent="0.3">
      <c r="A68">
        <v>2023</v>
      </c>
      <c r="B68" t="s">
        <v>772</v>
      </c>
      <c r="C68" t="s">
        <v>736</v>
      </c>
      <c r="D68" t="s">
        <v>26</v>
      </c>
      <c r="E68" t="s">
        <v>1136</v>
      </c>
      <c r="F68" t="s">
        <v>707</v>
      </c>
      <c r="H68" t="s">
        <v>11</v>
      </c>
      <c r="I68" t="s">
        <v>13</v>
      </c>
      <c r="J68" t="s">
        <v>16</v>
      </c>
      <c r="K68" t="s">
        <v>1598</v>
      </c>
      <c r="L68" t="s">
        <v>402</v>
      </c>
      <c r="M68" s="10">
        <v>475</v>
      </c>
      <c r="N68" t="s">
        <v>1621</v>
      </c>
    </row>
    <row r="69" spans="1:14" x14ac:dyDescent="0.3">
      <c r="A69">
        <v>2023</v>
      </c>
      <c r="B69" t="s">
        <v>772</v>
      </c>
      <c r="C69" t="s">
        <v>736</v>
      </c>
      <c r="D69" t="s">
        <v>26</v>
      </c>
      <c r="E69" t="s">
        <v>1136</v>
      </c>
      <c r="F69" t="s">
        <v>707</v>
      </c>
      <c r="H69" t="s">
        <v>11</v>
      </c>
      <c r="I69" t="s">
        <v>13</v>
      </c>
      <c r="J69" t="s">
        <v>16</v>
      </c>
      <c r="K69" t="s">
        <v>1809</v>
      </c>
      <c r="L69" t="s">
        <v>402</v>
      </c>
      <c r="M69" s="10">
        <v>140100</v>
      </c>
      <c r="N69" t="s">
        <v>1621</v>
      </c>
    </row>
    <row r="70" spans="1:14" x14ac:dyDescent="0.3">
      <c r="A70">
        <v>2023</v>
      </c>
      <c r="B70" t="s">
        <v>772</v>
      </c>
      <c r="C70" t="s">
        <v>736</v>
      </c>
      <c r="D70" t="s">
        <v>26</v>
      </c>
      <c r="E70" t="s">
        <v>1136</v>
      </c>
      <c r="F70" t="s">
        <v>707</v>
      </c>
      <c r="H70" t="s">
        <v>11</v>
      </c>
      <c r="I70" t="s">
        <v>13</v>
      </c>
      <c r="J70" t="s">
        <v>16</v>
      </c>
      <c r="K70" t="s">
        <v>1593</v>
      </c>
      <c r="L70" t="s">
        <v>402</v>
      </c>
      <c r="M70" s="10">
        <v>2124</v>
      </c>
      <c r="N70" t="s">
        <v>1621</v>
      </c>
    </row>
    <row r="71" spans="1:14" x14ac:dyDescent="0.3">
      <c r="A71">
        <v>2023</v>
      </c>
      <c r="B71" t="s">
        <v>772</v>
      </c>
      <c r="C71" t="s">
        <v>736</v>
      </c>
      <c r="D71" t="s">
        <v>26</v>
      </c>
      <c r="E71" t="s">
        <v>1136</v>
      </c>
      <c r="F71" t="s">
        <v>707</v>
      </c>
      <c r="H71" t="s">
        <v>11</v>
      </c>
      <c r="I71" t="s">
        <v>13</v>
      </c>
      <c r="J71" t="s">
        <v>16</v>
      </c>
      <c r="K71" t="s">
        <v>1623</v>
      </c>
      <c r="L71" t="s">
        <v>402</v>
      </c>
      <c r="M71" s="10">
        <v>6344</v>
      </c>
      <c r="N71" t="s">
        <v>1621</v>
      </c>
    </row>
    <row r="72" spans="1:14" x14ac:dyDescent="0.3">
      <c r="A72">
        <v>2023</v>
      </c>
      <c r="B72" t="s">
        <v>772</v>
      </c>
      <c r="C72" t="s">
        <v>736</v>
      </c>
      <c r="D72" t="s">
        <v>26</v>
      </c>
      <c r="E72" t="s">
        <v>1136</v>
      </c>
      <c r="F72" t="s">
        <v>707</v>
      </c>
      <c r="H72" t="s">
        <v>11</v>
      </c>
      <c r="I72" t="s">
        <v>13</v>
      </c>
      <c r="J72" t="s">
        <v>16</v>
      </c>
      <c r="K72" t="s">
        <v>1802</v>
      </c>
      <c r="L72" t="s">
        <v>402</v>
      </c>
      <c r="M72" s="10">
        <v>221612</v>
      </c>
      <c r="N72" t="s">
        <v>1621</v>
      </c>
    </row>
    <row r="73" spans="1:14" x14ac:dyDescent="0.3">
      <c r="A73">
        <v>2023</v>
      </c>
      <c r="B73" t="s">
        <v>772</v>
      </c>
      <c r="C73" t="s">
        <v>736</v>
      </c>
      <c r="D73" t="s">
        <v>26</v>
      </c>
      <c r="E73" t="s">
        <v>1136</v>
      </c>
      <c r="F73" t="s">
        <v>707</v>
      </c>
      <c r="H73" t="s">
        <v>11</v>
      </c>
      <c r="I73" t="s">
        <v>13</v>
      </c>
      <c r="J73" t="s">
        <v>16</v>
      </c>
      <c r="K73" t="s">
        <v>1585</v>
      </c>
      <c r="L73" t="s">
        <v>402</v>
      </c>
      <c r="M73" s="10">
        <v>960748</v>
      </c>
      <c r="N73" t="s">
        <v>1621</v>
      </c>
    </row>
    <row r="74" spans="1:14" x14ac:dyDescent="0.3">
      <c r="A74">
        <v>2023</v>
      </c>
      <c r="B74" t="s">
        <v>772</v>
      </c>
      <c r="C74" t="s">
        <v>736</v>
      </c>
      <c r="D74" t="s">
        <v>26</v>
      </c>
      <c r="E74" t="s">
        <v>1136</v>
      </c>
      <c r="F74" t="s">
        <v>707</v>
      </c>
      <c r="H74" t="s">
        <v>11</v>
      </c>
      <c r="I74" t="s">
        <v>13</v>
      </c>
      <c r="J74" t="s">
        <v>16</v>
      </c>
      <c r="K74" t="s">
        <v>1589</v>
      </c>
      <c r="L74" t="s">
        <v>1624</v>
      </c>
      <c r="M74" s="10">
        <v>0.47</v>
      </c>
      <c r="N74" t="s">
        <v>1621</v>
      </c>
    </row>
    <row r="75" spans="1:14" x14ac:dyDescent="0.3">
      <c r="A75">
        <v>2023</v>
      </c>
      <c r="B75" t="s">
        <v>772</v>
      </c>
      <c r="C75" t="s">
        <v>736</v>
      </c>
      <c r="D75" t="s">
        <v>26</v>
      </c>
      <c r="E75" t="s">
        <v>1136</v>
      </c>
      <c r="F75" t="s">
        <v>707</v>
      </c>
      <c r="H75" t="s">
        <v>11</v>
      </c>
      <c r="I75" t="s">
        <v>13</v>
      </c>
      <c r="J75" t="s">
        <v>16</v>
      </c>
      <c r="K75" t="s">
        <v>1589</v>
      </c>
      <c r="L75" t="s">
        <v>1625</v>
      </c>
      <c r="M75" s="10">
        <v>7.24</v>
      </c>
      <c r="N75" t="s">
        <v>1621</v>
      </c>
    </row>
    <row r="76" spans="1:14" x14ac:dyDescent="0.3">
      <c r="A76">
        <v>2023</v>
      </c>
      <c r="B76" t="s">
        <v>807</v>
      </c>
      <c r="C76" t="s">
        <v>261</v>
      </c>
      <c r="D76" t="s">
        <v>720</v>
      </c>
      <c r="E76" t="s">
        <v>707</v>
      </c>
      <c r="F76" t="s">
        <v>707</v>
      </c>
      <c r="G76" t="s">
        <v>2230</v>
      </c>
      <c r="H76" t="s">
        <v>233</v>
      </c>
      <c r="I76" t="s">
        <v>249</v>
      </c>
      <c r="J76" t="s">
        <v>376</v>
      </c>
      <c r="K76" t="s">
        <v>1802</v>
      </c>
      <c r="L76" t="s">
        <v>2240</v>
      </c>
      <c r="M76" s="10">
        <v>86073</v>
      </c>
      <c r="N76" t="s">
        <v>2231</v>
      </c>
    </row>
    <row r="77" spans="1:14" x14ac:dyDescent="0.3">
      <c r="A77">
        <v>2023</v>
      </c>
      <c r="B77" t="s">
        <v>807</v>
      </c>
      <c r="C77" t="s">
        <v>261</v>
      </c>
      <c r="D77" t="s">
        <v>720</v>
      </c>
      <c r="E77" t="s">
        <v>707</v>
      </c>
      <c r="F77" t="s">
        <v>707</v>
      </c>
      <c r="G77" t="s">
        <v>2230</v>
      </c>
      <c r="H77" t="s">
        <v>233</v>
      </c>
      <c r="I77" t="s">
        <v>249</v>
      </c>
      <c r="J77" t="s">
        <v>376</v>
      </c>
      <c r="K77" t="s">
        <v>1954</v>
      </c>
      <c r="L77" t="s">
        <v>2240</v>
      </c>
      <c r="M77" s="10">
        <v>62126</v>
      </c>
      <c r="N77" t="s">
        <v>2231</v>
      </c>
    </row>
    <row r="78" spans="1:14" x14ac:dyDescent="0.3">
      <c r="A78">
        <v>2023</v>
      </c>
      <c r="B78" t="s">
        <v>807</v>
      </c>
      <c r="C78" t="s">
        <v>261</v>
      </c>
      <c r="D78" t="s">
        <v>720</v>
      </c>
      <c r="E78" t="s">
        <v>707</v>
      </c>
      <c r="F78" t="s">
        <v>707</v>
      </c>
      <c r="G78" t="s">
        <v>2230</v>
      </c>
      <c r="H78" t="s">
        <v>233</v>
      </c>
      <c r="I78" t="s">
        <v>249</v>
      </c>
      <c r="J78" t="s">
        <v>376</v>
      </c>
      <c r="K78" t="s">
        <v>2237</v>
      </c>
      <c r="L78" t="s">
        <v>2240</v>
      </c>
      <c r="M78" s="10">
        <v>11721</v>
      </c>
      <c r="N78" t="s">
        <v>2231</v>
      </c>
    </row>
    <row r="79" spans="1:14" x14ac:dyDescent="0.3">
      <c r="A79">
        <v>2023</v>
      </c>
      <c r="B79" t="s">
        <v>807</v>
      </c>
      <c r="C79" t="s">
        <v>261</v>
      </c>
      <c r="D79" t="s">
        <v>720</v>
      </c>
      <c r="E79" t="s">
        <v>707</v>
      </c>
      <c r="F79" t="s">
        <v>707</v>
      </c>
      <c r="G79" t="s">
        <v>2230</v>
      </c>
      <c r="H79" t="s">
        <v>233</v>
      </c>
      <c r="I79" t="s">
        <v>249</v>
      </c>
      <c r="J79" t="s">
        <v>376</v>
      </c>
      <c r="K79" t="s">
        <v>2238</v>
      </c>
      <c r="L79" t="s">
        <v>2240</v>
      </c>
      <c r="M79" s="10">
        <v>123</v>
      </c>
      <c r="N79" t="s">
        <v>2231</v>
      </c>
    </row>
    <row r="80" spans="1:14" x14ac:dyDescent="0.3">
      <c r="A80">
        <v>2023</v>
      </c>
      <c r="B80" t="s">
        <v>807</v>
      </c>
      <c r="C80" t="s">
        <v>261</v>
      </c>
      <c r="D80" t="s">
        <v>720</v>
      </c>
      <c r="E80" t="s">
        <v>707</v>
      </c>
      <c r="F80" t="s">
        <v>707</v>
      </c>
      <c r="G80" t="s">
        <v>2230</v>
      </c>
      <c r="H80" t="s">
        <v>233</v>
      </c>
      <c r="I80" t="s">
        <v>249</v>
      </c>
      <c r="J80" t="s">
        <v>376</v>
      </c>
      <c r="K80" t="s">
        <v>1809</v>
      </c>
      <c r="L80" t="s">
        <v>2240</v>
      </c>
      <c r="M80" s="10">
        <v>4411</v>
      </c>
      <c r="N80" t="s">
        <v>2231</v>
      </c>
    </row>
    <row r="81" spans="1:14" x14ac:dyDescent="0.3">
      <c r="A81">
        <v>2023</v>
      </c>
      <c r="B81" t="s">
        <v>807</v>
      </c>
      <c r="C81" t="s">
        <v>261</v>
      </c>
      <c r="D81" t="s">
        <v>720</v>
      </c>
      <c r="E81" t="s">
        <v>707</v>
      </c>
      <c r="F81" t="s">
        <v>707</v>
      </c>
      <c r="G81" t="s">
        <v>2230</v>
      </c>
      <c r="H81" t="s">
        <v>233</v>
      </c>
      <c r="I81" t="s">
        <v>249</v>
      </c>
      <c r="J81" t="s">
        <v>376</v>
      </c>
      <c r="K81" t="s">
        <v>1801</v>
      </c>
      <c r="L81" t="s">
        <v>2240</v>
      </c>
      <c r="M81" s="10">
        <v>601</v>
      </c>
      <c r="N81" t="s">
        <v>2231</v>
      </c>
    </row>
    <row r="82" spans="1:14" x14ac:dyDescent="0.3">
      <c r="A82">
        <v>2023</v>
      </c>
      <c r="B82" t="s">
        <v>807</v>
      </c>
      <c r="C82" t="s">
        <v>261</v>
      </c>
      <c r="D82" t="s">
        <v>720</v>
      </c>
      <c r="E82" t="s">
        <v>707</v>
      </c>
      <c r="F82" t="s">
        <v>707</v>
      </c>
      <c r="G82" t="s">
        <v>2230</v>
      </c>
      <c r="H82" t="s">
        <v>233</v>
      </c>
      <c r="I82" t="s">
        <v>249</v>
      </c>
      <c r="J82" t="s">
        <v>376</v>
      </c>
      <c r="K82" t="s">
        <v>2239</v>
      </c>
      <c r="L82" t="s">
        <v>2240</v>
      </c>
      <c r="M82" s="10">
        <v>17</v>
      </c>
      <c r="N82" t="s">
        <v>2231</v>
      </c>
    </row>
    <row r="83" spans="1:14" x14ac:dyDescent="0.3">
      <c r="A83">
        <v>2023</v>
      </c>
      <c r="B83" t="s">
        <v>807</v>
      </c>
      <c r="C83" t="s">
        <v>261</v>
      </c>
      <c r="D83" t="s">
        <v>720</v>
      </c>
      <c r="E83" t="s">
        <v>707</v>
      </c>
      <c r="F83" t="s">
        <v>707</v>
      </c>
      <c r="G83" t="s">
        <v>2230</v>
      </c>
      <c r="H83" t="s">
        <v>233</v>
      </c>
      <c r="I83" t="s">
        <v>249</v>
      </c>
      <c r="J83" t="s">
        <v>376</v>
      </c>
      <c r="K83" t="s">
        <v>1807</v>
      </c>
      <c r="L83" t="s">
        <v>2241</v>
      </c>
      <c r="M83" s="10">
        <v>40155</v>
      </c>
      <c r="N83" t="s">
        <v>2231</v>
      </c>
    </row>
    <row r="84" spans="1:14" x14ac:dyDescent="0.3">
      <c r="A84">
        <v>2023</v>
      </c>
      <c r="B84" t="s">
        <v>807</v>
      </c>
      <c r="C84" t="s">
        <v>261</v>
      </c>
      <c r="D84" t="s">
        <v>720</v>
      </c>
      <c r="E84" t="s">
        <v>707</v>
      </c>
      <c r="F84" t="s">
        <v>707</v>
      </c>
      <c r="G84" t="s">
        <v>2230</v>
      </c>
      <c r="H84" t="s">
        <v>233</v>
      </c>
      <c r="I84" t="s">
        <v>249</v>
      </c>
      <c r="J84" t="s">
        <v>376</v>
      </c>
      <c r="K84" t="s">
        <v>1589</v>
      </c>
      <c r="L84" t="s">
        <v>2242</v>
      </c>
      <c r="M84" s="10">
        <v>74.8</v>
      </c>
      <c r="N84" t="s">
        <v>2231</v>
      </c>
    </row>
    <row r="85" spans="1:14" x14ac:dyDescent="0.3">
      <c r="A85">
        <v>2023</v>
      </c>
      <c r="B85" t="s">
        <v>807</v>
      </c>
      <c r="C85" t="s">
        <v>242</v>
      </c>
      <c r="D85" t="s">
        <v>720</v>
      </c>
      <c r="E85" t="s">
        <v>707</v>
      </c>
      <c r="F85" t="s">
        <v>707</v>
      </c>
      <c r="G85" t="s">
        <v>2265</v>
      </c>
      <c r="H85" t="s">
        <v>233</v>
      </c>
      <c r="I85" t="s">
        <v>245</v>
      </c>
      <c r="J85" t="s">
        <v>244</v>
      </c>
      <c r="K85" t="s">
        <v>1807</v>
      </c>
      <c r="L85" t="s">
        <v>402</v>
      </c>
      <c r="M85">
        <f>0.05*33471398</f>
        <v>1673569.9000000001</v>
      </c>
    </row>
    <row r="86" spans="1:14" x14ac:dyDescent="0.3">
      <c r="A86">
        <v>2023</v>
      </c>
      <c r="B86" t="s">
        <v>807</v>
      </c>
      <c r="C86" t="s">
        <v>242</v>
      </c>
      <c r="D86" t="s">
        <v>720</v>
      </c>
      <c r="E86" t="s">
        <v>707</v>
      </c>
      <c r="F86" t="s">
        <v>707</v>
      </c>
      <c r="G86" t="s">
        <v>2265</v>
      </c>
      <c r="H86" t="s">
        <v>233</v>
      </c>
      <c r="I86" t="s">
        <v>245</v>
      </c>
      <c r="J86" t="s">
        <v>244</v>
      </c>
      <c r="K86" t="s">
        <v>1954</v>
      </c>
      <c r="L86" t="s">
        <v>402</v>
      </c>
      <c r="M86">
        <f>0.25*33471398</f>
        <v>8367849.5</v>
      </c>
    </row>
    <row r="87" spans="1:14" x14ac:dyDescent="0.3">
      <c r="A87">
        <v>2023</v>
      </c>
      <c r="B87" t="s">
        <v>807</v>
      </c>
      <c r="C87" t="s">
        <v>242</v>
      </c>
      <c r="D87" t="s">
        <v>720</v>
      </c>
      <c r="E87" t="s">
        <v>707</v>
      </c>
      <c r="F87" t="s">
        <v>707</v>
      </c>
      <c r="G87" t="s">
        <v>2265</v>
      </c>
      <c r="H87" t="s">
        <v>233</v>
      </c>
      <c r="I87" t="s">
        <v>245</v>
      </c>
      <c r="J87" t="s">
        <v>244</v>
      </c>
      <c r="K87" t="s">
        <v>1802</v>
      </c>
      <c r="L87" t="s">
        <v>402</v>
      </c>
      <c r="M87">
        <f>0.36*33471398</f>
        <v>12049703.279999999</v>
      </c>
    </row>
    <row r="88" spans="1:14" x14ac:dyDescent="0.3">
      <c r="A88">
        <v>2023</v>
      </c>
      <c r="B88" t="s">
        <v>807</v>
      </c>
      <c r="C88" t="s">
        <v>242</v>
      </c>
      <c r="D88" t="s">
        <v>720</v>
      </c>
      <c r="E88" t="s">
        <v>707</v>
      </c>
      <c r="F88" t="s">
        <v>707</v>
      </c>
      <c r="G88" t="s">
        <v>2265</v>
      </c>
      <c r="H88" t="s">
        <v>233</v>
      </c>
      <c r="I88" t="s">
        <v>245</v>
      </c>
      <c r="J88" t="s">
        <v>244</v>
      </c>
      <c r="K88" t="s">
        <v>1956</v>
      </c>
      <c r="L88" t="s">
        <v>402</v>
      </c>
      <c r="M88">
        <f>(1-0.05+0.25+0.36)*33471398</f>
        <v>52215380.880000003</v>
      </c>
    </row>
    <row r="89" spans="1:14" x14ac:dyDescent="0.3">
      <c r="A89">
        <v>2023</v>
      </c>
      <c r="B89" t="s">
        <v>772</v>
      </c>
      <c r="C89" t="s">
        <v>27</v>
      </c>
      <c r="D89" t="s">
        <v>28</v>
      </c>
      <c r="E89" t="s">
        <v>1166</v>
      </c>
      <c r="F89" t="s">
        <v>707</v>
      </c>
      <c r="H89" t="s">
        <v>11</v>
      </c>
      <c r="I89" t="s">
        <v>23</v>
      </c>
      <c r="J89" t="s">
        <v>16</v>
      </c>
      <c r="K89" t="s">
        <v>1584</v>
      </c>
      <c r="L89" t="s">
        <v>402</v>
      </c>
      <c r="M89" s="10">
        <v>301000</v>
      </c>
      <c r="N89" t="s">
        <v>1936</v>
      </c>
    </row>
    <row r="90" spans="1:14" x14ac:dyDescent="0.3">
      <c r="A90">
        <v>2023</v>
      </c>
      <c r="B90" t="s">
        <v>772</v>
      </c>
      <c r="C90" t="s">
        <v>27</v>
      </c>
      <c r="D90" t="s">
        <v>28</v>
      </c>
      <c r="E90" t="s">
        <v>1166</v>
      </c>
      <c r="F90" t="s">
        <v>707</v>
      </c>
      <c r="H90" t="s">
        <v>11</v>
      </c>
      <c r="I90" t="s">
        <v>23</v>
      </c>
      <c r="J90" t="s">
        <v>16</v>
      </c>
      <c r="K90" t="s">
        <v>1947</v>
      </c>
      <c r="L90" t="s">
        <v>402</v>
      </c>
      <c r="M90" s="10">
        <v>619000</v>
      </c>
      <c r="N90" t="s">
        <v>1936</v>
      </c>
    </row>
    <row r="91" spans="1:14" x14ac:dyDescent="0.3">
      <c r="A91">
        <v>2023</v>
      </c>
      <c r="B91" t="s">
        <v>772</v>
      </c>
      <c r="C91" t="s">
        <v>27</v>
      </c>
      <c r="D91" t="s">
        <v>28</v>
      </c>
      <c r="E91" t="s">
        <v>1166</v>
      </c>
      <c r="F91" t="s">
        <v>707</v>
      </c>
      <c r="H91" t="s">
        <v>11</v>
      </c>
      <c r="I91" t="s">
        <v>23</v>
      </c>
      <c r="J91" t="s">
        <v>16</v>
      </c>
      <c r="K91" t="s">
        <v>1589</v>
      </c>
      <c r="L91" t="s">
        <v>1625</v>
      </c>
      <c r="M91">
        <v>6.53</v>
      </c>
      <c r="N91" t="s">
        <v>1936</v>
      </c>
    </row>
    <row r="92" spans="1:14" x14ac:dyDescent="0.3">
      <c r="A92">
        <v>2023</v>
      </c>
      <c r="B92" t="s">
        <v>772</v>
      </c>
      <c r="C92" t="s">
        <v>27</v>
      </c>
      <c r="D92" t="s">
        <v>28</v>
      </c>
      <c r="E92" t="s">
        <v>1166</v>
      </c>
      <c r="F92" t="s">
        <v>707</v>
      </c>
      <c r="H92" t="s">
        <v>11</v>
      </c>
      <c r="I92" t="s">
        <v>23</v>
      </c>
      <c r="J92" t="s">
        <v>16</v>
      </c>
      <c r="K92" t="s">
        <v>1589</v>
      </c>
      <c r="L92" t="s">
        <v>1922</v>
      </c>
      <c r="M92">
        <v>0.73</v>
      </c>
      <c r="N92" t="s">
        <v>1936</v>
      </c>
    </row>
    <row r="93" spans="1:14" x14ac:dyDescent="0.3">
      <c r="A93">
        <v>2023</v>
      </c>
      <c r="B93" t="s">
        <v>807</v>
      </c>
      <c r="C93" t="s">
        <v>208</v>
      </c>
      <c r="D93" t="s">
        <v>720</v>
      </c>
      <c r="E93" t="s">
        <v>707</v>
      </c>
      <c r="F93" t="s">
        <v>707</v>
      </c>
      <c r="G93" t="s">
        <v>1851</v>
      </c>
      <c r="H93" t="s">
        <v>720</v>
      </c>
      <c r="I93" t="s">
        <v>720</v>
      </c>
      <c r="J93" t="s">
        <v>210</v>
      </c>
      <c r="K93" t="s">
        <v>1858</v>
      </c>
      <c r="L93" t="s">
        <v>402</v>
      </c>
      <c r="M93" s="10">
        <v>3735798.7627457995</v>
      </c>
      <c r="N93" t="s">
        <v>1962</v>
      </c>
    </row>
    <row r="94" spans="1:14" x14ac:dyDescent="0.3">
      <c r="A94">
        <v>2023</v>
      </c>
      <c r="B94" t="s">
        <v>807</v>
      </c>
      <c r="C94" t="s">
        <v>208</v>
      </c>
      <c r="D94" t="s">
        <v>720</v>
      </c>
      <c r="E94" t="s">
        <v>707</v>
      </c>
      <c r="F94" t="s">
        <v>707</v>
      </c>
      <c r="G94" t="s">
        <v>1851</v>
      </c>
      <c r="H94" t="s">
        <v>720</v>
      </c>
      <c r="I94" t="s">
        <v>720</v>
      </c>
      <c r="J94" t="s">
        <v>210</v>
      </c>
      <c r="K94" t="s">
        <v>1807</v>
      </c>
      <c r="L94" t="s">
        <v>402</v>
      </c>
      <c r="M94" s="10">
        <f>0.44*M93</f>
        <v>1643751.4556081519</v>
      </c>
      <c r="N94" t="s">
        <v>1962</v>
      </c>
    </row>
    <row r="95" spans="1:14" x14ac:dyDescent="0.3">
      <c r="A95">
        <v>2023</v>
      </c>
      <c r="B95" t="s">
        <v>772</v>
      </c>
      <c r="C95" t="s">
        <v>197</v>
      </c>
      <c r="D95" t="s">
        <v>198</v>
      </c>
      <c r="E95" t="s">
        <v>1188</v>
      </c>
      <c r="F95" t="s">
        <v>707</v>
      </c>
      <c r="H95" t="s">
        <v>11</v>
      </c>
      <c r="I95" t="s">
        <v>23</v>
      </c>
      <c r="J95" t="s">
        <v>199</v>
      </c>
      <c r="K95" t="s">
        <v>1589</v>
      </c>
      <c r="L95" t="s">
        <v>2287</v>
      </c>
      <c r="M95" s="10">
        <v>22.5</v>
      </c>
      <c r="N95" t="s">
        <v>2288</v>
      </c>
    </row>
    <row r="96" spans="1:14" x14ac:dyDescent="0.3">
      <c r="A96">
        <v>2023</v>
      </c>
      <c r="B96" t="s">
        <v>772</v>
      </c>
      <c r="C96" t="s">
        <v>793</v>
      </c>
      <c r="D96" t="s">
        <v>129</v>
      </c>
      <c r="E96" t="s">
        <v>1190</v>
      </c>
      <c r="F96" t="s">
        <v>707</v>
      </c>
      <c r="H96" t="s">
        <v>11</v>
      </c>
      <c r="I96" t="s">
        <v>19</v>
      </c>
      <c r="J96" t="s">
        <v>130</v>
      </c>
      <c r="K96" t="s">
        <v>1809</v>
      </c>
      <c r="L96" t="s">
        <v>1691</v>
      </c>
      <c r="M96" s="10">
        <v>68884</v>
      </c>
      <c r="N96" t="s">
        <v>2135</v>
      </c>
    </row>
    <row r="97" spans="1:14" x14ac:dyDescent="0.3">
      <c r="A97">
        <v>2023</v>
      </c>
      <c r="B97" t="s">
        <v>772</v>
      </c>
      <c r="C97" t="s">
        <v>793</v>
      </c>
      <c r="D97" t="s">
        <v>129</v>
      </c>
      <c r="E97" t="s">
        <v>1190</v>
      </c>
      <c r="F97" t="s">
        <v>707</v>
      </c>
      <c r="H97" t="s">
        <v>11</v>
      </c>
      <c r="I97" t="s">
        <v>19</v>
      </c>
      <c r="J97" t="s">
        <v>130</v>
      </c>
      <c r="K97" t="s">
        <v>1810</v>
      </c>
      <c r="L97" t="s">
        <v>1691</v>
      </c>
      <c r="M97" s="10">
        <v>1557</v>
      </c>
      <c r="N97" t="s">
        <v>2135</v>
      </c>
    </row>
    <row r="98" spans="1:14" x14ac:dyDescent="0.3">
      <c r="A98">
        <v>2023</v>
      </c>
      <c r="B98" t="s">
        <v>772</v>
      </c>
      <c r="C98" t="s">
        <v>793</v>
      </c>
      <c r="D98" t="s">
        <v>129</v>
      </c>
      <c r="E98" t="s">
        <v>1190</v>
      </c>
      <c r="F98" t="s">
        <v>707</v>
      </c>
      <c r="H98" t="s">
        <v>11</v>
      </c>
      <c r="I98" t="s">
        <v>19</v>
      </c>
      <c r="J98" t="s">
        <v>130</v>
      </c>
      <c r="K98" t="s">
        <v>1801</v>
      </c>
      <c r="L98" t="s">
        <v>1691</v>
      </c>
      <c r="M98" s="10">
        <v>1362</v>
      </c>
      <c r="N98" t="s">
        <v>2135</v>
      </c>
    </row>
    <row r="99" spans="1:14" x14ac:dyDescent="0.3">
      <c r="A99">
        <v>2023</v>
      </c>
      <c r="B99" t="s">
        <v>772</v>
      </c>
      <c r="C99" t="s">
        <v>793</v>
      </c>
      <c r="D99" t="s">
        <v>129</v>
      </c>
      <c r="E99" t="s">
        <v>1190</v>
      </c>
      <c r="F99" t="s">
        <v>707</v>
      </c>
      <c r="H99" t="s">
        <v>11</v>
      </c>
      <c r="I99" t="s">
        <v>19</v>
      </c>
      <c r="J99" t="s">
        <v>130</v>
      </c>
      <c r="K99" t="s">
        <v>2179</v>
      </c>
      <c r="L99" t="s">
        <v>1691</v>
      </c>
      <c r="M99" s="10">
        <v>690</v>
      </c>
      <c r="N99" t="s">
        <v>2135</v>
      </c>
    </row>
    <row r="100" spans="1:14" x14ac:dyDescent="0.3">
      <c r="A100">
        <v>2023</v>
      </c>
      <c r="B100" t="s">
        <v>772</v>
      </c>
      <c r="C100" t="s">
        <v>793</v>
      </c>
      <c r="D100" t="s">
        <v>129</v>
      </c>
      <c r="E100" t="s">
        <v>1190</v>
      </c>
      <c r="F100" t="s">
        <v>707</v>
      </c>
      <c r="H100" t="s">
        <v>11</v>
      </c>
      <c r="I100" t="s">
        <v>19</v>
      </c>
      <c r="J100" t="s">
        <v>130</v>
      </c>
      <c r="K100" t="s">
        <v>1957</v>
      </c>
      <c r="L100" t="s">
        <v>1691</v>
      </c>
      <c r="M100" s="10">
        <v>7075</v>
      </c>
      <c r="N100" t="s">
        <v>2135</v>
      </c>
    </row>
    <row r="101" spans="1:14" x14ac:dyDescent="0.3">
      <c r="A101">
        <v>2024</v>
      </c>
      <c r="B101" t="s">
        <v>807</v>
      </c>
      <c r="C101" t="s">
        <v>795</v>
      </c>
      <c r="D101" t="s">
        <v>720</v>
      </c>
      <c r="E101" t="s">
        <v>707</v>
      </c>
      <c r="F101" t="s">
        <v>707</v>
      </c>
      <c r="G101" t="s">
        <v>2293</v>
      </c>
      <c r="H101" t="s">
        <v>11</v>
      </c>
      <c r="I101" t="s">
        <v>34</v>
      </c>
      <c r="J101" t="s">
        <v>157</v>
      </c>
      <c r="K101" t="s">
        <v>1809</v>
      </c>
      <c r="L101" t="s">
        <v>1884</v>
      </c>
      <c r="M101" s="10">
        <v>1515</v>
      </c>
      <c r="N101" t="s">
        <v>2302</v>
      </c>
    </row>
    <row r="102" spans="1:14" x14ac:dyDescent="0.3">
      <c r="A102">
        <v>2024</v>
      </c>
      <c r="B102" t="s">
        <v>807</v>
      </c>
      <c r="C102" t="s">
        <v>795</v>
      </c>
      <c r="D102" t="s">
        <v>720</v>
      </c>
      <c r="E102" t="s">
        <v>707</v>
      </c>
      <c r="F102" t="s">
        <v>707</v>
      </c>
      <c r="G102" t="s">
        <v>2293</v>
      </c>
      <c r="H102" t="s">
        <v>11</v>
      </c>
      <c r="I102" t="s">
        <v>34</v>
      </c>
      <c r="J102" t="s">
        <v>157</v>
      </c>
      <c r="K102" t="s">
        <v>1802</v>
      </c>
      <c r="L102" t="s">
        <v>1884</v>
      </c>
      <c r="M102" s="10">
        <v>64</v>
      </c>
      <c r="N102" t="s">
        <v>2302</v>
      </c>
    </row>
    <row r="103" spans="1:14" x14ac:dyDescent="0.3">
      <c r="A103">
        <v>2024</v>
      </c>
      <c r="B103" t="s">
        <v>807</v>
      </c>
      <c r="C103" t="s">
        <v>795</v>
      </c>
      <c r="D103" t="s">
        <v>720</v>
      </c>
      <c r="E103" t="s">
        <v>707</v>
      </c>
      <c r="F103" t="s">
        <v>707</v>
      </c>
      <c r="G103" t="s">
        <v>2293</v>
      </c>
      <c r="H103" t="s">
        <v>11</v>
      </c>
      <c r="I103" t="s">
        <v>34</v>
      </c>
      <c r="J103" t="s">
        <v>157</v>
      </c>
      <c r="K103" t="s">
        <v>2296</v>
      </c>
      <c r="L103" t="s">
        <v>1884</v>
      </c>
      <c r="M103" s="10">
        <v>66</v>
      </c>
      <c r="N103" t="s">
        <v>2302</v>
      </c>
    </row>
    <row r="104" spans="1:14" x14ac:dyDescent="0.3">
      <c r="A104">
        <v>2024</v>
      </c>
      <c r="B104" t="s">
        <v>807</v>
      </c>
      <c r="C104" t="s">
        <v>795</v>
      </c>
      <c r="D104" t="s">
        <v>720</v>
      </c>
      <c r="E104" t="s">
        <v>707</v>
      </c>
      <c r="F104" t="s">
        <v>707</v>
      </c>
      <c r="G104" t="s">
        <v>2293</v>
      </c>
      <c r="H104" t="s">
        <v>11</v>
      </c>
      <c r="I104" t="s">
        <v>34</v>
      </c>
      <c r="J104" t="s">
        <v>157</v>
      </c>
      <c r="K104" t="s">
        <v>1807</v>
      </c>
      <c r="L104" t="s">
        <v>1884</v>
      </c>
      <c r="M104" s="10">
        <v>2063</v>
      </c>
      <c r="N104" t="s">
        <v>2302</v>
      </c>
    </row>
    <row r="105" spans="1:14" x14ac:dyDescent="0.3">
      <c r="A105">
        <v>2024</v>
      </c>
      <c r="B105" t="s">
        <v>807</v>
      </c>
      <c r="C105" t="s">
        <v>795</v>
      </c>
      <c r="D105" t="s">
        <v>720</v>
      </c>
      <c r="E105" t="s">
        <v>707</v>
      </c>
      <c r="F105" t="s">
        <v>707</v>
      </c>
      <c r="G105" t="s">
        <v>2293</v>
      </c>
      <c r="H105" t="s">
        <v>11</v>
      </c>
      <c r="I105" t="s">
        <v>34</v>
      </c>
      <c r="J105" t="s">
        <v>157</v>
      </c>
      <c r="K105" t="s">
        <v>1589</v>
      </c>
      <c r="L105" t="s">
        <v>2297</v>
      </c>
      <c r="M105" s="10">
        <v>265</v>
      </c>
      <c r="N105" t="s">
        <v>2302</v>
      </c>
    </row>
    <row r="106" spans="1:14" x14ac:dyDescent="0.3">
      <c r="A106">
        <v>2023</v>
      </c>
      <c r="B106" t="s">
        <v>772</v>
      </c>
      <c r="C106" t="s">
        <v>93</v>
      </c>
      <c r="D106" t="s">
        <v>94</v>
      </c>
      <c r="E106" t="s">
        <v>1196</v>
      </c>
      <c r="F106" t="s">
        <v>707</v>
      </c>
      <c r="H106" t="s">
        <v>11</v>
      </c>
      <c r="I106" t="s">
        <v>34</v>
      </c>
      <c r="J106" t="s">
        <v>95</v>
      </c>
      <c r="K106" t="s">
        <v>2307</v>
      </c>
      <c r="L106" s="10" t="s">
        <v>2311</v>
      </c>
      <c r="M106">
        <v>35.340000000000003</v>
      </c>
      <c r="N106" t="s">
        <v>2312</v>
      </c>
    </row>
    <row r="107" spans="1:14" x14ac:dyDescent="0.3">
      <c r="A107">
        <v>2023</v>
      </c>
      <c r="B107" t="s">
        <v>772</v>
      </c>
      <c r="C107" t="s">
        <v>93</v>
      </c>
      <c r="D107" t="s">
        <v>94</v>
      </c>
      <c r="E107" t="s">
        <v>1196</v>
      </c>
      <c r="F107" t="s">
        <v>707</v>
      </c>
      <c r="H107" t="s">
        <v>11</v>
      </c>
      <c r="I107" t="s">
        <v>34</v>
      </c>
      <c r="J107" t="s">
        <v>95</v>
      </c>
      <c r="K107" t="s">
        <v>2308</v>
      </c>
      <c r="L107" s="10" t="s">
        <v>2311</v>
      </c>
      <c r="M107">
        <v>0.91</v>
      </c>
      <c r="N107" t="s">
        <v>2312</v>
      </c>
    </row>
    <row r="108" spans="1:14" x14ac:dyDescent="0.3">
      <c r="A108">
        <v>2023</v>
      </c>
      <c r="B108" t="s">
        <v>772</v>
      </c>
      <c r="C108" t="s">
        <v>93</v>
      </c>
      <c r="D108" t="s">
        <v>94</v>
      </c>
      <c r="E108" t="s">
        <v>1196</v>
      </c>
      <c r="F108" t="s">
        <v>707</v>
      </c>
      <c r="H108" t="s">
        <v>11</v>
      </c>
      <c r="I108" t="s">
        <v>34</v>
      </c>
      <c r="J108" t="s">
        <v>95</v>
      </c>
      <c r="K108" t="s">
        <v>2309</v>
      </c>
      <c r="L108" s="10" t="s">
        <v>2311</v>
      </c>
      <c r="M108">
        <v>36.25</v>
      </c>
      <c r="N108" t="s">
        <v>2312</v>
      </c>
    </row>
    <row r="109" spans="1:14" x14ac:dyDescent="0.3">
      <c r="A109">
        <v>2023</v>
      </c>
      <c r="B109" t="s">
        <v>772</v>
      </c>
      <c r="C109" t="s">
        <v>93</v>
      </c>
      <c r="D109" t="s">
        <v>94</v>
      </c>
      <c r="E109" t="s">
        <v>1196</v>
      </c>
      <c r="F109" t="s">
        <v>707</v>
      </c>
      <c r="H109" t="s">
        <v>11</v>
      </c>
      <c r="I109" t="s">
        <v>34</v>
      </c>
      <c r="J109" t="s">
        <v>95</v>
      </c>
      <c r="K109" t="s">
        <v>2310</v>
      </c>
      <c r="L109" s="10" t="s">
        <v>1884</v>
      </c>
      <c r="M109">
        <v>1330</v>
      </c>
      <c r="N109" t="s">
        <v>2312</v>
      </c>
    </row>
    <row r="110" spans="1:14" x14ac:dyDescent="0.3">
      <c r="A110">
        <v>2023</v>
      </c>
      <c r="B110" t="s">
        <v>772</v>
      </c>
      <c r="C110" t="s">
        <v>93</v>
      </c>
      <c r="D110" t="s">
        <v>94</v>
      </c>
      <c r="E110" t="s">
        <v>1196</v>
      </c>
      <c r="F110" t="s">
        <v>707</v>
      </c>
      <c r="H110" t="s">
        <v>11</v>
      </c>
      <c r="I110" t="s">
        <v>34</v>
      </c>
      <c r="J110" t="s">
        <v>95</v>
      </c>
      <c r="K110" t="s">
        <v>2193</v>
      </c>
      <c r="L110" s="10" t="s">
        <v>402</v>
      </c>
      <c r="M110">
        <v>18718</v>
      </c>
      <c r="N110" t="s">
        <v>2312</v>
      </c>
    </row>
    <row r="111" spans="1:14" x14ac:dyDescent="0.3">
      <c r="A111">
        <v>2023</v>
      </c>
      <c r="B111" t="s">
        <v>772</v>
      </c>
      <c r="C111" t="s">
        <v>93</v>
      </c>
      <c r="D111" t="s">
        <v>96</v>
      </c>
      <c r="E111" t="s">
        <v>1197</v>
      </c>
      <c r="F111" t="s">
        <v>707</v>
      </c>
      <c r="H111" t="s">
        <v>11</v>
      </c>
      <c r="I111" t="s">
        <v>34</v>
      </c>
      <c r="J111" t="s">
        <v>95</v>
      </c>
      <c r="K111" t="s">
        <v>2307</v>
      </c>
      <c r="L111" s="10" t="s">
        <v>2311</v>
      </c>
      <c r="M111">
        <v>24.47</v>
      </c>
      <c r="N111" t="s">
        <v>2312</v>
      </c>
    </row>
    <row r="112" spans="1:14" x14ac:dyDescent="0.3">
      <c r="A112">
        <v>2023</v>
      </c>
      <c r="B112" t="s">
        <v>772</v>
      </c>
      <c r="C112" t="s">
        <v>93</v>
      </c>
      <c r="D112" t="s">
        <v>96</v>
      </c>
      <c r="E112" t="s">
        <v>1197</v>
      </c>
      <c r="F112" t="s">
        <v>707</v>
      </c>
      <c r="H112" t="s">
        <v>11</v>
      </c>
      <c r="I112" t="s">
        <v>34</v>
      </c>
      <c r="J112" t="s">
        <v>95</v>
      </c>
      <c r="K112" t="s">
        <v>2308</v>
      </c>
      <c r="L112" s="10" t="s">
        <v>2311</v>
      </c>
      <c r="M112">
        <v>0.57999999999999996</v>
      </c>
      <c r="N112" t="s">
        <v>2312</v>
      </c>
    </row>
    <row r="113" spans="1:14" x14ac:dyDescent="0.3">
      <c r="A113">
        <v>2023</v>
      </c>
      <c r="B113" t="s">
        <v>772</v>
      </c>
      <c r="C113" t="s">
        <v>93</v>
      </c>
      <c r="D113" t="s">
        <v>96</v>
      </c>
      <c r="E113" t="s">
        <v>1197</v>
      </c>
      <c r="F113" t="s">
        <v>707</v>
      </c>
      <c r="H113" t="s">
        <v>11</v>
      </c>
      <c r="I113" t="s">
        <v>34</v>
      </c>
      <c r="J113" t="s">
        <v>95</v>
      </c>
      <c r="K113" t="s">
        <v>2309</v>
      </c>
      <c r="L113" s="10" t="s">
        <v>2311</v>
      </c>
      <c r="M113">
        <v>25.05</v>
      </c>
      <c r="N113" t="s">
        <v>2312</v>
      </c>
    </row>
    <row r="114" spans="1:14" x14ac:dyDescent="0.3">
      <c r="A114">
        <v>2023</v>
      </c>
      <c r="B114" t="s">
        <v>772</v>
      </c>
      <c r="C114" t="s">
        <v>93</v>
      </c>
      <c r="D114" t="s">
        <v>96</v>
      </c>
      <c r="E114" t="s">
        <v>1197</v>
      </c>
      <c r="F114" t="s">
        <v>707</v>
      </c>
      <c r="H114" t="s">
        <v>11</v>
      </c>
      <c r="I114" t="s">
        <v>34</v>
      </c>
      <c r="J114" t="s">
        <v>95</v>
      </c>
      <c r="K114" t="s">
        <v>2310</v>
      </c>
      <c r="L114" s="10" t="s">
        <v>1884</v>
      </c>
      <c r="M114">
        <v>924</v>
      </c>
      <c r="N114" t="s">
        <v>2312</v>
      </c>
    </row>
    <row r="115" spans="1:14" x14ac:dyDescent="0.3">
      <c r="A115">
        <v>2023</v>
      </c>
      <c r="B115" t="s">
        <v>772</v>
      </c>
      <c r="C115" t="s">
        <v>93</v>
      </c>
      <c r="D115" t="s">
        <v>96</v>
      </c>
      <c r="E115" t="s">
        <v>1197</v>
      </c>
      <c r="F115" t="s">
        <v>707</v>
      </c>
      <c r="H115" t="s">
        <v>11</v>
      </c>
      <c r="I115" t="s">
        <v>34</v>
      </c>
      <c r="J115" t="s">
        <v>95</v>
      </c>
      <c r="K115" t="s">
        <v>2193</v>
      </c>
      <c r="L115" s="10" t="s">
        <v>402</v>
      </c>
      <c r="M115">
        <v>90488</v>
      </c>
      <c r="N115" t="s">
        <v>2312</v>
      </c>
    </row>
    <row r="116" spans="1:14" x14ac:dyDescent="0.3">
      <c r="A116">
        <v>2023</v>
      </c>
      <c r="B116" t="s">
        <v>772</v>
      </c>
      <c r="C116" t="s">
        <v>93</v>
      </c>
      <c r="D116" t="s">
        <v>97</v>
      </c>
      <c r="E116" t="s">
        <v>1198</v>
      </c>
      <c r="F116" t="s">
        <v>707</v>
      </c>
      <c r="H116" t="s">
        <v>11</v>
      </c>
      <c r="I116" t="s">
        <v>98</v>
      </c>
      <c r="J116" t="s">
        <v>95</v>
      </c>
      <c r="K116" t="s">
        <v>2307</v>
      </c>
      <c r="L116" s="10" t="s">
        <v>2311</v>
      </c>
      <c r="M116">
        <v>28.81</v>
      </c>
      <c r="N116" t="s">
        <v>2312</v>
      </c>
    </row>
    <row r="117" spans="1:14" x14ac:dyDescent="0.3">
      <c r="A117">
        <v>2023</v>
      </c>
      <c r="B117" t="s">
        <v>772</v>
      </c>
      <c r="C117" t="s">
        <v>93</v>
      </c>
      <c r="D117" t="s">
        <v>97</v>
      </c>
      <c r="E117" t="s">
        <v>1198</v>
      </c>
      <c r="F117" t="s">
        <v>707</v>
      </c>
      <c r="H117" t="s">
        <v>11</v>
      </c>
      <c r="I117" t="s">
        <v>98</v>
      </c>
      <c r="J117" t="s">
        <v>95</v>
      </c>
      <c r="K117" t="s">
        <v>2308</v>
      </c>
      <c r="L117" s="10" t="s">
        <v>2311</v>
      </c>
      <c r="M117">
        <v>0.72</v>
      </c>
      <c r="N117" t="s">
        <v>2312</v>
      </c>
    </row>
    <row r="118" spans="1:14" x14ac:dyDescent="0.3">
      <c r="A118">
        <v>2023</v>
      </c>
      <c r="B118" t="s">
        <v>772</v>
      </c>
      <c r="C118" t="s">
        <v>93</v>
      </c>
      <c r="D118" t="s">
        <v>97</v>
      </c>
      <c r="E118" t="s">
        <v>1198</v>
      </c>
      <c r="F118" t="s">
        <v>707</v>
      </c>
      <c r="H118" t="s">
        <v>11</v>
      </c>
      <c r="I118" t="s">
        <v>98</v>
      </c>
      <c r="J118" t="s">
        <v>95</v>
      </c>
      <c r="K118" t="s">
        <v>2309</v>
      </c>
      <c r="L118" s="10" t="s">
        <v>2311</v>
      </c>
      <c r="M118">
        <v>29.53</v>
      </c>
      <c r="N118" t="s">
        <v>2312</v>
      </c>
    </row>
    <row r="119" spans="1:14" x14ac:dyDescent="0.3">
      <c r="A119">
        <v>2023</v>
      </c>
      <c r="B119" t="s">
        <v>772</v>
      </c>
      <c r="C119" t="s">
        <v>93</v>
      </c>
      <c r="D119" t="s">
        <v>97</v>
      </c>
      <c r="E119" t="s">
        <v>1198</v>
      </c>
      <c r="F119" t="s">
        <v>707</v>
      </c>
      <c r="H119" t="s">
        <v>11</v>
      </c>
      <c r="I119" t="s">
        <v>98</v>
      </c>
      <c r="J119" t="s">
        <v>95</v>
      </c>
      <c r="K119" t="s">
        <v>2310</v>
      </c>
      <c r="L119" s="10" t="s">
        <v>1884</v>
      </c>
      <c r="M119">
        <v>1075</v>
      </c>
      <c r="N119" t="s">
        <v>2312</v>
      </c>
    </row>
    <row r="120" spans="1:14" x14ac:dyDescent="0.3">
      <c r="A120">
        <v>2023</v>
      </c>
      <c r="B120" t="s">
        <v>772</v>
      </c>
      <c r="C120" t="s">
        <v>93</v>
      </c>
      <c r="D120" t="s">
        <v>97</v>
      </c>
      <c r="E120" t="s">
        <v>1198</v>
      </c>
      <c r="F120" t="s">
        <v>707</v>
      </c>
      <c r="H120" t="s">
        <v>11</v>
      </c>
      <c r="I120" t="s">
        <v>98</v>
      </c>
      <c r="J120" t="s">
        <v>95</v>
      </c>
      <c r="K120" t="s">
        <v>2193</v>
      </c>
      <c r="L120" s="10" t="s">
        <v>402</v>
      </c>
      <c r="M120">
        <v>87369</v>
      </c>
      <c r="N120" t="s">
        <v>2312</v>
      </c>
    </row>
    <row r="121" spans="1:14" x14ac:dyDescent="0.3">
      <c r="A121">
        <v>2023</v>
      </c>
      <c r="B121" t="s">
        <v>807</v>
      </c>
      <c r="C121" t="s">
        <v>754</v>
      </c>
      <c r="D121" t="s">
        <v>720</v>
      </c>
      <c r="E121" t="s">
        <v>707</v>
      </c>
      <c r="F121" t="s">
        <v>707</v>
      </c>
      <c r="G121" t="s">
        <v>2317</v>
      </c>
      <c r="H121" t="s">
        <v>11</v>
      </c>
      <c r="I121" t="s">
        <v>98</v>
      </c>
      <c r="J121" t="s">
        <v>147</v>
      </c>
      <c r="K121" t="s">
        <v>2318</v>
      </c>
      <c r="L121" s="10" t="s">
        <v>2319</v>
      </c>
      <c r="M121" s="10">
        <v>10.5</v>
      </c>
      <c r="N121" t="s">
        <v>2166</v>
      </c>
    </row>
    <row r="122" spans="1:14" x14ac:dyDescent="0.3">
      <c r="A122">
        <v>2023</v>
      </c>
      <c r="B122" t="s">
        <v>807</v>
      </c>
      <c r="C122" t="s">
        <v>754</v>
      </c>
      <c r="D122" t="s">
        <v>720</v>
      </c>
      <c r="E122" t="s">
        <v>707</v>
      </c>
      <c r="F122" t="s">
        <v>707</v>
      </c>
      <c r="G122" t="s">
        <v>2317</v>
      </c>
      <c r="H122" t="s">
        <v>11</v>
      </c>
      <c r="I122" t="s">
        <v>98</v>
      </c>
      <c r="J122" t="s">
        <v>147</v>
      </c>
      <c r="K122" t="s">
        <v>1807</v>
      </c>
      <c r="L122" s="10" t="s">
        <v>2319</v>
      </c>
      <c r="M122" s="10">
        <v>3.1</v>
      </c>
      <c r="N122" t="s">
        <v>2166</v>
      </c>
    </row>
    <row r="123" spans="1:14" x14ac:dyDescent="0.3">
      <c r="A123">
        <v>2023</v>
      </c>
      <c r="B123" t="s">
        <v>807</v>
      </c>
      <c r="C123" t="s">
        <v>754</v>
      </c>
      <c r="D123" t="s">
        <v>720</v>
      </c>
      <c r="E123" t="s">
        <v>707</v>
      </c>
      <c r="F123" t="s">
        <v>707</v>
      </c>
      <c r="G123" t="s">
        <v>2317</v>
      </c>
      <c r="H123" t="s">
        <v>11</v>
      </c>
      <c r="I123" t="s">
        <v>98</v>
      </c>
      <c r="J123" t="s">
        <v>147</v>
      </c>
      <c r="K123" t="s">
        <v>2320</v>
      </c>
      <c r="L123" s="10" t="s">
        <v>2319</v>
      </c>
      <c r="M123" s="10">
        <v>0.3</v>
      </c>
      <c r="N123" t="s">
        <v>2166</v>
      </c>
    </row>
    <row r="124" spans="1:14" x14ac:dyDescent="0.3">
      <c r="A124">
        <v>2023</v>
      </c>
      <c r="B124" t="s">
        <v>772</v>
      </c>
      <c r="C124" t="s">
        <v>30</v>
      </c>
      <c r="D124" t="s">
        <v>31</v>
      </c>
      <c r="E124" t="s">
        <v>1210</v>
      </c>
      <c r="F124" t="s">
        <v>707</v>
      </c>
      <c r="H124" t="s">
        <v>11</v>
      </c>
      <c r="I124" t="s">
        <v>13</v>
      </c>
      <c r="J124" t="s">
        <v>16</v>
      </c>
      <c r="K124" t="s">
        <v>2140</v>
      </c>
      <c r="L124" t="s">
        <v>402</v>
      </c>
      <c r="M124" s="10">
        <v>191632</v>
      </c>
      <c r="N124" t="s">
        <v>2144</v>
      </c>
    </row>
    <row r="125" spans="1:14" x14ac:dyDescent="0.3">
      <c r="A125">
        <v>2023</v>
      </c>
      <c r="B125" t="s">
        <v>772</v>
      </c>
      <c r="C125" t="s">
        <v>30</v>
      </c>
      <c r="D125" t="s">
        <v>31</v>
      </c>
      <c r="E125" t="s">
        <v>1210</v>
      </c>
      <c r="F125" t="s">
        <v>707</v>
      </c>
      <c r="H125" t="s">
        <v>11</v>
      </c>
      <c r="I125" t="s">
        <v>13</v>
      </c>
      <c r="J125" t="s">
        <v>16</v>
      </c>
      <c r="K125" t="s">
        <v>2141</v>
      </c>
      <c r="L125" t="s">
        <v>402</v>
      </c>
      <c r="M125" s="10">
        <v>181</v>
      </c>
      <c r="N125" t="s">
        <v>2144</v>
      </c>
    </row>
    <row r="126" spans="1:14" x14ac:dyDescent="0.3">
      <c r="A126">
        <v>2023</v>
      </c>
      <c r="B126" t="s">
        <v>772</v>
      </c>
      <c r="C126" t="s">
        <v>30</v>
      </c>
      <c r="D126" t="s">
        <v>31</v>
      </c>
      <c r="E126" t="s">
        <v>1210</v>
      </c>
      <c r="F126" t="s">
        <v>707</v>
      </c>
      <c r="H126" t="s">
        <v>11</v>
      </c>
      <c r="I126" t="s">
        <v>13</v>
      </c>
      <c r="J126" t="s">
        <v>16</v>
      </c>
      <c r="K126" t="s">
        <v>1810</v>
      </c>
      <c r="L126" t="s">
        <v>402</v>
      </c>
      <c r="M126" s="10">
        <v>3549</v>
      </c>
      <c r="N126" t="s">
        <v>2144</v>
      </c>
    </row>
    <row r="127" spans="1:14" x14ac:dyDescent="0.3">
      <c r="A127">
        <v>2023</v>
      </c>
      <c r="B127" t="s">
        <v>772</v>
      </c>
      <c r="C127" t="s">
        <v>30</v>
      </c>
      <c r="D127" t="s">
        <v>31</v>
      </c>
      <c r="E127" t="s">
        <v>1210</v>
      </c>
      <c r="F127" t="s">
        <v>707</v>
      </c>
      <c r="H127" t="s">
        <v>11</v>
      </c>
      <c r="I127" t="s">
        <v>13</v>
      </c>
      <c r="J127" t="s">
        <v>16</v>
      </c>
      <c r="K127" t="s">
        <v>2142</v>
      </c>
      <c r="L127" t="s">
        <v>402</v>
      </c>
      <c r="M127" s="10">
        <v>45</v>
      </c>
      <c r="N127" t="s">
        <v>2144</v>
      </c>
    </row>
    <row r="128" spans="1:14" x14ac:dyDescent="0.3">
      <c r="A128">
        <v>2023</v>
      </c>
      <c r="B128" t="s">
        <v>772</v>
      </c>
      <c r="C128" t="s">
        <v>30</v>
      </c>
      <c r="D128" t="s">
        <v>31</v>
      </c>
      <c r="E128" t="s">
        <v>1210</v>
      </c>
      <c r="F128" t="s">
        <v>707</v>
      </c>
      <c r="H128" t="s">
        <v>11</v>
      </c>
      <c r="I128" t="s">
        <v>13</v>
      </c>
      <c r="J128" t="s">
        <v>16</v>
      </c>
      <c r="K128" t="s">
        <v>2143</v>
      </c>
      <c r="L128" t="s">
        <v>402</v>
      </c>
      <c r="M128" s="10">
        <v>187</v>
      </c>
      <c r="N128" t="s">
        <v>2144</v>
      </c>
    </row>
    <row r="129" spans="1:14" x14ac:dyDescent="0.3">
      <c r="A129">
        <v>2023</v>
      </c>
      <c r="B129" t="s">
        <v>772</v>
      </c>
      <c r="C129" t="s">
        <v>30</v>
      </c>
      <c r="D129" t="s">
        <v>31</v>
      </c>
      <c r="E129" t="s">
        <v>1210</v>
      </c>
      <c r="F129" t="s">
        <v>707</v>
      </c>
      <c r="H129" t="s">
        <v>11</v>
      </c>
      <c r="I129" t="s">
        <v>13</v>
      </c>
      <c r="J129" t="s">
        <v>16</v>
      </c>
      <c r="K129" t="s">
        <v>1802</v>
      </c>
      <c r="L129" t="s">
        <v>402</v>
      </c>
      <c r="M129" s="10">
        <v>76904</v>
      </c>
      <c r="N129" t="s">
        <v>2144</v>
      </c>
    </row>
    <row r="130" spans="1:14" x14ac:dyDescent="0.3">
      <c r="A130">
        <v>2023</v>
      </c>
      <c r="B130" t="s">
        <v>772</v>
      </c>
      <c r="C130" t="s">
        <v>30</v>
      </c>
      <c r="D130" t="s">
        <v>31</v>
      </c>
      <c r="E130" t="s">
        <v>1210</v>
      </c>
      <c r="F130" t="s">
        <v>707</v>
      </c>
      <c r="H130" t="s">
        <v>11</v>
      </c>
      <c r="I130" t="s">
        <v>13</v>
      </c>
      <c r="J130" t="s">
        <v>16</v>
      </c>
      <c r="K130" t="s">
        <v>1807</v>
      </c>
      <c r="L130" t="s">
        <v>402</v>
      </c>
      <c r="M130" s="10">
        <v>276713</v>
      </c>
      <c r="N130" t="s">
        <v>2144</v>
      </c>
    </row>
    <row r="131" spans="1:14" x14ac:dyDescent="0.3">
      <c r="A131">
        <v>2024</v>
      </c>
      <c r="B131" t="s">
        <v>772</v>
      </c>
      <c r="C131" t="s">
        <v>798</v>
      </c>
      <c r="D131" t="s">
        <v>71</v>
      </c>
      <c r="E131" t="s">
        <v>1215</v>
      </c>
      <c r="F131" t="s">
        <v>707</v>
      </c>
      <c r="H131" t="s">
        <v>11</v>
      </c>
      <c r="I131" t="s">
        <v>13</v>
      </c>
      <c r="J131" t="s">
        <v>64</v>
      </c>
      <c r="K131" t="s">
        <v>1809</v>
      </c>
      <c r="L131" t="s">
        <v>1772</v>
      </c>
      <c r="M131" s="10">
        <v>3116555.8</v>
      </c>
      <c r="N131" t="s">
        <v>1934</v>
      </c>
    </row>
    <row r="132" spans="1:14" x14ac:dyDescent="0.3">
      <c r="A132">
        <v>2024</v>
      </c>
      <c r="B132" t="s">
        <v>772</v>
      </c>
      <c r="C132" t="s">
        <v>798</v>
      </c>
      <c r="D132" t="s">
        <v>71</v>
      </c>
      <c r="E132" t="s">
        <v>1215</v>
      </c>
      <c r="F132" t="s">
        <v>707</v>
      </c>
      <c r="H132" t="s">
        <v>11</v>
      </c>
      <c r="I132" t="s">
        <v>13</v>
      </c>
      <c r="J132" t="s">
        <v>64</v>
      </c>
      <c r="K132" t="s">
        <v>1920</v>
      </c>
      <c r="L132" t="s">
        <v>1772</v>
      </c>
      <c r="M132" s="10">
        <v>640677.799999999</v>
      </c>
      <c r="N132" t="s">
        <v>1934</v>
      </c>
    </row>
    <row r="133" spans="1:14" x14ac:dyDescent="0.3">
      <c r="A133">
        <v>2024</v>
      </c>
      <c r="B133" t="s">
        <v>772</v>
      </c>
      <c r="C133" t="s">
        <v>798</v>
      </c>
      <c r="D133" t="s">
        <v>71</v>
      </c>
      <c r="E133" t="s">
        <v>1215</v>
      </c>
      <c r="F133" t="s">
        <v>707</v>
      </c>
      <c r="H133" t="s">
        <v>11</v>
      </c>
      <c r="I133" t="s">
        <v>13</v>
      </c>
      <c r="J133" t="s">
        <v>64</v>
      </c>
      <c r="K133" t="s">
        <v>1810</v>
      </c>
      <c r="L133" t="s">
        <v>1772</v>
      </c>
      <c r="M133" s="10">
        <v>151631.5</v>
      </c>
      <c r="N133" t="s">
        <v>1934</v>
      </c>
    </row>
    <row r="134" spans="1:14" x14ac:dyDescent="0.3">
      <c r="A134">
        <v>2024</v>
      </c>
      <c r="B134" t="s">
        <v>772</v>
      </c>
      <c r="C134" t="s">
        <v>798</v>
      </c>
      <c r="D134" t="s">
        <v>71</v>
      </c>
      <c r="E134" t="s">
        <v>1215</v>
      </c>
      <c r="F134" t="s">
        <v>707</v>
      </c>
      <c r="H134" t="s">
        <v>11</v>
      </c>
      <c r="I134" t="s">
        <v>13</v>
      </c>
      <c r="J134" t="s">
        <v>64</v>
      </c>
      <c r="K134" t="s">
        <v>1802</v>
      </c>
      <c r="L134" t="s">
        <v>402</v>
      </c>
      <c r="M134" s="10">
        <v>307233</v>
      </c>
      <c r="N134" t="s">
        <v>1934</v>
      </c>
    </row>
    <row r="135" spans="1:14" x14ac:dyDescent="0.3">
      <c r="A135">
        <v>2024</v>
      </c>
      <c r="B135" t="s">
        <v>772</v>
      </c>
      <c r="C135" t="s">
        <v>798</v>
      </c>
      <c r="D135" t="s">
        <v>71</v>
      </c>
      <c r="E135" t="s">
        <v>1215</v>
      </c>
      <c r="F135" t="s">
        <v>707</v>
      </c>
      <c r="H135" t="s">
        <v>11</v>
      </c>
      <c r="I135" t="s">
        <v>13</v>
      </c>
      <c r="J135" t="s">
        <v>64</v>
      </c>
      <c r="K135" t="s">
        <v>1807</v>
      </c>
      <c r="L135" t="s">
        <v>1586</v>
      </c>
      <c r="M135" s="10">
        <v>248298644.3585</v>
      </c>
      <c r="N135" t="s">
        <v>1934</v>
      </c>
    </row>
    <row r="136" spans="1:14" x14ac:dyDescent="0.3">
      <c r="A136">
        <v>2024</v>
      </c>
      <c r="B136" t="s">
        <v>772</v>
      </c>
      <c r="C136" t="s">
        <v>798</v>
      </c>
      <c r="D136" t="s">
        <v>71</v>
      </c>
      <c r="E136" t="s">
        <v>1215</v>
      </c>
      <c r="F136" t="s">
        <v>707</v>
      </c>
      <c r="H136" t="s">
        <v>11</v>
      </c>
      <c r="I136" t="s">
        <v>13</v>
      </c>
      <c r="J136" t="s">
        <v>64</v>
      </c>
      <c r="K136" t="s">
        <v>1587</v>
      </c>
      <c r="L136" t="s">
        <v>1921</v>
      </c>
      <c r="M136" s="10">
        <v>0.29524214549167654</v>
      </c>
      <c r="N136" t="s">
        <v>1934</v>
      </c>
    </row>
    <row r="137" spans="1:14" x14ac:dyDescent="0.3">
      <c r="A137">
        <v>2024</v>
      </c>
      <c r="B137" t="s">
        <v>772</v>
      </c>
      <c r="C137" t="s">
        <v>798</v>
      </c>
      <c r="D137" t="s">
        <v>71</v>
      </c>
      <c r="E137" t="s">
        <v>1215</v>
      </c>
      <c r="F137" t="s">
        <v>707</v>
      </c>
      <c r="H137" t="s">
        <v>11</v>
      </c>
      <c r="I137" t="s">
        <v>13</v>
      </c>
      <c r="J137" t="s">
        <v>64</v>
      </c>
      <c r="K137" t="s">
        <v>1589</v>
      </c>
      <c r="L137" t="s">
        <v>1922</v>
      </c>
      <c r="M137" s="10">
        <v>1.6131000989286208</v>
      </c>
      <c r="N137" t="s">
        <v>1934</v>
      </c>
    </row>
    <row r="138" spans="1:14" x14ac:dyDescent="0.3">
      <c r="A138">
        <v>2024</v>
      </c>
      <c r="B138" t="s">
        <v>772</v>
      </c>
      <c r="C138" t="s">
        <v>798</v>
      </c>
      <c r="D138" t="s">
        <v>71</v>
      </c>
      <c r="E138" t="s">
        <v>1215</v>
      </c>
      <c r="F138" t="s">
        <v>707</v>
      </c>
      <c r="H138" t="s">
        <v>11</v>
      </c>
      <c r="I138" t="s">
        <v>13</v>
      </c>
      <c r="J138" t="s">
        <v>64</v>
      </c>
      <c r="K138" t="s">
        <v>1589</v>
      </c>
      <c r="L138" t="s">
        <v>1923</v>
      </c>
      <c r="M138" s="10">
        <v>12.037419549236647</v>
      </c>
      <c r="N138" t="s">
        <v>1934</v>
      </c>
    </row>
    <row r="139" spans="1:14" x14ac:dyDescent="0.3">
      <c r="A139">
        <v>2021</v>
      </c>
      <c r="B139" t="s">
        <v>807</v>
      </c>
      <c r="C139" t="s">
        <v>716</v>
      </c>
      <c r="D139" t="s">
        <v>720</v>
      </c>
      <c r="E139" t="s">
        <v>707</v>
      </c>
      <c r="F139" t="s">
        <v>707</v>
      </c>
      <c r="G139" t="s">
        <v>2395</v>
      </c>
      <c r="H139" t="s">
        <v>233</v>
      </c>
      <c r="I139" t="s">
        <v>720</v>
      </c>
      <c r="J139" t="s">
        <v>244</v>
      </c>
      <c r="K139" t="s">
        <v>1589</v>
      </c>
      <c r="L139" t="s">
        <v>2703</v>
      </c>
      <c r="M139" s="10">
        <v>23.3</v>
      </c>
      <c r="N139" t="s">
        <v>2693</v>
      </c>
    </row>
    <row r="140" spans="1:14" x14ac:dyDescent="0.3">
      <c r="A140">
        <v>2023</v>
      </c>
      <c r="B140" t="s">
        <v>807</v>
      </c>
      <c r="C140" t="s">
        <v>715</v>
      </c>
      <c r="D140" t="s">
        <v>720</v>
      </c>
      <c r="E140" t="s">
        <v>707</v>
      </c>
      <c r="F140" t="s">
        <v>707</v>
      </c>
      <c r="G140" t="s">
        <v>2414</v>
      </c>
      <c r="H140" t="s">
        <v>1961</v>
      </c>
      <c r="I140" t="s">
        <v>720</v>
      </c>
      <c r="J140" t="s">
        <v>720</v>
      </c>
      <c r="K140" t="s">
        <v>1954</v>
      </c>
      <c r="L140" t="s">
        <v>2877</v>
      </c>
      <c r="M140" s="10">
        <f>0.2*129</f>
        <v>25.8</v>
      </c>
      <c r="N140" t="s">
        <v>2889</v>
      </c>
    </row>
    <row r="141" spans="1:14" x14ac:dyDescent="0.3">
      <c r="A141">
        <v>2023</v>
      </c>
      <c r="B141" t="s">
        <v>807</v>
      </c>
      <c r="C141" t="s">
        <v>715</v>
      </c>
      <c r="D141" t="s">
        <v>720</v>
      </c>
      <c r="E141" t="s">
        <v>707</v>
      </c>
      <c r="F141" t="s">
        <v>707</v>
      </c>
      <c r="G141" t="s">
        <v>2414</v>
      </c>
      <c r="H141" t="s">
        <v>1961</v>
      </c>
      <c r="I141" t="s">
        <v>720</v>
      </c>
      <c r="J141" t="s">
        <v>720</v>
      </c>
      <c r="K141" t="s">
        <v>2878</v>
      </c>
      <c r="L141" t="s">
        <v>2877</v>
      </c>
      <c r="M141" s="10">
        <f>0.18*129</f>
        <v>23.22</v>
      </c>
      <c r="N141" t="s">
        <v>2889</v>
      </c>
    </row>
    <row r="142" spans="1:14" x14ac:dyDescent="0.3">
      <c r="A142">
        <v>2023</v>
      </c>
      <c r="B142" t="s">
        <v>807</v>
      </c>
      <c r="C142" t="s">
        <v>715</v>
      </c>
      <c r="D142" t="s">
        <v>720</v>
      </c>
      <c r="E142" t="s">
        <v>707</v>
      </c>
      <c r="F142" t="s">
        <v>707</v>
      </c>
      <c r="G142" t="s">
        <v>2414</v>
      </c>
      <c r="H142" t="s">
        <v>1961</v>
      </c>
      <c r="I142" t="s">
        <v>720</v>
      </c>
      <c r="J142" t="s">
        <v>720</v>
      </c>
      <c r="K142" t="s">
        <v>2879</v>
      </c>
      <c r="L142" t="s">
        <v>2877</v>
      </c>
      <c r="M142" s="10">
        <f>0.6*129</f>
        <v>77.399999999999991</v>
      </c>
      <c r="N142" t="s">
        <v>2889</v>
      </c>
    </row>
    <row r="143" spans="1:14" x14ac:dyDescent="0.3">
      <c r="A143">
        <v>2023</v>
      </c>
      <c r="B143" t="s">
        <v>807</v>
      </c>
      <c r="C143" t="s">
        <v>715</v>
      </c>
      <c r="D143" t="s">
        <v>720</v>
      </c>
      <c r="E143" t="s">
        <v>707</v>
      </c>
      <c r="F143" t="s">
        <v>707</v>
      </c>
      <c r="G143" t="s">
        <v>2414</v>
      </c>
      <c r="H143" t="s">
        <v>1961</v>
      </c>
      <c r="I143" t="s">
        <v>720</v>
      </c>
      <c r="J143" t="s">
        <v>720</v>
      </c>
      <c r="K143" t="s">
        <v>2880</v>
      </c>
      <c r="L143" t="s">
        <v>2877</v>
      </c>
      <c r="M143" s="10">
        <f>0.06*129</f>
        <v>7.7399999999999993</v>
      </c>
      <c r="N143" t="s">
        <v>2889</v>
      </c>
    </row>
    <row r="144" spans="1:14" x14ac:dyDescent="0.3">
      <c r="A144">
        <v>2023</v>
      </c>
      <c r="B144" t="s">
        <v>807</v>
      </c>
      <c r="C144" t="s">
        <v>715</v>
      </c>
      <c r="D144" t="s">
        <v>720</v>
      </c>
      <c r="E144" t="s">
        <v>707</v>
      </c>
      <c r="F144" t="s">
        <v>707</v>
      </c>
      <c r="G144" t="s">
        <v>2414</v>
      </c>
      <c r="H144" t="s">
        <v>1961</v>
      </c>
      <c r="I144" t="s">
        <v>720</v>
      </c>
      <c r="J144" t="s">
        <v>720</v>
      </c>
      <c r="K144" t="s">
        <v>2881</v>
      </c>
      <c r="L144" t="s">
        <v>2877</v>
      </c>
      <c r="M144" s="10">
        <f>0.01*129</f>
        <v>1.29</v>
      </c>
      <c r="N144" t="s">
        <v>2889</v>
      </c>
    </row>
    <row r="145" spans="1:14" x14ac:dyDescent="0.3">
      <c r="A145">
        <v>2023</v>
      </c>
      <c r="B145" t="s">
        <v>807</v>
      </c>
      <c r="C145" t="s">
        <v>715</v>
      </c>
      <c r="D145" t="s">
        <v>720</v>
      </c>
      <c r="E145" t="s">
        <v>707</v>
      </c>
      <c r="F145" t="s">
        <v>707</v>
      </c>
      <c r="G145" t="s">
        <v>2414</v>
      </c>
      <c r="H145" t="s">
        <v>1961</v>
      </c>
      <c r="I145" t="s">
        <v>720</v>
      </c>
      <c r="J145" t="s">
        <v>2675</v>
      </c>
      <c r="K145" t="s">
        <v>1883</v>
      </c>
      <c r="L145" t="s">
        <v>2877</v>
      </c>
      <c r="M145" s="10">
        <v>5.9999999999999995E-4</v>
      </c>
      <c r="N145" t="s">
        <v>2889</v>
      </c>
    </row>
    <row r="146" spans="1:14" x14ac:dyDescent="0.3">
      <c r="A146">
        <v>2023</v>
      </c>
      <c r="B146" t="s">
        <v>807</v>
      </c>
      <c r="C146" t="s">
        <v>715</v>
      </c>
      <c r="D146" t="s">
        <v>720</v>
      </c>
      <c r="E146" t="s">
        <v>707</v>
      </c>
      <c r="F146" t="s">
        <v>707</v>
      </c>
      <c r="G146" t="s">
        <v>2414</v>
      </c>
      <c r="H146" t="s">
        <v>1961</v>
      </c>
      <c r="I146" t="s">
        <v>720</v>
      </c>
      <c r="J146" t="s">
        <v>125</v>
      </c>
      <c r="K146" t="s">
        <v>1883</v>
      </c>
      <c r="L146" t="s">
        <v>2877</v>
      </c>
      <c r="M146" s="10">
        <v>15</v>
      </c>
      <c r="N146" t="s">
        <v>2889</v>
      </c>
    </row>
    <row r="147" spans="1:14" x14ac:dyDescent="0.3">
      <c r="A147">
        <v>2023</v>
      </c>
      <c r="B147" t="s">
        <v>807</v>
      </c>
      <c r="C147" t="s">
        <v>715</v>
      </c>
      <c r="D147" t="s">
        <v>720</v>
      </c>
      <c r="E147" t="s">
        <v>707</v>
      </c>
      <c r="F147" t="s">
        <v>707</v>
      </c>
      <c r="G147" t="s">
        <v>2414</v>
      </c>
      <c r="H147" t="s">
        <v>1961</v>
      </c>
      <c r="I147" t="s">
        <v>720</v>
      </c>
      <c r="J147" t="s">
        <v>2882</v>
      </c>
      <c r="K147" t="s">
        <v>1883</v>
      </c>
      <c r="L147" t="s">
        <v>2877</v>
      </c>
      <c r="M147" s="10">
        <v>6</v>
      </c>
      <c r="N147" t="s">
        <v>2889</v>
      </c>
    </row>
    <row r="148" spans="1:14" x14ac:dyDescent="0.3">
      <c r="A148">
        <v>2023</v>
      </c>
      <c r="B148" t="s">
        <v>807</v>
      </c>
      <c r="C148" t="s">
        <v>715</v>
      </c>
      <c r="D148" t="s">
        <v>720</v>
      </c>
      <c r="E148" t="s">
        <v>707</v>
      </c>
      <c r="F148" t="s">
        <v>707</v>
      </c>
      <c r="G148" t="s">
        <v>2414</v>
      </c>
      <c r="H148" t="s">
        <v>1961</v>
      </c>
      <c r="I148" t="s">
        <v>720</v>
      </c>
      <c r="J148" t="s">
        <v>557</v>
      </c>
      <c r="K148" t="s">
        <v>1883</v>
      </c>
      <c r="L148" t="s">
        <v>2877</v>
      </c>
      <c r="M148" s="10">
        <v>34</v>
      </c>
      <c r="N148" t="s">
        <v>2889</v>
      </c>
    </row>
    <row r="149" spans="1:14" x14ac:dyDescent="0.3">
      <c r="A149">
        <v>2023</v>
      </c>
      <c r="B149" t="s">
        <v>807</v>
      </c>
      <c r="C149" t="s">
        <v>715</v>
      </c>
      <c r="D149" t="s">
        <v>720</v>
      </c>
      <c r="E149" t="s">
        <v>707</v>
      </c>
      <c r="F149" t="s">
        <v>707</v>
      </c>
      <c r="G149" t="s">
        <v>2414</v>
      </c>
      <c r="H149" t="s">
        <v>1961</v>
      </c>
      <c r="I149" t="s">
        <v>720</v>
      </c>
      <c r="J149" t="s">
        <v>1557</v>
      </c>
      <c r="K149" t="s">
        <v>1883</v>
      </c>
      <c r="L149" t="s">
        <v>2877</v>
      </c>
      <c r="M149" s="10">
        <v>19</v>
      </c>
      <c r="N149" t="s">
        <v>2889</v>
      </c>
    </row>
    <row r="150" spans="1:14" x14ac:dyDescent="0.3">
      <c r="A150">
        <v>2023</v>
      </c>
      <c r="B150" t="s">
        <v>807</v>
      </c>
      <c r="C150" t="s">
        <v>715</v>
      </c>
      <c r="D150" t="s">
        <v>720</v>
      </c>
      <c r="E150" t="s">
        <v>707</v>
      </c>
      <c r="F150" t="s">
        <v>707</v>
      </c>
      <c r="G150" t="s">
        <v>2414</v>
      </c>
      <c r="H150" t="s">
        <v>1961</v>
      </c>
      <c r="I150" t="s">
        <v>720</v>
      </c>
      <c r="J150" t="s">
        <v>720</v>
      </c>
      <c r="K150" t="s">
        <v>2883</v>
      </c>
      <c r="L150" t="s">
        <v>2877</v>
      </c>
      <c r="M150" s="10">
        <v>8</v>
      </c>
      <c r="N150" t="s">
        <v>2889</v>
      </c>
    </row>
    <row r="151" spans="1:14" x14ac:dyDescent="0.3">
      <c r="A151">
        <v>2023</v>
      </c>
      <c r="B151" t="s">
        <v>807</v>
      </c>
      <c r="C151" t="s">
        <v>715</v>
      </c>
      <c r="D151" t="s">
        <v>720</v>
      </c>
      <c r="E151" t="s">
        <v>707</v>
      </c>
      <c r="F151" t="s">
        <v>707</v>
      </c>
      <c r="G151" t="s">
        <v>2414</v>
      </c>
      <c r="H151" t="s">
        <v>1961</v>
      </c>
      <c r="I151" t="s">
        <v>720</v>
      </c>
      <c r="J151" t="s">
        <v>2675</v>
      </c>
      <c r="K151" t="s">
        <v>2884</v>
      </c>
      <c r="L151" t="s">
        <v>2877</v>
      </c>
      <c r="M151" s="10" t="s">
        <v>707</v>
      </c>
      <c r="N151" t="s">
        <v>2889</v>
      </c>
    </row>
    <row r="152" spans="1:14" x14ac:dyDescent="0.3">
      <c r="A152">
        <v>2023</v>
      </c>
      <c r="B152" t="s">
        <v>807</v>
      </c>
      <c r="C152" t="s">
        <v>715</v>
      </c>
      <c r="D152" t="s">
        <v>720</v>
      </c>
      <c r="E152" t="s">
        <v>707</v>
      </c>
      <c r="F152" t="s">
        <v>707</v>
      </c>
      <c r="G152" t="s">
        <v>2414</v>
      </c>
      <c r="H152" t="s">
        <v>1961</v>
      </c>
      <c r="I152" t="s">
        <v>720</v>
      </c>
      <c r="J152" t="s">
        <v>125</v>
      </c>
      <c r="K152" t="s">
        <v>2884</v>
      </c>
      <c r="L152" t="s">
        <v>2877</v>
      </c>
      <c r="M152" s="10">
        <v>11</v>
      </c>
      <c r="N152" t="s">
        <v>2889</v>
      </c>
    </row>
    <row r="153" spans="1:14" x14ac:dyDescent="0.3">
      <c r="A153">
        <v>2023</v>
      </c>
      <c r="B153" t="s">
        <v>807</v>
      </c>
      <c r="C153" t="s">
        <v>715</v>
      </c>
      <c r="D153" t="s">
        <v>720</v>
      </c>
      <c r="E153" t="s">
        <v>707</v>
      </c>
      <c r="F153" t="s">
        <v>707</v>
      </c>
      <c r="G153" t="s">
        <v>2414</v>
      </c>
      <c r="H153" t="s">
        <v>1961</v>
      </c>
      <c r="I153" t="s">
        <v>720</v>
      </c>
      <c r="J153" t="s">
        <v>2882</v>
      </c>
      <c r="K153" t="s">
        <v>2884</v>
      </c>
      <c r="L153" t="s">
        <v>2877</v>
      </c>
      <c r="M153" s="10">
        <v>19</v>
      </c>
      <c r="N153" t="s">
        <v>2889</v>
      </c>
    </row>
    <row r="154" spans="1:14" x14ac:dyDescent="0.3">
      <c r="A154">
        <v>2023</v>
      </c>
      <c r="B154" t="s">
        <v>807</v>
      </c>
      <c r="C154" t="s">
        <v>715</v>
      </c>
      <c r="D154" t="s">
        <v>720</v>
      </c>
      <c r="E154" t="s">
        <v>707</v>
      </c>
      <c r="F154" t="s">
        <v>707</v>
      </c>
      <c r="G154" t="s">
        <v>2414</v>
      </c>
      <c r="H154" t="s">
        <v>1961</v>
      </c>
      <c r="I154" t="s">
        <v>720</v>
      </c>
      <c r="J154" t="s">
        <v>557</v>
      </c>
      <c r="K154" t="s">
        <v>2884</v>
      </c>
      <c r="L154" t="s">
        <v>2877</v>
      </c>
      <c r="M154" s="10">
        <v>5</v>
      </c>
      <c r="N154" t="s">
        <v>2889</v>
      </c>
    </row>
    <row r="155" spans="1:14" x14ac:dyDescent="0.3">
      <c r="A155">
        <v>2023</v>
      </c>
      <c r="B155" t="s">
        <v>807</v>
      </c>
      <c r="C155" t="s">
        <v>715</v>
      </c>
      <c r="D155" t="s">
        <v>720</v>
      </c>
      <c r="E155" t="s">
        <v>707</v>
      </c>
      <c r="F155" t="s">
        <v>707</v>
      </c>
      <c r="G155" t="s">
        <v>2414</v>
      </c>
      <c r="H155" t="s">
        <v>1961</v>
      </c>
      <c r="I155" t="s">
        <v>720</v>
      </c>
      <c r="J155" t="s">
        <v>1557</v>
      </c>
      <c r="K155" t="s">
        <v>2884</v>
      </c>
      <c r="L155" t="s">
        <v>2877</v>
      </c>
      <c r="M155" s="10">
        <v>34</v>
      </c>
      <c r="N155" t="s">
        <v>2889</v>
      </c>
    </row>
    <row r="156" spans="1:14" x14ac:dyDescent="0.3">
      <c r="A156">
        <v>2023</v>
      </c>
      <c r="B156" t="s">
        <v>807</v>
      </c>
      <c r="C156" t="s">
        <v>715</v>
      </c>
      <c r="D156" t="s">
        <v>720</v>
      </c>
      <c r="E156" t="s">
        <v>707</v>
      </c>
      <c r="F156" t="s">
        <v>707</v>
      </c>
      <c r="G156" t="s">
        <v>2414</v>
      </c>
      <c r="H156" t="s">
        <v>1961</v>
      </c>
      <c r="I156" t="s">
        <v>720</v>
      </c>
      <c r="J156" t="s">
        <v>720</v>
      </c>
      <c r="K156" t="s">
        <v>2885</v>
      </c>
      <c r="L156" t="s">
        <v>2877</v>
      </c>
      <c r="M156" s="10">
        <v>10</v>
      </c>
      <c r="N156" t="s">
        <v>2889</v>
      </c>
    </row>
    <row r="157" spans="1:14" x14ac:dyDescent="0.3">
      <c r="A157">
        <v>2023</v>
      </c>
      <c r="B157" t="s">
        <v>772</v>
      </c>
      <c r="C157" t="s">
        <v>8</v>
      </c>
      <c r="D157" t="s">
        <v>9</v>
      </c>
      <c r="E157" t="s">
        <v>1263</v>
      </c>
      <c r="F157" t="s">
        <v>707</v>
      </c>
      <c r="H157" t="s">
        <v>11</v>
      </c>
      <c r="I157" t="s">
        <v>23</v>
      </c>
      <c r="J157" t="s">
        <v>12</v>
      </c>
      <c r="K157" t="s">
        <v>2164</v>
      </c>
      <c r="L157" t="s">
        <v>1586</v>
      </c>
      <c r="M157" s="10">
        <v>17595388</v>
      </c>
      <c r="N157" t="s">
        <v>2166</v>
      </c>
    </row>
    <row r="158" spans="1:14" x14ac:dyDescent="0.3">
      <c r="A158">
        <v>2023</v>
      </c>
      <c r="B158" t="s">
        <v>772</v>
      </c>
      <c r="C158" t="s">
        <v>8</v>
      </c>
      <c r="D158" t="s">
        <v>9</v>
      </c>
      <c r="E158" t="s">
        <v>1263</v>
      </c>
      <c r="F158" t="s">
        <v>707</v>
      </c>
      <c r="H158" t="s">
        <v>11</v>
      </c>
      <c r="I158" t="s">
        <v>23</v>
      </c>
      <c r="J158" t="s">
        <v>12</v>
      </c>
      <c r="K158" t="s">
        <v>2140</v>
      </c>
      <c r="L158" t="s">
        <v>2157</v>
      </c>
      <c r="M158" s="10">
        <v>409793</v>
      </c>
      <c r="N158" t="s">
        <v>2166</v>
      </c>
    </row>
    <row r="159" spans="1:14" x14ac:dyDescent="0.3">
      <c r="A159">
        <v>2023</v>
      </c>
      <c r="B159" t="s">
        <v>772</v>
      </c>
      <c r="C159" t="s">
        <v>8</v>
      </c>
      <c r="D159" t="s">
        <v>9</v>
      </c>
      <c r="E159" t="s">
        <v>1263</v>
      </c>
      <c r="F159" t="s">
        <v>707</v>
      </c>
      <c r="H159" t="s">
        <v>11</v>
      </c>
      <c r="I159" t="s">
        <v>23</v>
      </c>
      <c r="J159" t="s">
        <v>12</v>
      </c>
      <c r="K159" t="s">
        <v>2162</v>
      </c>
      <c r="L159" t="s">
        <v>2157</v>
      </c>
      <c r="M159" s="10">
        <v>67158</v>
      </c>
      <c r="N159" t="s">
        <v>2166</v>
      </c>
    </row>
    <row r="160" spans="1:14" x14ac:dyDescent="0.3">
      <c r="A160">
        <v>2023</v>
      </c>
      <c r="B160" t="s">
        <v>772</v>
      </c>
      <c r="C160" t="s">
        <v>8</v>
      </c>
      <c r="D160" t="s">
        <v>9</v>
      </c>
      <c r="E160" t="s">
        <v>1263</v>
      </c>
      <c r="F160" t="s">
        <v>707</v>
      </c>
      <c r="H160" t="s">
        <v>11</v>
      </c>
      <c r="I160" t="s">
        <v>23</v>
      </c>
      <c r="J160" t="s">
        <v>12</v>
      </c>
      <c r="K160" t="s">
        <v>1801</v>
      </c>
      <c r="L160" t="s">
        <v>2157</v>
      </c>
      <c r="M160" s="10">
        <v>422621</v>
      </c>
      <c r="N160" t="s">
        <v>2166</v>
      </c>
    </row>
    <row r="161" spans="1:14" x14ac:dyDescent="0.3">
      <c r="A161">
        <v>2023</v>
      </c>
      <c r="B161" t="s">
        <v>772</v>
      </c>
      <c r="C161" t="s">
        <v>8</v>
      </c>
      <c r="D161" t="s">
        <v>9</v>
      </c>
      <c r="E161" t="s">
        <v>1263</v>
      </c>
      <c r="F161" t="s">
        <v>707</v>
      </c>
      <c r="H161" t="s">
        <v>11</v>
      </c>
      <c r="I161" t="s">
        <v>23</v>
      </c>
      <c r="J161" t="s">
        <v>12</v>
      </c>
      <c r="K161" t="s">
        <v>2163</v>
      </c>
      <c r="L161" t="s">
        <v>2165</v>
      </c>
      <c r="M161" s="10">
        <v>511210</v>
      </c>
      <c r="N161" t="s">
        <v>2166</v>
      </c>
    </row>
    <row r="162" spans="1:14" x14ac:dyDescent="0.3">
      <c r="A162">
        <v>2023</v>
      </c>
      <c r="B162" t="s">
        <v>772</v>
      </c>
      <c r="C162" t="s">
        <v>8</v>
      </c>
      <c r="D162" t="s">
        <v>72</v>
      </c>
      <c r="E162" t="s">
        <v>1264</v>
      </c>
      <c r="F162" t="s">
        <v>707</v>
      </c>
      <c r="H162" t="s">
        <v>11</v>
      </c>
      <c r="I162" t="s">
        <v>21</v>
      </c>
      <c r="J162" t="s">
        <v>130</v>
      </c>
      <c r="K162" t="s">
        <v>2164</v>
      </c>
      <c r="L162" t="s">
        <v>1586</v>
      </c>
      <c r="M162" s="10">
        <v>137676647</v>
      </c>
      <c r="N162" t="s">
        <v>2166</v>
      </c>
    </row>
    <row r="163" spans="1:14" x14ac:dyDescent="0.3">
      <c r="A163">
        <v>2023</v>
      </c>
      <c r="B163" t="s">
        <v>772</v>
      </c>
      <c r="C163" t="s">
        <v>8</v>
      </c>
      <c r="D163" t="s">
        <v>72</v>
      </c>
      <c r="E163" t="s">
        <v>1264</v>
      </c>
      <c r="F163" t="s">
        <v>707</v>
      </c>
      <c r="H163" t="s">
        <v>11</v>
      </c>
      <c r="I163" t="s">
        <v>21</v>
      </c>
      <c r="J163" t="s">
        <v>130</v>
      </c>
      <c r="K163" t="s">
        <v>2140</v>
      </c>
      <c r="L163" t="s">
        <v>2157</v>
      </c>
      <c r="M163" s="10">
        <v>2785135</v>
      </c>
      <c r="N163" t="s">
        <v>2166</v>
      </c>
    </row>
    <row r="164" spans="1:14" x14ac:dyDescent="0.3">
      <c r="A164">
        <v>2023</v>
      </c>
      <c r="B164" t="s">
        <v>772</v>
      </c>
      <c r="C164" t="s">
        <v>8</v>
      </c>
      <c r="D164" t="s">
        <v>72</v>
      </c>
      <c r="E164" t="s">
        <v>1264</v>
      </c>
      <c r="F164" t="s">
        <v>707</v>
      </c>
      <c r="H164" t="s">
        <v>11</v>
      </c>
      <c r="I164" t="s">
        <v>21</v>
      </c>
      <c r="J164" t="s">
        <v>130</v>
      </c>
      <c r="K164" t="s">
        <v>2162</v>
      </c>
      <c r="L164" t="s">
        <v>2157</v>
      </c>
      <c r="M164" s="10">
        <v>144321</v>
      </c>
      <c r="N164" t="s">
        <v>2166</v>
      </c>
    </row>
    <row r="165" spans="1:14" x14ac:dyDescent="0.3">
      <c r="A165">
        <v>2023</v>
      </c>
      <c r="B165" t="s">
        <v>772</v>
      </c>
      <c r="C165" t="s">
        <v>8</v>
      </c>
      <c r="D165" t="s">
        <v>72</v>
      </c>
      <c r="E165" t="s">
        <v>1264</v>
      </c>
      <c r="F165" t="s">
        <v>707</v>
      </c>
      <c r="H165" t="s">
        <v>11</v>
      </c>
      <c r="I165" t="s">
        <v>21</v>
      </c>
      <c r="J165" t="s">
        <v>130</v>
      </c>
      <c r="K165" t="s">
        <v>1801</v>
      </c>
      <c r="L165" t="s">
        <v>2157</v>
      </c>
      <c r="M165" s="10">
        <v>494423</v>
      </c>
      <c r="N165" t="s">
        <v>2166</v>
      </c>
    </row>
    <row r="166" spans="1:14" x14ac:dyDescent="0.3">
      <c r="A166">
        <v>2023</v>
      </c>
      <c r="B166" t="s">
        <v>772</v>
      </c>
      <c r="C166" t="s">
        <v>8</v>
      </c>
      <c r="D166" t="s">
        <v>72</v>
      </c>
      <c r="E166" t="s">
        <v>1264</v>
      </c>
      <c r="F166" t="s">
        <v>707</v>
      </c>
      <c r="H166" t="s">
        <v>11</v>
      </c>
      <c r="I166" t="s">
        <v>21</v>
      </c>
      <c r="J166" t="s">
        <v>130</v>
      </c>
      <c r="K166" t="s">
        <v>2163</v>
      </c>
      <c r="L166" t="s">
        <v>2165</v>
      </c>
      <c r="M166" s="10">
        <v>6543598</v>
      </c>
      <c r="N166" t="s">
        <v>2166</v>
      </c>
    </row>
    <row r="167" spans="1:14" x14ac:dyDescent="0.3">
      <c r="A167">
        <v>2023</v>
      </c>
      <c r="B167" t="s">
        <v>1537</v>
      </c>
      <c r="C167" t="s">
        <v>717</v>
      </c>
      <c r="D167" t="s">
        <v>1882</v>
      </c>
      <c r="E167" t="s">
        <v>707</v>
      </c>
      <c r="F167" t="s">
        <v>1964</v>
      </c>
      <c r="H167" t="s">
        <v>11</v>
      </c>
      <c r="I167" t="s">
        <v>19</v>
      </c>
      <c r="J167" t="s">
        <v>90</v>
      </c>
      <c r="K167" t="s">
        <v>1883</v>
      </c>
      <c r="L167" t="s">
        <v>1884</v>
      </c>
      <c r="M167" s="10">
        <v>440</v>
      </c>
      <c r="N167" t="s">
        <v>1885</v>
      </c>
    </row>
    <row r="168" spans="1:14" x14ac:dyDescent="0.3">
      <c r="A168">
        <v>2023</v>
      </c>
      <c r="B168" t="s">
        <v>1537</v>
      </c>
      <c r="C168" t="s">
        <v>717</v>
      </c>
      <c r="D168" t="s">
        <v>1882</v>
      </c>
      <c r="E168" t="s">
        <v>707</v>
      </c>
      <c r="F168" t="s">
        <v>1964</v>
      </c>
      <c r="H168" t="s">
        <v>11</v>
      </c>
      <c r="I168" t="s">
        <v>19</v>
      </c>
      <c r="J168" t="s">
        <v>90</v>
      </c>
      <c r="K168" t="s">
        <v>1585</v>
      </c>
      <c r="L168" t="s">
        <v>1884</v>
      </c>
      <c r="M168" s="10">
        <v>764</v>
      </c>
      <c r="N168" t="s">
        <v>1885</v>
      </c>
    </row>
    <row r="169" spans="1:14" x14ac:dyDescent="0.3">
      <c r="A169">
        <v>2023</v>
      </c>
      <c r="B169" t="s">
        <v>772</v>
      </c>
      <c r="C169" t="s">
        <v>717</v>
      </c>
      <c r="D169" t="s">
        <v>132</v>
      </c>
      <c r="E169" t="s">
        <v>1270</v>
      </c>
      <c r="F169" t="s">
        <v>707</v>
      </c>
      <c r="H169" t="s">
        <v>11</v>
      </c>
      <c r="I169" t="s">
        <v>21</v>
      </c>
      <c r="J169" t="s">
        <v>130</v>
      </c>
      <c r="K169" t="s">
        <v>1883</v>
      </c>
      <c r="L169" t="s">
        <v>1884</v>
      </c>
      <c r="M169" s="10">
        <v>92</v>
      </c>
      <c r="N169" t="s">
        <v>1885</v>
      </c>
    </row>
    <row r="170" spans="1:14" x14ac:dyDescent="0.3">
      <c r="A170">
        <v>2023</v>
      </c>
      <c r="B170" t="s">
        <v>772</v>
      </c>
      <c r="C170" t="s">
        <v>717</v>
      </c>
      <c r="D170" t="s">
        <v>132</v>
      </c>
      <c r="E170" t="s">
        <v>1270</v>
      </c>
      <c r="F170" t="s">
        <v>707</v>
      </c>
      <c r="H170" t="s">
        <v>11</v>
      </c>
      <c r="I170" t="s">
        <v>21</v>
      </c>
      <c r="J170" t="s">
        <v>130</v>
      </c>
      <c r="K170" t="s">
        <v>1585</v>
      </c>
      <c r="L170" t="s">
        <v>1884</v>
      </c>
      <c r="M170" s="10">
        <v>1968</v>
      </c>
      <c r="N170" t="s">
        <v>1885</v>
      </c>
    </row>
    <row r="171" spans="1:14" x14ac:dyDescent="0.3">
      <c r="A171">
        <v>2023</v>
      </c>
      <c r="B171" t="s">
        <v>807</v>
      </c>
      <c r="C171" t="s">
        <v>717</v>
      </c>
      <c r="D171" t="s">
        <v>720</v>
      </c>
      <c r="E171" t="s">
        <v>707</v>
      </c>
      <c r="F171" t="s">
        <v>707</v>
      </c>
      <c r="G171" t="s">
        <v>1963</v>
      </c>
      <c r="H171" t="s">
        <v>720</v>
      </c>
      <c r="I171" t="s">
        <v>720</v>
      </c>
      <c r="J171" t="s">
        <v>720</v>
      </c>
      <c r="K171" t="s">
        <v>1801</v>
      </c>
      <c r="L171" t="s">
        <v>1884</v>
      </c>
      <c r="M171" s="10">
        <v>287</v>
      </c>
      <c r="N171" t="s">
        <v>1885</v>
      </c>
    </row>
    <row r="172" spans="1:14" x14ac:dyDescent="0.3">
      <c r="A172">
        <v>2023</v>
      </c>
      <c r="B172" t="s">
        <v>807</v>
      </c>
      <c r="C172" t="s">
        <v>717</v>
      </c>
      <c r="D172" t="s">
        <v>720</v>
      </c>
      <c r="E172" t="s">
        <v>707</v>
      </c>
      <c r="F172" t="s">
        <v>707</v>
      </c>
      <c r="G172" t="s">
        <v>1963</v>
      </c>
      <c r="H172" t="s">
        <v>720</v>
      </c>
      <c r="I172" t="s">
        <v>720</v>
      </c>
      <c r="J172" t="s">
        <v>720</v>
      </c>
      <c r="K172" t="s">
        <v>1809</v>
      </c>
      <c r="L172" t="s">
        <v>1884</v>
      </c>
      <c r="M172" s="10">
        <v>2214</v>
      </c>
      <c r="N172" t="s">
        <v>1885</v>
      </c>
    </row>
    <row r="173" spans="1:14" x14ac:dyDescent="0.3">
      <c r="A173">
        <v>2023</v>
      </c>
      <c r="B173" t="s">
        <v>807</v>
      </c>
      <c r="C173" t="s">
        <v>717</v>
      </c>
      <c r="D173" t="s">
        <v>720</v>
      </c>
      <c r="E173" t="s">
        <v>707</v>
      </c>
      <c r="F173" t="s">
        <v>707</v>
      </c>
      <c r="G173" t="s">
        <v>1963</v>
      </c>
      <c r="H173" t="s">
        <v>720</v>
      </c>
      <c r="I173" t="s">
        <v>720</v>
      </c>
      <c r="J173" t="s">
        <v>720</v>
      </c>
      <c r="K173" t="s">
        <v>1810</v>
      </c>
      <c r="L173" t="s">
        <v>1884</v>
      </c>
      <c r="M173" s="10">
        <v>10</v>
      </c>
      <c r="N173" t="s">
        <v>1885</v>
      </c>
    </row>
    <row r="174" spans="1:14" x14ac:dyDescent="0.3">
      <c r="A174">
        <v>2023</v>
      </c>
      <c r="B174" t="s">
        <v>807</v>
      </c>
      <c r="C174" t="s">
        <v>717</v>
      </c>
      <c r="D174" t="s">
        <v>720</v>
      </c>
      <c r="E174" t="s">
        <v>707</v>
      </c>
      <c r="F174" t="s">
        <v>707</v>
      </c>
      <c r="G174" t="s">
        <v>1963</v>
      </c>
      <c r="H174" t="s">
        <v>720</v>
      </c>
      <c r="I174" t="s">
        <v>720</v>
      </c>
      <c r="J174" t="s">
        <v>720</v>
      </c>
      <c r="K174" t="s">
        <v>1883</v>
      </c>
      <c r="L174" t="s">
        <v>1884</v>
      </c>
      <c r="M174" s="10">
        <v>2513</v>
      </c>
      <c r="N174" t="s">
        <v>1885</v>
      </c>
    </row>
    <row r="175" spans="1:14" x14ac:dyDescent="0.3">
      <c r="A175">
        <v>2023</v>
      </c>
      <c r="B175" t="s">
        <v>807</v>
      </c>
      <c r="C175" t="s">
        <v>717</v>
      </c>
      <c r="D175" t="s">
        <v>720</v>
      </c>
      <c r="E175" t="s">
        <v>707</v>
      </c>
      <c r="F175" t="s">
        <v>707</v>
      </c>
      <c r="G175" t="s">
        <v>1963</v>
      </c>
      <c r="H175" t="s">
        <v>720</v>
      </c>
      <c r="I175" t="s">
        <v>720</v>
      </c>
      <c r="J175" t="s">
        <v>720</v>
      </c>
      <c r="K175" t="s">
        <v>1589</v>
      </c>
      <c r="L175" t="s">
        <v>1898</v>
      </c>
      <c r="M175" s="10">
        <v>200</v>
      </c>
      <c r="N175" t="s">
        <v>1885</v>
      </c>
    </row>
    <row r="176" spans="1:14" x14ac:dyDescent="0.3">
      <c r="A176">
        <v>2023</v>
      </c>
      <c r="B176" t="s">
        <v>807</v>
      </c>
      <c r="C176" t="s">
        <v>717</v>
      </c>
      <c r="D176" t="s">
        <v>720</v>
      </c>
      <c r="E176" t="s">
        <v>707</v>
      </c>
      <c r="F176" t="s">
        <v>707</v>
      </c>
      <c r="G176" t="s">
        <v>1963</v>
      </c>
      <c r="H176" t="s">
        <v>720</v>
      </c>
      <c r="I176" t="s">
        <v>720</v>
      </c>
      <c r="J176" t="s">
        <v>720</v>
      </c>
      <c r="K176" t="s">
        <v>1589</v>
      </c>
      <c r="L176" t="s">
        <v>1899</v>
      </c>
      <c r="M176" s="10">
        <v>35</v>
      </c>
      <c r="N176" t="s">
        <v>1885</v>
      </c>
    </row>
    <row r="177" spans="1:14" x14ac:dyDescent="0.3">
      <c r="A177">
        <v>2023</v>
      </c>
      <c r="B177" t="s">
        <v>772</v>
      </c>
      <c r="C177" t="s">
        <v>73</v>
      </c>
      <c r="D177" t="s">
        <v>74</v>
      </c>
      <c r="E177" t="s">
        <v>1276</v>
      </c>
      <c r="F177" t="s">
        <v>707</v>
      </c>
      <c r="H177" t="s">
        <v>11</v>
      </c>
      <c r="I177" t="s">
        <v>13</v>
      </c>
      <c r="J177" t="s">
        <v>64</v>
      </c>
      <c r="K177" t="s">
        <v>1809</v>
      </c>
      <c r="L177" t="s">
        <v>402</v>
      </c>
      <c r="M177">
        <v>206946</v>
      </c>
      <c r="N177" t="s">
        <v>2175</v>
      </c>
    </row>
    <row r="178" spans="1:14" x14ac:dyDescent="0.3">
      <c r="A178">
        <v>2023</v>
      </c>
      <c r="B178" t="s">
        <v>772</v>
      </c>
      <c r="C178" t="s">
        <v>73</v>
      </c>
      <c r="D178" t="s">
        <v>74</v>
      </c>
      <c r="E178" t="s">
        <v>1276</v>
      </c>
      <c r="F178" t="s">
        <v>707</v>
      </c>
      <c r="H178" t="s">
        <v>11</v>
      </c>
      <c r="I178" t="s">
        <v>13</v>
      </c>
      <c r="J178" t="s">
        <v>64</v>
      </c>
      <c r="K178" t="s">
        <v>1810</v>
      </c>
      <c r="L178" t="s">
        <v>402</v>
      </c>
      <c r="M178" s="10">
        <v>3350.8</v>
      </c>
      <c r="N178" t="s">
        <v>2175</v>
      </c>
    </row>
    <row r="179" spans="1:14" x14ac:dyDescent="0.3">
      <c r="A179">
        <v>2023</v>
      </c>
      <c r="B179" t="s">
        <v>772</v>
      </c>
      <c r="C179" t="s">
        <v>73</v>
      </c>
      <c r="D179" t="s">
        <v>74</v>
      </c>
      <c r="E179" t="s">
        <v>1276</v>
      </c>
      <c r="F179" t="s">
        <v>707</v>
      </c>
      <c r="H179" t="s">
        <v>11</v>
      </c>
      <c r="I179" t="s">
        <v>13</v>
      </c>
      <c r="J179" t="s">
        <v>64</v>
      </c>
      <c r="K179" t="s">
        <v>2173</v>
      </c>
      <c r="L179" t="s">
        <v>402</v>
      </c>
      <c r="M179" s="10">
        <v>1530.9</v>
      </c>
      <c r="N179" t="s">
        <v>2175</v>
      </c>
    </row>
    <row r="180" spans="1:14" x14ac:dyDescent="0.3">
      <c r="A180">
        <v>2023</v>
      </c>
      <c r="B180" t="s">
        <v>772</v>
      </c>
      <c r="C180" t="s">
        <v>73</v>
      </c>
      <c r="D180" t="s">
        <v>74</v>
      </c>
      <c r="E180" t="s">
        <v>1276</v>
      </c>
      <c r="F180" t="s">
        <v>707</v>
      </c>
      <c r="H180" t="s">
        <v>11</v>
      </c>
      <c r="I180" t="s">
        <v>13</v>
      </c>
      <c r="J180" t="s">
        <v>64</v>
      </c>
      <c r="K180" t="s">
        <v>2174</v>
      </c>
      <c r="L180" t="s">
        <v>402</v>
      </c>
      <c r="M180" s="10">
        <v>4260.6000000000004</v>
      </c>
      <c r="N180" t="s">
        <v>2175</v>
      </c>
    </row>
    <row r="181" spans="1:14" x14ac:dyDescent="0.3">
      <c r="A181">
        <v>2023</v>
      </c>
      <c r="B181" t="s">
        <v>772</v>
      </c>
      <c r="C181" t="s">
        <v>73</v>
      </c>
      <c r="D181" t="s">
        <v>74</v>
      </c>
      <c r="E181" t="s">
        <v>1276</v>
      </c>
      <c r="F181" t="s">
        <v>707</v>
      </c>
      <c r="H181" t="s">
        <v>11</v>
      </c>
      <c r="I181" t="s">
        <v>13</v>
      </c>
      <c r="J181" t="s">
        <v>64</v>
      </c>
      <c r="K181" t="s">
        <v>1801</v>
      </c>
      <c r="L181" t="s">
        <v>402</v>
      </c>
      <c r="M181" s="10">
        <v>33</v>
      </c>
      <c r="N181" t="s">
        <v>2175</v>
      </c>
    </row>
    <row r="182" spans="1:14" x14ac:dyDescent="0.3">
      <c r="A182">
        <v>2023</v>
      </c>
      <c r="B182" t="s">
        <v>772</v>
      </c>
      <c r="C182" t="s">
        <v>73</v>
      </c>
      <c r="D182" t="s">
        <v>74</v>
      </c>
      <c r="E182" t="s">
        <v>1276</v>
      </c>
      <c r="F182" t="s">
        <v>707</v>
      </c>
      <c r="H182" t="s">
        <v>11</v>
      </c>
      <c r="I182" t="s">
        <v>13</v>
      </c>
      <c r="J182" t="s">
        <v>64</v>
      </c>
      <c r="K182" t="s">
        <v>1802</v>
      </c>
      <c r="L182" t="s">
        <v>402</v>
      </c>
      <c r="M182" s="10">
        <v>63958.3</v>
      </c>
      <c r="N182" t="s">
        <v>2175</v>
      </c>
    </row>
    <row r="183" spans="1:14" x14ac:dyDescent="0.3">
      <c r="A183">
        <v>2023</v>
      </c>
      <c r="B183" t="s">
        <v>772</v>
      </c>
      <c r="C183" t="s">
        <v>73</v>
      </c>
      <c r="D183" t="s">
        <v>74</v>
      </c>
      <c r="E183" t="s">
        <v>1276</v>
      </c>
      <c r="F183" t="s">
        <v>707</v>
      </c>
      <c r="H183" t="s">
        <v>11</v>
      </c>
      <c r="I183" t="s">
        <v>13</v>
      </c>
      <c r="J183" t="s">
        <v>64</v>
      </c>
      <c r="K183" t="s">
        <v>1807</v>
      </c>
      <c r="L183" t="s">
        <v>402</v>
      </c>
      <c r="M183" s="10">
        <v>525946.69999999995</v>
      </c>
      <c r="N183" t="s">
        <v>2175</v>
      </c>
    </row>
    <row r="184" spans="1:14" x14ac:dyDescent="0.3">
      <c r="A184">
        <v>2023</v>
      </c>
      <c r="B184" t="s">
        <v>772</v>
      </c>
      <c r="C184" t="s">
        <v>859</v>
      </c>
      <c r="D184" t="s">
        <v>203</v>
      </c>
      <c r="E184" t="s">
        <v>1277</v>
      </c>
      <c r="F184" t="s">
        <v>707</v>
      </c>
      <c r="H184" t="s">
        <v>11</v>
      </c>
      <c r="I184" t="s">
        <v>23</v>
      </c>
      <c r="J184" t="s">
        <v>204</v>
      </c>
      <c r="K184" t="s">
        <v>2193</v>
      </c>
      <c r="L184" t="s">
        <v>2195</v>
      </c>
      <c r="M184" s="10">
        <v>326</v>
      </c>
      <c r="N184" t="s">
        <v>2196</v>
      </c>
    </row>
    <row r="185" spans="1:14" x14ac:dyDescent="0.3">
      <c r="A185">
        <v>2023</v>
      </c>
      <c r="B185" t="s">
        <v>772</v>
      </c>
      <c r="C185" t="s">
        <v>859</v>
      </c>
      <c r="D185" t="s">
        <v>203</v>
      </c>
      <c r="E185" t="s">
        <v>1277</v>
      </c>
      <c r="F185" t="s">
        <v>707</v>
      </c>
      <c r="H185" t="s">
        <v>11</v>
      </c>
      <c r="I185" t="s">
        <v>23</v>
      </c>
      <c r="J185" t="s">
        <v>204</v>
      </c>
      <c r="K185" t="s">
        <v>1809</v>
      </c>
      <c r="L185" t="s">
        <v>1924</v>
      </c>
      <c r="M185" s="10">
        <v>13849</v>
      </c>
      <c r="N185" t="s">
        <v>2196</v>
      </c>
    </row>
    <row r="186" spans="1:14" x14ac:dyDescent="0.3">
      <c r="A186">
        <v>2023</v>
      </c>
      <c r="B186" t="s">
        <v>772</v>
      </c>
      <c r="C186" t="s">
        <v>859</v>
      </c>
      <c r="D186" t="s">
        <v>203</v>
      </c>
      <c r="E186" t="s">
        <v>1277</v>
      </c>
      <c r="F186" t="s">
        <v>707</v>
      </c>
      <c r="H186" t="s">
        <v>11</v>
      </c>
      <c r="I186" t="s">
        <v>23</v>
      </c>
      <c r="J186" t="s">
        <v>204</v>
      </c>
      <c r="K186" t="s">
        <v>2194</v>
      </c>
      <c r="L186" t="s">
        <v>1924</v>
      </c>
      <c r="M186" s="10">
        <v>422</v>
      </c>
      <c r="N186" t="s">
        <v>2196</v>
      </c>
    </row>
    <row r="187" spans="1:14" x14ac:dyDescent="0.3">
      <c r="A187">
        <v>2023</v>
      </c>
      <c r="B187" t="s">
        <v>772</v>
      </c>
      <c r="C187" t="s">
        <v>861</v>
      </c>
      <c r="D187" t="s">
        <v>164</v>
      </c>
      <c r="E187" t="s">
        <v>1282</v>
      </c>
      <c r="F187" t="s">
        <v>707</v>
      </c>
      <c r="H187" t="s">
        <v>11</v>
      </c>
      <c r="I187" t="s">
        <v>19</v>
      </c>
      <c r="J187" t="s">
        <v>157</v>
      </c>
      <c r="K187" t="s">
        <v>2727</v>
      </c>
      <c r="L187" t="s">
        <v>2211</v>
      </c>
      <c r="M187" s="10">
        <v>4145000</v>
      </c>
      <c r="N187" s="10" t="s">
        <v>2166</v>
      </c>
    </row>
    <row r="188" spans="1:14" x14ac:dyDescent="0.3">
      <c r="A188">
        <v>2023</v>
      </c>
      <c r="B188" t="s">
        <v>772</v>
      </c>
      <c r="C188" t="s">
        <v>755</v>
      </c>
      <c r="D188" t="s">
        <v>85</v>
      </c>
      <c r="E188" t="s">
        <v>1315</v>
      </c>
      <c r="F188" t="s">
        <v>707</v>
      </c>
      <c r="H188" t="s">
        <v>11</v>
      </c>
      <c r="I188" t="s">
        <v>23</v>
      </c>
      <c r="J188" t="s">
        <v>84</v>
      </c>
      <c r="K188" t="s">
        <v>1809</v>
      </c>
      <c r="L188" t="s">
        <v>1772</v>
      </c>
      <c r="M188" s="10">
        <v>4761600.0999999996</v>
      </c>
      <c r="N188" t="s">
        <v>1690</v>
      </c>
    </row>
    <row r="189" spans="1:14" x14ac:dyDescent="0.3">
      <c r="A189">
        <v>2023</v>
      </c>
      <c r="B189" t="s">
        <v>772</v>
      </c>
      <c r="C189" t="s">
        <v>755</v>
      </c>
      <c r="D189" t="s">
        <v>85</v>
      </c>
      <c r="E189" t="s">
        <v>1315</v>
      </c>
      <c r="F189" t="s">
        <v>707</v>
      </c>
      <c r="H189" t="s">
        <v>11</v>
      </c>
      <c r="I189" t="s">
        <v>23</v>
      </c>
      <c r="J189" t="s">
        <v>84</v>
      </c>
      <c r="K189" t="s">
        <v>1593</v>
      </c>
      <c r="L189" t="s">
        <v>1772</v>
      </c>
      <c r="M189" s="10">
        <v>119418.4</v>
      </c>
      <c r="N189" t="s">
        <v>1690</v>
      </c>
    </row>
    <row r="190" spans="1:14" x14ac:dyDescent="0.3">
      <c r="A190">
        <v>2023</v>
      </c>
      <c r="B190" t="s">
        <v>772</v>
      </c>
      <c r="C190" t="s">
        <v>755</v>
      </c>
      <c r="D190" t="s">
        <v>85</v>
      </c>
      <c r="E190" t="s">
        <v>1315</v>
      </c>
      <c r="F190" t="s">
        <v>707</v>
      </c>
      <c r="H190" t="s">
        <v>11</v>
      </c>
      <c r="I190" t="s">
        <v>23</v>
      </c>
      <c r="J190" t="s">
        <v>84</v>
      </c>
      <c r="K190" t="s">
        <v>1801</v>
      </c>
      <c r="L190" t="s">
        <v>1772</v>
      </c>
      <c r="M190" s="10">
        <v>31049.5</v>
      </c>
      <c r="N190" t="s">
        <v>1690</v>
      </c>
    </row>
    <row r="191" spans="1:14" x14ac:dyDescent="0.3">
      <c r="A191">
        <v>2023</v>
      </c>
      <c r="B191" t="s">
        <v>772</v>
      </c>
      <c r="C191" t="s">
        <v>755</v>
      </c>
      <c r="D191" t="s">
        <v>85</v>
      </c>
      <c r="E191" t="s">
        <v>1315</v>
      </c>
      <c r="F191" t="s">
        <v>707</v>
      </c>
      <c r="H191" t="s">
        <v>11</v>
      </c>
      <c r="I191" t="s">
        <v>23</v>
      </c>
      <c r="J191" t="s">
        <v>84</v>
      </c>
      <c r="K191" t="s">
        <v>2179</v>
      </c>
      <c r="L191" t="s">
        <v>1773</v>
      </c>
      <c r="M191" s="10">
        <v>522600</v>
      </c>
      <c r="N191" t="s">
        <v>1690</v>
      </c>
    </row>
    <row r="192" spans="1:14" x14ac:dyDescent="0.3">
      <c r="A192">
        <v>2023</v>
      </c>
      <c r="B192" t="s">
        <v>772</v>
      </c>
      <c r="C192" t="s">
        <v>755</v>
      </c>
      <c r="D192" t="s">
        <v>85</v>
      </c>
      <c r="E192" t="s">
        <v>1315</v>
      </c>
      <c r="F192" t="s">
        <v>707</v>
      </c>
      <c r="H192" t="s">
        <v>11</v>
      </c>
      <c r="I192" t="s">
        <v>23</v>
      </c>
      <c r="J192" t="s">
        <v>84</v>
      </c>
      <c r="K192" t="s">
        <v>1802</v>
      </c>
      <c r="L192" t="s">
        <v>402</v>
      </c>
      <c r="M192" s="10">
        <v>59198</v>
      </c>
      <c r="N192" t="s">
        <v>1690</v>
      </c>
    </row>
    <row r="193" spans="1:14" x14ac:dyDescent="0.3">
      <c r="A193">
        <v>2023</v>
      </c>
      <c r="B193" t="s">
        <v>772</v>
      </c>
      <c r="C193" t="s">
        <v>755</v>
      </c>
      <c r="D193" t="s">
        <v>85</v>
      </c>
      <c r="E193" t="s">
        <v>1315</v>
      </c>
      <c r="F193" t="s">
        <v>707</v>
      </c>
      <c r="H193" t="s">
        <v>11</v>
      </c>
      <c r="I193" t="s">
        <v>23</v>
      </c>
      <c r="J193" t="s">
        <v>84</v>
      </c>
      <c r="K193" t="s">
        <v>1585</v>
      </c>
      <c r="L193" t="s">
        <v>402</v>
      </c>
      <c r="M193" s="10">
        <f>0.753*228399.5</f>
        <v>171984.8235</v>
      </c>
      <c r="N193" t="s">
        <v>1690</v>
      </c>
    </row>
    <row r="194" spans="1:14" x14ac:dyDescent="0.3">
      <c r="A194">
        <v>2023</v>
      </c>
      <c r="B194" t="s">
        <v>772</v>
      </c>
      <c r="C194" t="s">
        <v>755</v>
      </c>
      <c r="D194" t="s">
        <v>85</v>
      </c>
      <c r="E194" t="s">
        <v>1315</v>
      </c>
      <c r="F194" t="s">
        <v>707</v>
      </c>
      <c r="H194" t="s">
        <v>11</v>
      </c>
      <c r="I194" t="s">
        <v>23</v>
      </c>
      <c r="J194" t="s">
        <v>84</v>
      </c>
      <c r="K194" t="s">
        <v>1598</v>
      </c>
      <c r="L194" t="s">
        <v>402</v>
      </c>
      <c r="M194" s="10">
        <f>(1-0.753)*228399.5</f>
        <v>56414.676500000001</v>
      </c>
      <c r="N194" t="s">
        <v>1690</v>
      </c>
    </row>
    <row r="195" spans="1:14" x14ac:dyDescent="0.3">
      <c r="A195">
        <v>2023</v>
      </c>
      <c r="B195" t="s">
        <v>772</v>
      </c>
      <c r="C195" t="s">
        <v>755</v>
      </c>
      <c r="D195" t="s">
        <v>76</v>
      </c>
      <c r="E195" t="s">
        <v>1314</v>
      </c>
      <c r="F195" t="s">
        <v>707</v>
      </c>
      <c r="H195" t="s">
        <v>11</v>
      </c>
      <c r="I195" t="s">
        <v>13</v>
      </c>
      <c r="J195" t="s">
        <v>64</v>
      </c>
      <c r="K195" t="s">
        <v>1809</v>
      </c>
      <c r="L195" t="s">
        <v>1772</v>
      </c>
      <c r="M195" s="10">
        <v>42378137.859999999</v>
      </c>
      <c r="N195" t="s">
        <v>1690</v>
      </c>
    </row>
    <row r="196" spans="1:14" x14ac:dyDescent="0.3">
      <c r="A196">
        <v>2023</v>
      </c>
      <c r="B196" t="s">
        <v>772</v>
      </c>
      <c r="C196" t="s">
        <v>755</v>
      </c>
      <c r="D196" t="s">
        <v>76</v>
      </c>
      <c r="E196" t="s">
        <v>1314</v>
      </c>
      <c r="F196" t="s">
        <v>707</v>
      </c>
      <c r="H196" t="s">
        <v>11</v>
      </c>
      <c r="I196" t="s">
        <v>13</v>
      </c>
      <c r="J196" t="s">
        <v>64</v>
      </c>
      <c r="K196" t="s">
        <v>1593</v>
      </c>
      <c r="L196" t="s">
        <v>1772</v>
      </c>
      <c r="M196" s="10">
        <v>1147190.1000000001</v>
      </c>
      <c r="N196" t="s">
        <v>1690</v>
      </c>
    </row>
    <row r="197" spans="1:14" x14ac:dyDescent="0.3">
      <c r="A197">
        <v>2023</v>
      </c>
      <c r="B197" t="s">
        <v>772</v>
      </c>
      <c r="C197" t="s">
        <v>755</v>
      </c>
      <c r="D197" t="s">
        <v>76</v>
      </c>
      <c r="E197" t="s">
        <v>1314</v>
      </c>
      <c r="F197" t="s">
        <v>707</v>
      </c>
      <c r="H197" t="s">
        <v>11</v>
      </c>
      <c r="I197" t="s">
        <v>13</v>
      </c>
      <c r="J197" t="s">
        <v>64</v>
      </c>
      <c r="K197" t="s">
        <v>1801</v>
      </c>
      <c r="L197" t="s">
        <v>1772</v>
      </c>
      <c r="M197" s="10">
        <v>3691412.93</v>
      </c>
      <c r="N197" t="s">
        <v>1690</v>
      </c>
    </row>
    <row r="198" spans="1:14" x14ac:dyDescent="0.3">
      <c r="A198">
        <v>2023</v>
      </c>
      <c r="B198" t="s">
        <v>772</v>
      </c>
      <c r="C198" t="s">
        <v>755</v>
      </c>
      <c r="D198" t="s">
        <v>76</v>
      </c>
      <c r="E198" t="s">
        <v>1314</v>
      </c>
      <c r="F198" t="s">
        <v>707</v>
      </c>
      <c r="H198" t="s">
        <v>11</v>
      </c>
      <c r="I198" t="s">
        <v>13</v>
      </c>
      <c r="J198" t="s">
        <v>64</v>
      </c>
      <c r="K198" t="s">
        <v>2179</v>
      </c>
      <c r="L198" t="s">
        <v>1773</v>
      </c>
      <c r="M198" s="10">
        <v>14805627</v>
      </c>
      <c r="N198" t="s">
        <v>1690</v>
      </c>
    </row>
    <row r="199" spans="1:14" x14ac:dyDescent="0.3">
      <c r="A199">
        <v>2023</v>
      </c>
      <c r="B199" t="s">
        <v>772</v>
      </c>
      <c r="C199" t="s">
        <v>755</v>
      </c>
      <c r="D199" t="s">
        <v>76</v>
      </c>
      <c r="E199" t="s">
        <v>1314</v>
      </c>
      <c r="F199" t="s">
        <v>707</v>
      </c>
      <c r="H199" t="s">
        <v>11</v>
      </c>
      <c r="I199" t="s">
        <v>13</v>
      </c>
      <c r="J199" t="s">
        <v>64</v>
      </c>
      <c r="K199" t="s">
        <v>1585</v>
      </c>
      <c r="L199" t="s">
        <v>402</v>
      </c>
      <c r="M199" s="10">
        <v>2919222</v>
      </c>
      <c r="N199" t="s">
        <v>1690</v>
      </c>
    </row>
    <row r="200" spans="1:14" x14ac:dyDescent="0.3">
      <c r="A200">
        <v>2023</v>
      </c>
      <c r="B200" t="s">
        <v>772</v>
      </c>
      <c r="C200" t="s">
        <v>39</v>
      </c>
      <c r="D200" t="s">
        <v>41</v>
      </c>
      <c r="E200" t="s">
        <v>1317</v>
      </c>
      <c r="F200" t="s">
        <v>707</v>
      </c>
      <c r="H200" t="s">
        <v>11</v>
      </c>
      <c r="I200" t="s">
        <v>13</v>
      </c>
      <c r="J200" t="s">
        <v>16</v>
      </c>
      <c r="K200" t="s">
        <v>1809</v>
      </c>
      <c r="L200" t="s">
        <v>402</v>
      </c>
      <c r="M200" s="10">
        <v>385327.79739999998</v>
      </c>
      <c r="N200" t="s">
        <v>1595</v>
      </c>
    </row>
    <row r="201" spans="1:14" x14ac:dyDescent="0.3">
      <c r="A201">
        <v>2023</v>
      </c>
      <c r="B201" t="s">
        <v>772</v>
      </c>
      <c r="C201" t="s">
        <v>39</v>
      </c>
      <c r="D201" t="s">
        <v>41</v>
      </c>
      <c r="E201" t="s">
        <v>1317</v>
      </c>
      <c r="F201" t="s">
        <v>707</v>
      </c>
      <c r="H201" t="s">
        <v>11</v>
      </c>
      <c r="I201" t="s">
        <v>13</v>
      </c>
      <c r="J201" t="s">
        <v>16</v>
      </c>
      <c r="K201" t="s">
        <v>1593</v>
      </c>
      <c r="L201" t="s">
        <v>402</v>
      </c>
      <c r="M201" s="10">
        <v>10018.117899999999</v>
      </c>
      <c r="N201" t="s">
        <v>1595</v>
      </c>
    </row>
    <row r="202" spans="1:14" x14ac:dyDescent="0.3">
      <c r="A202">
        <v>2023</v>
      </c>
      <c r="B202" t="s">
        <v>772</v>
      </c>
      <c r="C202" t="s">
        <v>39</v>
      </c>
      <c r="D202" t="s">
        <v>41</v>
      </c>
      <c r="E202" t="s">
        <v>1317</v>
      </c>
      <c r="F202" t="s">
        <v>707</v>
      </c>
      <c r="H202" t="s">
        <v>11</v>
      </c>
      <c r="I202" t="s">
        <v>13</v>
      </c>
      <c r="J202" t="s">
        <v>16</v>
      </c>
      <c r="K202" t="s">
        <v>1801</v>
      </c>
      <c r="L202" t="s">
        <v>402</v>
      </c>
      <c r="M202" s="10">
        <v>142393.17415000001</v>
      </c>
      <c r="N202" t="s">
        <v>1595</v>
      </c>
    </row>
    <row r="203" spans="1:14" x14ac:dyDescent="0.3">
      <c r="A203">
        <v>2023</v>
      </c>
      <c r="B203" t="s">
        <v>772</v>
      </c>
      <c r="C203" t="s">
        <v>39</v>
      </c>
      <c r="D203" t="s">
        <v>41</v>
      </c>
      <c r="E203" t="s">
        <v>1317</v>
      </c>
      <c r="F203" t="s">
        <v>707</v>
      </c>
      <c r="H203" t="s">
        <v>11</v>
      </c>
      <c r="I203" t="s">
        <v>13</v>
      </c>
      <c r="J203" t="s">
        <v>16</v>
      </c>
      <c r="K203" t="s">
        <v>1594</v>
      </c>
      <c r="L203" t="s">
        <v>402</v>
      </c>
      <c r="M203" s="10">
        <v>21662.098880000001</v>
      </c>
      <c r="N203" t="s">
        <v>1595</v>
      </c>
    </row>
    <row r="204" spans="1:14" x14ac:dyDescent="0.3">
      <c r="A204">
        <v>2023</v>
      </c>
      <c r="B204" t="s">
        <v>772</v>
      </c>
      <c r="C204" t="s">
        <v>39</v>
      </c>
      <c r="D204" t="s">
        <v>41</v>
      </c>
      <c r="E204" t="s">
        <v>1317</v>
      </c>
      <c r="F204" t="s">
        <v>707</v>
      </c>
      <c r="H204" t="s">
        <v>11</v>
      </c>
      <c r="I204" t="s">
        <v>13</v>
      </c>
      <c r="J204" t="s">
        <v>16</v>
      </c>
      <c r="K204" t="s">
        <v>1585</v>
      </c>
      <c r="L204" t="s">
        <v>402</v>
      </c>
      <c r="M204" s="10">
        <v>892229.95044000004</v>
      </c>
      <c r="N204" t="s">
        <v>1595</v>
      </c>
    </row>
    <row r="205" spans="1:14" x14ac:dyDescent="0.3">
      <c r="A205">
        <v>2023</v>
      </c>
      <c r="B205" t="s">
        <v>772</v>
      </c>
      <c r="C205" t="s">
        <v>39</v>
      </c>
      <c r="D205" t="s">
        <v>41</v>
      </c>
      <c r="E205" t="s">
        <v>1317</v>
      </c>
      <c r="F205" t="s">
        <v>707</v>
      </c>
      <c r="H205" t="s">
        <v>11</v>
      </c>
      <c r="I205" t="s">
        <v>13</v>
      </c>
      <c r="J205" t="s">
        <v>16</v>
      </c>
      <c r="K205" t="s">
        <v>1598</v>
      </c>
      <c r="L205" t="s">
        <v>402</v>
      </c>
      <c r="M205" s="10">
        <v>3531.1068</v>
      </c>
      <c r="N205" t="s">
        <v>1595</v>
      </c>
    </row>
    <row r="206" spans="1:14" x14ac:dyDescent="0.3">
      <c r="A206">
        <v>2023</v>
      </c>
      <c r="B206" t="s">
        <v>1591</v>
      </c>
      <c r="C206" t="s">
        <v>39</v>
      </c>
      <c r="D206" t="s">
        <v>45</v>
      </c>
      <c r="E206" t="s">
        <v>707</v>
      </c>
      <c r="F206" t="s">
        <v>1849</v>
      </c>
      <c r="H206" t="s">
        <v>720</v>
      </c>
      <c r="I206" t="s">
        <v>720</v>
      </c>
      <c r="J206" t="s">
        <v>720</v>
      </c>
      <c r="K206" t="s">
        <v>1809</v>
      </c>
      <c r="L206" t="s">
        <v>402</v>
      </c>
      <c r="M206" s="10">
        <v>623021.86861600005</v>
      </c>
      <c r="N206" t="s">
        <v>1595</v>
      </c>
    </row>
    <row r="207" spans="1:14" x14ac:dyDescent="0.3">
      <c r="A207">
        <v>2023</v>
      </c>
      <c r="B207" t="s">
        <v>1591</v>
      </c>
      <c r="C207" t="s">
        <v>39</v>
      </c>
      <c r="D207" t="s">
        <v>45</v>
      </c>
      <c r="E207" t="s">
        <v>707</v>
      </c>
      <c r="F207" t="s">
        <v>1849</v>
      </c>
      <c r="H207" t="s">
        <v>720</v>
      </c>
      <c r="I207" t="s">
        <v>720</v>
      </c>
      <c r="J207" t="s">
        <v>720</v>
      </c>
      <c r="K207" t="s">
        <v>1593</v>
      </c>
      <c r="L207" t="s">
        <v>402</v>
      </c>
      <c r="M207" s="10">
        <v>17195.8465</v>
      </c>
      <c r="N207" t="s">
        <v>1595</v>
      </c>
    </row>
    <row r="208" spans="1:14" x14ac:dyDescent="0.3">
      <c r="A208">
        <v>2023</v>
      </c>
      <c r="B208" t="s">
        <v>1591</v>
      </c>
      <c r="C208" t="s">
        <v>39</v>
      </c>
      <c r="D208" t="s">
        <v>45</v>
      </c>
      <c r="E208" t="s">
        <v>707</v>
      </c>
      <c r="F208" t="s">
        <v>1849</v>
      </c>
      <c r="H208" t="s">
        <v>720</v>
      </c>
      <c r="I208" t="s">
        <v>720</v>
      </c>
      <c r="J208" t="s">
        <v>720</v>
      </c>
      <c r="K208" t="s">
        <v>1802</v>
      </c>
      <c r="L208" t="s">
        <v>402</v>
      </c>
      <c r="M208" s="10">
        <v>166705</v>
      </c>
      <c r="N208" t="s">
        <v>1595</v>
      </c>
    </row>
    <row r="209" spans="1:14" x14ac:dyDescent="0.3">
      <c r="A209">
        <v>2023</v>
      </c>
      <c r="B209" t="s">
        <v>1591</v>
      </c>
      <c r="C209" t="s">
        <v>39</v>
      </c>
      <c r="D209" t="s">
        <v>45</v>
      </c>
      <c r="E209" t="s">
        <v>707</v>
      </c>
      <c r="F209" t="s">
        <v>1849</v>
      </c>
      <c r="H209" t="s">
        <v>720</v>
      </c>
      <c r="I209" t="s">
        <v>720</v>
      </c>
      <c r="J209" t="s">
        <v>720</v>
      </c>
      <c r="K209" t="s">
        <v>1801</v>
      </c>
      <c r="L209" t="s">
        <v>402</v>
      </c>
      <c r="M209" s="10">
        <v>6336.0580702999996</v>
      </c>
      <c r="N209" t="s">
        <v>1595</v>
      </c>
    </row>
    <row r="210" spans="1:14" x14ac:dyDescent="0.3">
      <c r="A210">
        <v>2023</v>
      </c>
      <c r="B210" t="s">
        <v>1591</v>
      </c>
      <c r="C210" t="s">
        <v>39</v>
      </c>
      <c r="D210" t="s">
        <v>45</v>
      </c>
      <c r="E210" t="s">
        <v>707</v>
      </c>
      <c r="F210" t="s">
        <v>1849</v>
      </c>
      <c r="H210" t="s">
        <v>720</v>
      </c>
      <c r="I210" t="s">
        <v>720</v>
      </c>
      <c r="J210" t="s">
        <v>720</v>
      </c>
      <c r="K210" t="s">
        <v>1597</v>
      </c>
      <c r="L210" t="s">
        <v>402</v>
      </c>
      <c r="M210" s="10">
        <v>23524.436671511001</v>
      </c>
      <c r="N210" t="s">
        <v>1595</v>
      </c>
    </row>
    <row r="211" spans="1:14" x14ac:dyDescent="0.3">
      <c r="A211">
        <v>2023</v>
      </c>
      <c r="B211" t="s">
        <v>1591</v>
      </c>
      <c r="C211" t="s">
        <v>39</v>
      </c>
      <c r="D211" t="s">
        <v>45</v>
      </c>
      <c r="E211" t="s">
        <v>707</v>
      </c>
      <c r="F211" t="s">
        <v>1849</v>
      </c>
      <c r="H211" t="s">
        <v>720</v>
      </c>
      <c r="I211" t="s">
        <v>720</v>
      </c>
      <c r="J211" t="s">
        <v>720</v>
      </c>
      <c r="K211" t="s">
        <v>1585</v>
      </c>
      <c r="L211" t="s">
        <v>402</v>
      </c>
      <c r="M211" s="10">
        <v>723967.2</v>
      </c>
      <c r="N211" t="s">
        <v>1595</v>
      </c>
    </row>
    <row r="212" spans="1:14" x14ac:dyDescent="0.3">
      <c r="A212">
        <v>2023</v>
      </c>
      <c r="B212" t="s">
        <v>1591</v>
      </c>
      <c r="C212" t="s">
        <v>39</v>
      </c>
      <c r="D212" t="s">
        <v>45</v>
      </c>
      <c r="E212" t="s">
        <v>707</v>
      </c>
      <c r="F212" t="s">
        <v>1849</v>
      </c>
      <c r="H212" t="s">
        <v>720</v>
      </c>
      <c r="I212" t="s">
        <v>720</v>
      </c>
      <c r="J212" t="s">
        <v>720</v>
      </c>
      <c r="K212" t="s">
        <v>1598</v>
      </c>
      <c r="L212" t="s">
        <v>402</v>
      </c>
      <c r="M212" s="10">
        <v>91025.482259915196</v>
      </c>
      <c r="N212" t="s">
        <v>1595</v>
      </c>
    </row>
    <row r="213" spans="1:14" x14ac:dyDescent="0.3">
      <c r="A213">
        <v>2023</v>
      </c>
      <c r="B213" t="s">
        <v>772</v>
      </c>
      <c r="C213" t="s">
        <v>39</v>
      </c>
      <c r="D213" t="s">
        <v>78</v>
      </c>
      <c r="E213" t="s">
        <v>1322</v>
      </c>
      <c r="F213" t="s">
        <v>707</v>
      </c>
      <c r="H213" t="s">
        <v>11</v>
      </c>
      <c r="I213" t="s">
        <v>21</v>
      </c>
      <c r="J213" t="s">
        <v>64</v>
      </c>
      <c r="K213" t="s">
        <v>1809</v>
      </c>
      <c r="L213" t="s">
        <v>402</v>
      </c>
      <c r="M213" s="10">
        <v>308614.730821</v>
      </c>
      <c r="N213" t="s">
        <v>1595</v>
      </c>
    </row>
    <row r="214" spans="1:14" x14ac:dyDescent="0.3">
      <c r="A214">
        <v>2023</v>
      </c>
      <c r="B214" t="s">
        <v>772</v>
      </c>
      <c r="C214" t="s">
        <v>39</v>
      </c>
      <c r="D214" t="s">
        <v>78</v>
      </c>
      <c r="E214" t="s">
        <v>1322</v>
      </c>
      <c r="F214" t="s">
        <v>707</v>
      </c>
      <c r="H214" t="s">
        <v>11</v>
      </c>
      <c r="I214" t="s">
        <v>21</v>
      </c>
      <c r="J214" t="s">
        <v>64</v>
      </c>
      <c r="K214" t="s">
        <v>1593</v>
      </c>
      <c r="L214" t="s">
        <v>402</v>
      </c>
      <c r="M214" s="10">
        <v>5437.6350000000002</v>
      </c>
      <c r="N214" t="s">
        <v>1595</v>
      </c>
    </row>
    <row r="215" spans="1:14" x14ac:dyDescent="0.3">
      <c r="A215">
        <v>2023</v>
      </c>
      <c r="B215" t="s">
        <v>772</v>
      </c>
      <c r="C215" t="s">
        <v>39</v>
      </c>
      <c r="D215" t="s">
        <v>78</v>
      </c>
      <c r="E215" t="s">
        <v>1322</v>
      </c>
      <c r="F215" t="s">
        <v>707</v>
      </c>
      <c r="H215" t="s">
        <v>11</v>
      </c>
      <c r="I215" t="s">
        <v>21</v>
      </c>
      <c r="J215" t="s">
        <v>64</v>
      </c>
      <c r="K215" t="s">
        <v>1801</v>
      </c>
      <c r="L215" t="s">
        <v>402</v>
      </c>
      <c r="M215" s="10">
        <v>229891.86895</v>
      </c>
      <c r="N215" t="s">
        <v>1595</v>
      </c>
    </row>
    <row r="216" spans="1:14" x14ac:dyDescent="0.3">
      <c r="A216">
        <v>2023</v>
      </c>
      <c r="B216" t="s">
        <v>772</v>
      </c>
      <c r="C216" t="s">
        <v>39</v>
      </c>
      <c r="D216" t="s">
        <v>78</v>
      </c>
      <c r="E216" t="s">
        <v>1322</v>
      </c>
      <c r="F216" t="s">
        <v>707</v>
      </c>
      <c r="H216" t="s">
        <v>11</v>
      </c>
      <c r="I216" t="s">
        <v>21</v>
      </c>
      <c r="J216" t="s">
        <v>64</v>
      </c>
      <c r="K216" t="s">
        <v>1594</v>
      </c>
      <c r="L216" t="s">
        <v>402</v>
      </c>
      <c r="M216" s="10">
        <v>27653.229039999998</v>
      </c>
      <c r="N216" t="s">
        <v>1595</v>
      </c>
    </row>
    <row r="217" spans="1:14" x14ac:dyDescent="0.3">
      <c r="A217">
        <v>2023</v>
      </c>
      <c r="B217" t="s">
        <v>772</v>
      </c>
      <c r="C217" t="s">
        <v>39</v>
      </c>
      <c r="D217" t="s">
        <v>78</v>
      </c>
      <c r="E217" t="s">
        <v>1322</v>
      </c>
      <c r="F217" t="s">
        <v>707</v>
      </c>
      <c r="H217" t="s">
        <v>11</v>
      </c>
      <c r="I217" t="s">
        <v>21</v>
      </c>
      <c r="J217" t="s">
        <v>64</v>
      </c>
      <c r="K217" t="s">
        <v>1596</v>
      </c>
      <c r="L217" t="s">
        <v>402</v>
      </c>
      <c r="M217" s="10">
        <v>1483.2</v>
      </c>
      <c r="N217" t="s">
        <v>1595</v>
      </c>
    </row>
    <row r="218" spans="1:14" x14ac:dyDescent="0.3">
      <c r="A218">
        <v>2023</v>
      </c>
      <c r="B218" t="s">
        <v>772</v>
      </c>
      <c r="C218" t="s">
        <v>39</v>
      </c>
      <c r="D218" t="s">
        <v>78</v>
      </c>
      <c r="E218" t="s">
        <v>1322</v>
      </c>
      <c r="F218" t="s">
        <v>707</v>
      </c>
      <c r="H218" t="s">
        <v>11</v>
      </c>
      <c r="I218" t="s">
        <v>21</v>
      </c>
      <c r="J218" t="s">
        <v>64</v>
      </c>
      <c r="K218" t="s">
        <v>1597</v>
      </c>
      <c r="L218" t="s">
        <v>402</v>
      </c>
      <c r="M218" s="10">
        <v>11770.3702287417</v>
      </c>
      <c r="N218" t="s">
        <v>1595</v>
      </c>
    </row>
    <row r="219" spans="1:14" x14ac:dyDescent="0.3">
      <c r="A219">
        <v>2023</v>
      </c>
      <c r="B219" t="s">
        <v>772</v>
      </c>
      <c r="C219" t="s">
        <v>39</v>
      </c>
      <c r="D219" t="s">
        <v>78</v>
      </c>
      <c r="E219" t="s">
        <v>1322</v>
      </c>
      <c r="F219" t="s">
        <v>707</v>
      </c>
      <c r="H219" t="s">
        <v>11</v>
      </c>
      <c r="I219" t="s">
        <v>21</v>
      </c>
      <c r="J219" t="s">
        <v>64</v>
      </c>
      <c r="K219" t="s">
        <v>1585</v>
      </c>
      <c r="L219" t="s">
        <v>402</v>
      </c>
      <c r="M219" s="10">
        <v>509889.6</v>
      </c>
      <c r="N219" t="s">
        <v>1595</v>
      </c>
    </row>
    <row r="220" spans="1:14" x14ac:dyDescent="0.3">
      <c r="A220">
        <v>2023</v>
      </c>
      <c r="B220" t="s">
        <v>772</v>
      </c>
      <c r="C220" t="s">
        <v>39</v>
      </c>
      <c r="D220" t="s">
        <v>78</v>
      </c>
      <c r="E220" t="s">
        <v>1322</v>
      </c>
      <c r="F220" t="s">
        <v>707</v>
      </c>
      <c r="H220" t="s">
        <v>11</v>
      </c>
      <c r="I220" t="s">
        <v>21</v>
      </c>
      <c r="J220" t="s">
        <v>64</v>
      </c>
      <c r="K220" t="s">
        <v>1598</v>
      </c>
      <c r="L220" t="s">
        <v>402</v>
      </c>
      <c r="M220" s="10">
        <v>3808.98428206273</v>
      </c>
      <c r="N220" t="s">
        <v>1595</v>
      </c>
    </row>
    <row r="221" spans="1:14" x14ac:dyDescent="0.3">
      <c r="A221">
        <v>2023</v>
      </c>
      <c r="B221" t="s">
        <v>772</v>
      </c>
      <c r="C221" t="s">
        <v>39</v>
      </c>
      <c r="D221" t="s">
        <v>86</v>
      </c>
      <c r="E221" t="s">
        <v>1323</v>
      </c>
      <c r="F221" t="s">
        <v>707</v>
      </c>
      <c r="H221" t="s">
        <v>11</v>
      </c>
      <c r="I221" t="s">
        <v>19</v>
      </c>
      <c r="J221" t="s">
        <v>84</v>
      </c>
      <c r="K221" t="s">
        <v>1809</v>
      </c>
      <c r="L221" t="s">
        <v>402</v>
      </c>
      <c r="M221" s="10">
        <v>1361713.8583120001</v>
      </c>
      <c r="N221" t="s">
        <v>1595</v>
      </c>
    </row>
    <row r="222" spans="1:14" x14ac:dyDescent="0.3">
      <c r="A222">
        <v>2023</v>
      </c>
      <c r="B222" t="s">
        <v>772</v>
      </c>
      <c r="C222" t="s">
        <v>39</v>
      </c>
      <c r="D222" t="s">
        <v>86</v>
      </c>
      <c r="E222" t="s">
        <v>1323</v>
      </c>
      <c r="F222" t="s">
        <v>707</v>
      </c>
      <c r="H222" t="s">
        <v>11</v>
      </c>
      <c r="I222" t="s">
        <v>19</v>
      </c>
      <c r="J222" t="s">
        <v>84</v>
      </c>
      <c r="K222" t="s">
        <v>1593</v>
      </c>
      <c r="L222" t="s">
        <v>402</v>
      </c>
      <c r="M222" s="10">
        <v>25050.76</v>
      </c>
      <c r="N222" t="s">
        <v>1595</v>
      </c>
    </row>
    <row r="223" spans="1:14" x14ac:dyDescent="0.3">
      <c r="A223">
        <v>2023</v>
      </c>
      <c r="B223" t="s">
        <v>772</v>
      </c>
      <c r="C223" t="s">
        <v>39</v>
      </c>
      <c r="D223" t="s">
        <v>86</v>
      </c>
      <c r="E223" t="s">
        <v>1323</v>
      </c>
      <c r="F223" t="s">
        <v>707</v>
      </c>
      <c r="H223" t="s">
        <v>11</v>
      </c>
      <c r="I223" t="s">
        <v>19</v>
      </c>
      <c r="J223" t="s">
        <v>84</v>
      </c>
      <c r="K223" t="s">
        <v>1801</v>
      </c>
      <c r="L223" t="s">
        <v>402</v>
      </c>
      <c r="M223" s="10">
        <v>80313.185800000007</v>
      </c>
      <c r="N223" t="s">
        <v>1595</v>
      </c>
    </row>
    <row r="224" spans="1:14" x14ac:dyDescent="0.3">
      <c r="A224">
        <v>2023</v>
      </c>
      <c r="B224" t="s">
        <v>772</v>
      </c>
      <c r="C224" t="s">
        <v>39</v>
      </c>
      <c r="D224" t="s">
        <v>86</v>
      </c>
      <c r="E224" t="s">
        <v>1323</v>
      </c>
      <c r="F224" t="s">
        <v>707</v>
      </c>
      <c r="H224" t="s">
        <v>11</v>
      </c>
      <c r="I224" t="s">
        <v>19</v>
      </c>
      <c r="J224" t="s">
        <v>84</v>
      </c>
      <c r="K224" t="s">
        <v>1594</v>
      </c>
      <c r="L224" t="s">
        <v>402</v>
      </c>
      <c r="M224" s="10">
        <v>121071.91538799999</v>
      </c>
      <c r="N224" t="s">
        <v>1595</v>
      </c>
    </row>
    <row r="225" spans="1:14" x14ac:dyDescent="0.3">
      <c r="A225">
        <v>2023</v>
      </c>
      <c r="B225" t="s">
        <v>772</v>
      </c>
      <c r="C225" t="s">
        <v>39</v>
      </c>
      <c r="D225" t="s">
        <v>86</v>
      </c>
      <c r="E225" t="s">
        <v>1323</v>
      </c>
      <c r="F225" t="s">
        <v>707</v>
      </c>
      <c r="H225" t="s">
        <v>11</v>
      </c>
      <c r="I225" t="s">
        <v>19</v>
      </c>
      <c r="J225" t="s">
        <v>84</v>
      </c>
      <c r="K225" t="s">
        <v>1600</v>
      </c>
      <c r="L225" t="s">
        <v>402</v>
      </c>
      <c r="M225" s="10">
        <v>2</v>
      </c>
      <c r="N225" t="s">
        <v>1595</v>
      </c>
    </row>
    <row r="226" spans="1:14" x14ac:dyDescent="0.3">
      <c r="A226">
        <v>2023</v>
      </c>
      <c r="B226" t="s">
        <v>772</v>
      </c>
      <c r="C226" t="s">
        <v>39</v>
      </c>
      <c r="D226" t="s">
        <v>86</v>
      </c>
      <c r="E226" t="s">
        <v>1323</v>
      </c>
      <c r="F226" t="s">
        <v>707</v>
      </c>
      <c r="H226" t="s">
        <v>11</v>
      </c>
      <c r="I226" t="s">
        <v>19</v>
      </c>
      <c r="J226" t="s">
        <v>84</v>
      </c>
      <c r="K226" t="s">
        <v>1585</v>
      </c>
      <c r="L226" t="s">
        <v>402</v>
      </c>
      <c r="M226" s="10">
        <v>1274584.3415999999</v>
      </c>
      <c r="N226" t="s">
        <v>1595</v>
      </c>
    </row>
    <row r="227" spans="1:14" x14ac:dyDescent="0.3">
      <c r="A227">
        <v>2023</v>
      </c>
      <c r="B227" t="s">
        <v>772</v>
      </c>
      <c r="C227" t="s">
        <v>39</v>
      </c>
      <c r="D227" t="s">
        <v>86</v>
      </c>
      <c r="E227" t="s">
        <v>1323</v>
      </c>
      <c r="F227" t="s">
        <v>707</v>
      </c>
      <c r="H227" t="s">
        <v>11</v>
      </c>
      <c r="I227" t="s">
        <v>19</v>
      </c>
      <c r="J227" t="s">
        <v>84</v>
      </c>
      <c r="K227" t="s">
        <v>1598</v>
      </c>
      <c r="L227" t="s">
        <v>402</v>
      </c>
      <c r="M227" s="10">
        <v>5528.5667000000003</v>
      </c>
      <c r="N227" t="s">
        <v>1595</v>
      </c>
    </row>
    <row r="228" spans="1:14" x14ac:dyDescent="0.3">
      <c r="A228">
        <v>2023</v>
      </c>
      <c r="B228" t="s">
        <v>772</v>
      </c>
      <c r="C228" t="s">
        <v>39</v>
      </c>
      <c r="D228" t="s">
        <v>77</v>
      </c>
      <c r="E228" t="s">
        <v>1321</v>
      </c>
      <c r="F228" t="s">
        <v>707</v>
      </c>
      <c r="H228" t="s">
        <v>11</v>
      </c>
      <c r="I228" t="s">
        <v>13</v>
      </c>
      <c r="J228" t="s">
        <v>64</v>
      </c>
      <c r="K228" t="s">
        <v>1809</v>
      </c>
      <c r="L228" t="s">
        <v>402</v>
      </c>
      <c r="M228" s="10">
        <v>287042.44723154203</v>
      </c>
      <c r="N228" t="s">
        <v>1595</v>
      </c>
    </row>
    <row r="229" spans="1:14" x14ac:dyDescent="0.3">
      <c r="A229">
        <v>2023</v>
      </c>
      <c r="B229" t="s">
        <v>772</v>
      </c>
      <c r="C229" t="s">
        <v>39</v>
      </c>
      <c r="D229" t="s">
        <v>77</v>
      </c>
      <c r="E229" t="s">
        <v>1321</v>
      </c>
      <c r="F229" t="s">
        <v>707</v>
      </c>
      <c r="H229" t="s">
        <v>11</v>
      </c>
      <c r="I229" t="s">
        <v>13</v>
      </c>
      <c r="J229" t="s">
        <v>64</v>
      </c>
      <c r="K229" t="s">
        <v>1599</v>
      </c>
      <c r="L229" t="s">
        <v>402</v>
      </c>
      <c r="M229" s="10">
        <v>2344.0243999999998</v>
      </c>
      <c r="N229" t="s">
        <v>1595</v>
      </c>
    </row>
    <row r="230" spans="1:14" x14ac:dyDescent="0.3">
      <c r="A230">
        <v>2023</v>
      </c>
      <c r="B230" t="s">
        <v>772</v>
      </c>
      <c r="C230" t="s">
        <v>39</v>
      </c>
      <c r="D230" t="s">
        <v>77</v>
      </c>
      <c r="E230" t="s">
        <v>1321</v>
      </c>
      <c r="F230" t="s">
        <v>707</v>
      </c>
      <c r="H230" t="s">
        <v>11</v>
      </c>
      <c r="I230" t="s">
        <v>13</v>
      </c>
      <c r="J230" t="s">
        <v>64</v>
      </c>
      <c r="K230" t="s">
        <v>1593</v>
      </c>
      <c r="L230" t="s">
        <v>402</v>
      </c>
      <c r="M230" s="10">
        <v>13568.45</v>
      </c>
      <c r="N230" t="s">
        <v>1595</v>
      </c>
    </row>
    <row r="231" spans="1:14" x14ac:dyDescent="0.3">
      <c r="A231">
        <v>2023</v>
      </c>
      <c r="B231" t="s">
        <v>772</v>
      </c>
      <c r="C231" t="s">
        <v>39</v>
      </c>
      <c r="D231" t="s">
        <v>77</v>
      </c>
      <c r="E231" t="s">
        <v>1321</v>
      </c>
      <c r="F231" t="s">
        <v>707</v>
      </c>
      <c r="H231" t="s">
        <v>11</v>
      </c>
      <c r="I231" t="s">
        <v>13</v>
      </c>
      <c r="J231" t="s">
        <v>64</v>
      </c>
      <c r="K231" t="s">
        <v>1801</v>
      </c>
      <c r="L231" t="s">
        <v>402</v>
      </c>
      <c r="M231" s="10">
        <v>42071.041299999997</v>
      </c>
      <c r="N231" t="s">
        <v>1595</v>
      </c>
    </row>
    <row r="232" spans="1:14" x14ac:dyDescent="0.3">
      <c r="A232">
        <v>2023</v>
      </c>
      <c r="B232" t="s">
        <v>772</v>
      </c>
      <c r="C232" t="s">
        <v>39</v>
      </c>
      <c r="D232" t="s">
        <v>77</v>
      </c>
      <c r="E232" t="s">
        <v>1321</v>
      </c>
      <c r="F232" t="s">
        <v>707</v>
      </c>
      <c r="H232" t="s">
        <v>11</v>
      </c>
      <c r="I232" t="s">
        <v>13</v>
      </c>
      <c r="J232" t="s">
        <v>64</v>
      </c>
      <c r="K232" t="s">
        <v>1594</v>
      </c>
      <c r="L232" t="s">
        <v>402</v>
      </c>
      <c r="M232" s="10">
        <v>72676.110789600003</v>
      </c>
      <c r="N232" t="s">
        <v>1595</v>
      </c>
    </row>
    <row r="233" spans="1:14" x14ac:dyDescent="0.3">
      <c r="A233">
        <v>2023</v>
      </c>
      <c r="B233" t="s">
        <v>772</v>
      </c>
      <c r="C233" t="s">
        <v>39</v>
      </c>
      <c r="D233" t="s">
        <v>77</v>
      </c>
      <c r="E233" t="s">
        <v>1321</v>
      </c>
      <c r="F233" t="s">
        <v>707</v>
      </c>
      <c r="H233" t="s">
        <v>11</v>
      </c>
      <c r="I233" t="s">
        <v>13</v>
      </c>
      <c r="J233" t="s">
        <v>64</v>
      </c>
      <c r="K233" t="s">
        <v>1600</v>
      </c>
      <c r="L233" t="s">
        <v>402</v>
      </c>
      <c r="M233" s="10">
        <v>18.475650647999998</v>
      </c>
      <c r="N233" t="s">
        <v>1595</v>
      </c>
    </row>
    <row r="234" spans="1:14" x14ac:dyDescent="0.3">
      <c r="A234">
        <v>2023</v>
      </c>
      <c r="B234" t="s">
        <v>772</v>
      </c>
      <c r="C234" t="s">
        <v>39</v>
      </c>
      <c r="D234" t="s">
        <v>77</v>
      </c>
      <c r="E234" t="s">
        <v>1321</v>
      </c>
      <c r="F234" t="s">
        <v>707</v>
      </c>
      <c r="H234" t="s">
        <v>11</v>
      </c>
      <c r="I234" t="s">
        <v>13</v>
      </c>
      <c r="J234" t="s">
        <v>64</v>
      </c>
      <c r="K234" t="s">
        <v>1585</v>
      </c>
      <c r="L234" t="s">
        <v>402</v>
      </c>
      <c r="M234" s="10">
        <v>569009.58479999995</v>
      </c>
      <c r="N234" t="s">
        <v>1595</v>
      </c>
    </row>
    <row r="235" spans="1:14" x14ac:dyDescent="0.3">
      <c r="A235">
        <v>2023</v>
      </c>
      <c r="B235" t="s">
        <v>772</v>
      </c>
      <c r="C235" t="s">
        <v>39</v>
      </c>
      <c r="D235" t="s">
        <v>77</v>
      </c>
      <c r="E235" t="s">
        <v>1321</v>
      </c>
      <c r="F235" t="s">
        <v>707</v>
      </c>
      <c r="H235" t="s">
        <v>11</v>
      </c>
      <c r="I235" t="s">
        <v>13</v>
      </c>
      <c r="J235" t="s">
        <v>64</v>
      </c>
      <c r="K235" t="s">
        <v>1598</v>
      </c>
      <c r="L235" t="s">
        <v>402</v>
      </c>
      <c r="M235" s="10">
        <v>86225.117395599998</v>
      </c>
      <c r="N235" t="s">
        <v>1595</v>
      </c>
    </row>
    <row r="236" spans="1:14" x14ac:dyDescent="0.3">
      <c r="A236">
        <v>2023</v>
      </c>
      <c r="B236" t="s">
        <v>1686</v>
      </c>
      <c r="C236" t="s">
        <v>756</v>
      </c>
      <c r="D236" t="s">
        <v>1536</v>
      </c>
      <c r="E236" t="s">
        <v>707</v>
      </c>
      <c r="F236" t="s">
        <v>1850</v>
      </c>
      <c r="H236" t="s">
        <v>720</v>
      </c>
      <c r="I236" t="s">
        <v>720</v>
      </c>
      <c r="J236" t="s">
        <v>720</v>
      </c>
      <c r="K236" t="s">
        <v>1809</v>
      </c>
      <c r="L236" t="s">
        <v>402</v>
      </c>
      <c r="M236" s="10">
        <v>384285.8</v>
      </c>
      <c r="N236" t="s">
        <v>1690</v>
      </c>
    </row>
    <row r="237" spans="1:14" x14ac:dyDescent="0.3">
      <c r="A237">
        <v>2023</v>
      </c>
      <c r="B237" t="s">
        <v>1686</v>
      </c>
      <c r="C237" t="s">
        <v>756</v>
      </c>
      <c r="D237" t="s">
        <v>1536</v>
      </c>
      <c r="E237" t="s">
        <v>707</v>
      </c>
      <c r="F237" t="s">
        <v>1850</v>
      </c>
      <c r="H237" t="s">
        <v>720</v>
      </c>
      <c r="I237" t="s">
        <v>720</v>
      </c>
      <c r="J237" t="s">
        <v>720</v>
      </c>
      <c r="K237" t="s">
        <v>1593</v>
      </c>
      <c r="L237" t="s">
        <v>402</v>
      </c>
      <c r="M237" s="10">
        <v>2946.1</v>
      </c>
      <c r="N237" t="s">
        <v>1690</v>
      </c>
    </row>
    <row r="238" spans="1:14" x14ac:dyDescent="0.3">
      <c r="A238">
        <v>2023</v>
      </c>
      <c r="B238" t="s">
        <v>1686</v>
      </c>
      <c r="C238" t="s">
        <v>756</v>
      </c>
      <c r="D238" t="s">
        <v>1536</v>
      </c>
      <c r="E238" t="s">
        <v>707</v>
      </c>
      <c r="F238" t="s">
        <v>1850</v>
      </c>
      <c r="H238" t="s">
        <v>720</v>
      </c>
      <c r="I238" t="s">
        <v>720</v>
      </c>
      <c r="J238" t="s">
        <v>720</v>
      </c>
      <c r="K238" t="s">
        <v>1802</v>
      </c>
      <c r="L238" t="s">
        <v>402</v>
      </c>
      <c r="M238" s="10">
        <v>159325.59885000001</v>
      </c>
      <c r="N238" t="s">
        <v>1690</v>
      </c>
    </row>
    <row r="239" spans="1:14" x14ac:dyDescent="0.3">
      <c r="A239">
        <v>2023</v>
      </c>
      <c r="B239" t="s">
        <v>1686</v>
      </c>
      <c r="C239" t="s">
        <v>756</v>
      </c>
      <c r="D239" t="s">
        <v>1536</v>
      </c>
      <c r="E239" t="s">
        <v>707</v>
      </c>
      <c r="F239" t="s">
        <v>1850</v>
      </c>
      <c r="H239" t="s">
        <v>720</v>
      </c>
      <c r="I239" t="s">
        <v>720</v>
      </c>
      <c r="J239" t="s">
        <v>720</v>
      </c>
      <c r="K239" t="s">
        <v>1687</v>
      </c>
      <c r="L239" t="s">
        <v>402</v>
      </c>
      <c r="M239" s="10">
        <v>20.7</v>
      </c>
      <c r="N239" t="s">
        <v>1690</v>
      </c>
    </row>
    <row r="240" spans="1:14" x14ac:dyDescent="0.3">
      <c r="A240">
        <v>2023</v>
      </c>
      <c r="B240" t="s">
        <v>1686</v>
      </c>
      <c r="C240" t="s">
        <v>756</v>
      </c>
      <c r="D240" t="s">
        <v>1536</v>
      </c>
      <c r="E240" t="s">
        <v>707</v>
      </c>
      <c r="F240" t="s">
        <v>1850</v>
      </c>
      <c r="H240" t="s">
        <v>720</v>
      </c>
      <c r="I240" t="s">
        <v>720</v>
      </c>
      <c r="J240" t="s">
        <v>720</v>
      </c>
      <c r="K240" t="s">
        <v>1688</v>
      </c>
      <c r="L240" t="s">
        <v>402</v>
      </c>
      <c r="M240" s="10">
        <v>2026.3</v>
      </c>
      <c r="N240" t="s">
        <v>1690</v>
      </c>
    </row>
    <row r="241" spans="1:14" x14ac:dyDescent="0.3">
      <c r="A241">
        <v>2023</v>
      </c>
      <c r="B241" t="s">
        <v>1686</v>
      </c>
      <c r="C241" t="s">
        <v>756</v>
      </c>
      <c r="D241" t="s">
        <v>1536</v>
      </c>
      <c r="E241" t="s">
        <v>707</v>
      </c>
      <c r="F241" t="s">
        <v>1850</v>
      </c>
      <c r="H241" t="s">
        <v>720</v>
      </c>
      <c r="I241" t="s">
        <v>720</v>
      </c>
      <c r="J241" t="s">
        <v>720</v>
      </c>
      <c r="K241" t="s">
        <v>1689</v>
      </c>
      <c r="L241" t="s">
        <v>402</v>
      </c>
      <c r="M241" s="10">
        <v>4889.7999999999993</v>
      </c>
      <c r="N241" t="s">
        <v>1690</v>
      </c>
    </row>
    <row r="242" spans="1:14" x14ac:dyDescent="0.3">
      <c r="A242">
        <v>2023</v>
      </c>
      <c r="B242" t="s">
        <v>1686</v>
      </c>
      <c r="C242" t="s">
        <v>756</v>
      </c>
      <c r="D242" t="s">
        <v>1536</v>
      </c>
      <c r="E242" t="s">
        <v>707</v>
      </c>
      <c r="F242" t="s">
        <v>1850</v>
      </c>
      <c r="H242" t="s">
        <v>720</v>
      </c>
      <c r="I242" t="s">
        <v>720</v>
      </c>
      <c r="J242" t="s">
        <v>720</v>
      </c>
      <c r="K242" t="s">
        <v>1585</v>
      </c>
      <c r="L242" t="s">
        <v>402</v>
      </c>
      <c r="M242" s="10">
        <v>738226.8</v>
      </c>
      <c r="N242" t="s">
        <v>1690</v>
      </c>
    </row>
    <row r="243" spans="1:14" x14ac:dyDescent="0.3">
      <c r="A243">
        <v>2023</v>
      </c>
      <c r="B243" t="s">
        <v>1686</v>
      </c>
      <c r="C243" t="s">
        <v>756</v>
      </c>
      <c r="D243" t="s">
        <v>1536</v>
      </c>
      <c r="E243" t="s">
        <v>707</v>
      </c>
      <c r="F243" t="s">
        <v>1850</v>
      </c>
      <c r="H243" t="s">
        <v>720</v>
      </c>
      <c r="I243" t="s">
        <v>720</v>
      </c>
      <c r="J243" t="s">
        <v>720</v>
      </c>
      <c r="K243" t="s">
        <v>1598</v>
      </c>
      <c r="L243" t="s">
        <v>402</v>
      </c>
      <c r="M243" s="10">
        <f>(1-0.57)*M242</f>
        <v>317437.52400000003</v>
      </c>
      <c r="N243" t="s">
        <v>1690</v>
      </c>
    </row>
    <row r="244" spans="1:14" x14ac:dyDescent="0.3">
      <c r="A244">
        <v>2023</v>
      </c>
      <c r="B244" t="s">
        <v>772</v>
      </c>
      <c r="C244" t="s">
        <v>320</v>
      </c>
      <c r="D244" t="s">
        <v>321</v>
      </c>
      <c r="E244" t="s">
        <v>1344</v>
      </c>
      <c r="F244" t="s">
        <v>707</v>
      </c>
      <c r="H244" t="s">
        <v>233</v>
      </c>
      <c r="I244" t="s">
        <v>303</v>
      </c>
      <c r="J244" t="s">
        <v>322</v>
      </c>
      <c r="K244" t="s">
        <v>1802</v>
      </c>
      <c r="L244" t="s">
        <v>2210</v>
      </c>
      <c r="M244" s="10">
        <v>316310</v>
      </c>
      <c r="N244" t="s">
        <v>2166</v>
      </c>
    </row>
    <row r="245" spans="1:14" x14ac:dyDescent="0.3">
      <c r="A245">
        <v>2023</v>
      </c>
      <c r="B245" t="s">
        <v>772</v>
      </c>
      <c r="C245" t="s">
        <v>320</v>
      </c>
      <c r="D245" t="s">
        <v>321</v>
      </c>
      <c r="E245" t="s">
        <v>1344</v>
      </c>
      <c r="F245" t="s">
        <v>707</v>
      </c>
      <c r="H245" t="s">
        <v>233</v>
      </c>
      <c r="I245" t="s">
        <v>303</v>
      </c>
      <c r="J245" t="s">
        <v>322</v>
      </c>
      <c r="K245" t="s">
        <v>2193</v>
      </c>
      <c r="L245" t="s">
        <v>2211</v>
      </c>
      <c r="M245" s="10">
        <v>4773</v>
      </c>
      <c r="N245" t="s">
        <v>2166</v>
      </c>
    </row>
    <row r="246" spans="1:14" x14ac:dyDescent="0.3">
      <c r="A246">
        <v>2023</v>
      </c>
      <c r="B246" t="s">
        <v>772</v>
      </c>
      <c r="C246" t="s">
        <v>320</v>
      </c>
      <c r="D246" t="s">
        <v>321</v>
      </c>
      <c r="E246" t="s">
        <v>1344</v>
      </c>
      <c r="F246" t="s">
        <v>707</v>
      </c>
      <c r="H246" t="s">
        <v>233</v>
      </c>
      <c r="I246" t="s">
        <v>303</v>
      </c>
      <c r="J246" t="s">
        <v>322</v>
      </c>
      <c r="K246" t="s">
        <v>2212</v>
      </c>
      <c r="L246" t="s">
        <v>2215</v>
      </c>
      <c r="M246" s="10">
        <v>104</v>
      </c>
      <c r="N246" t="s">
        <v>2166</v>
      </c>
    </row>
    <row r="247" spans="1:14" x14ac:dyDescent="0.3">
      <c r="A247">
        <v>2023</v>
      </c>
      <c r="B247" t="s">
        <v>1537</v>
      </c>
      <c r="C247" t="s">
        <v>902</v>
      </c>
      <c r="D247" t="s">
        <v>2224</v>
      </c>
      <c r="E247" t="s">
        <v>707</v>
      </c>
      <c r="F247" t="s">
        <v>2223</v>
      </c>
      <c r="H247" t="s">
        <v>11</v>
      </c>
      <c r="I247" t="s">
        <v>44</v>
      </c>
      <c r="J247" t="s">
        <v>16</v>
      </c>
      <c r="K247" t="s">
        <v>1809</v>
      </c>
      <c r="L247" t="s">
        <v>402</v>
      </c>
      <c r="M247" s="10">
        <v>131655</v>
      </c>
      <c r="N247" t="s">
        <v>2144</v>
      </c>
    </row>
    <row r="248" spans="1:14" x14ac:dyDescent="0.3">
      <c r="A248">
        <v>2023</v>
      </c>
      <c r="B248" t="s">
        <v>1537</v>
      </c>
      <c r="C248" t="s">
        <v>902</v>
      </c>
      <c r="D248" t="s">
        <v>2224</v>
      </c>
      <c r="E248" t="s">
        <v>707</v>
      </c>
      <c r="F248" t="s">
        <v>2223</v>
      </c>
      <c r="H248" t="s">
        <v>11</v>
      </c>
      <c r="I248" t="s">
        <v>44</v>
      </c>
      <c r="J248" t="s">
        <v>16</v>
      </c>
      <c r="K248" t="s">
        <v>1801</v>
      </c>
      <c r="L248" t="s">
        <v>402</v>
      </c>
      <c r="M248" s="10">
        <v>40177</v>
      </c>
      <c r="N248" t="s">
        <v>2144</v>
      </c>
    </row>
    <row r="249" spans="1:14" x14ac:dyDescent="0.3">
      <c r="A249">
        <v>2023</v>
      </c>
      <c r="B249" t="s">
        <v>1537</v>
      </c>
      <c r="C249" t="s">
        <v>902</v>
      </c>
      <c r="D249" t="s">
        <v>2224</v>
      </c>
      <c r="E249" t="s">
        <v>707</v>
      </c>
      <c r="F249" t="s">
        <v>2223</v>
      </c>
      <c r="H249" t="s">
        <v>11</v>
      </c>
      <c r="I249" t="s">
        <v>44</v>
      </c>
      <c r="J249" t="s">
        <v>16</v>
      </c>
      <c r="K249" t="s">
        <v>1956</v>
      </c>
      <c r="L249" t="s">
        <v>402</v>
      </c>
      <c r="M249" s="10">
        <v>10277</v>
      </c>
      <c r="N249" t="s">
        <v>2144</v>
      </c>
    </row>
    <row r="250" spans="1:14" x14ac:dyDescent="0.3">
      <c r="A250">
        <v>2023</v>
      </c>
      <c r="B250" t="s">
        <v>1537</v>
      </c>
      <c r="C250" t="s">
        <v>902</v>
      </c>
      <c r="D250" t="s">
        <v>2224</v>
      </c>
      <c r="E250" t="s">
        <v>707</v>
      </c>
      <c r="F250" t="s">
        <v>2223</v>
      </c>
      <c r="H250" t="s">
        <v>11</v>
      </c>
      <c r="I250" t="s">
        <v>44</v>
      </c>
      <c r="J250" t="s">
        <v>16</v>
      </c>
      <c r="K250" t="s">
        <v>1807</v>
      </c>
      <c r="L250" t="s">
        <v>1586</v>
      </c>
      <c r="M250" s="10">
        <v>53673624</v>
      </c>
      <c r="N250" t="s">
        <v>2144</v>
      </c>
    </row>
    <row r="251" spans="1:14" x14ac:dyDescent="0.3">
      <c r="A251">
        <v>2023</v>
      </c>
      <c r="B251" t="s">
        <v>1537</v>
      </c>
      <c r="C251" t="s">
        <v>902</v>
      </c>
      <c r="D251" t="s">
        <v>2224</v>
      </c>
      <c r="E251" t="s">
        <v>707</v>
      </c>
      <c r="F251" t="s">
        <v>2223</v>
      </c>
      <c r="H251" t="s">
        <v>11</v>
      </c>
      <c r="I251" t="s">
        <v>44</v>
      </c>
      <c r="J251" t="s">
        <v>16</v>
      </c>
      <c r="K251" t="s">
        <v>1808</v>
      </c>
      <c r="L251" t="s">
        <v>1586</v>
      </c>
      <c r="M251" s="10">
        <v>452775</v>
      </c>
      <c r="N251" t="s">
        <v>2144</v>
      </c>
    </row>
    <row r="252" spans="1:14" x14ac:dyDescent="0.3">
      <c r="A252">
        <v>2023</v>
      </c>
      <c r="B252" t="s">
        <v>772</v>
      </c>
      <c r="C252" t="s">
        <v>165</v>
      </c>
      <c r="D252" t="s">
        <v>166</v>
      </c>
      <c r="E252" t="s">
        <v>1392</v>
      </c>
      <c r="F252" t="s">
        <v>707</v>
      </c>
      <c r="H252" t="s">
        <v>11</v>
      </c>
      <c r="I252" t="s">
        <v>19</v>
      </c>
      <c r="J252" t="s">
        <v>157</v>
      </c>
      <c r="K252" t="s">
        <v>1807</v>
      </c>
      <c r="L252" t="s">
        <v>1884</v>
      </c>
      <c r="M252" s="10">
        <v>1233</v>
      </c>
      <c r="N252" t="s">
        <v>2196</v>
      </c>
    </row>
    <row r="253" spans="1:14" x14ac:dyDescent="0.3">
      <c r="A253">
        <v>2023</v>
      </c>
      <c r="B253" t="s">
        <v>772</v>
      </c>
      <c r="C253" t="s">
        <v>165</v>
      </c>
      <c r="D253" t="s">
        <v>166</v>
      </c>
      <c r="E253" t="s">
        <v>1392</v>
      </c>
      <c r="F253" t="s">
        <v>707</v>
      </c>
      <c r="H253" t="s">
        <v>11</v>
      </c>
      <c r="I253" t="s">
        <v>19</v>
      </c>
      <c r="J253" t="s">
        <v>157</v>
      </c>
      <c r="K253" t="s">
        <v>2237</v>
      </c>
      <c r="L253" t="s">
        <v>1884</v>
      </c>
      <c r="M253" s="10">
        <v>1058</v>
      </c>
    </row>
    <row r="254" spans="1:14" x14ac:dyDescent="0.3">
      <c r="A254">
        <v>2023</v>
      </c>
      <c r="B254" t="s">
        <v>772</v>
      </c>
      <c r="C254" t="s">
        <v>165</v>
      </c>
      <c r="D254" t="s">
        <v>166</v>
      </c>
      <c r="E254" t="s">
        <v>1392</v>
      </c>
      <c r="F254" t="s">
        <v>707</v>
      </c>
      <c r="H254" t="s">
        <v>11</v>
      </c>
      <c r="I254" t="s">
        <v>19</v>
      </c>
      <c r="J254" t="s">
        <v>157</v>
      </c>
      <c r="K254" t="s">
        <v>1809</v>
      </c>
      <c r="L254" t="s">
        <v>1884</v>
      </c>
      <c r="M254" s="10">
        <v>432</v>
      </c>
    </row>
    <row r="255" spans="1:14" x14ac:dyDescent="0.3">
      <c r="A255">
        <v>2023</v>
      </c>
      <c r="B255" t="s">
        <v>772</v>
      </c>
      <c r="C255" t="s">
        <v>165</v>
      </c>
      <c r="D255" t="s">
        <v>166</v>
      </c>
      <c r="E255" t="s">
        <v>1392</v>
      </c>
      <c r="F255" t="s">
        <v>707</v>
      </c>
      <c r="H255" t="s">
        <v>11</v>
      </c>
      <c r="I255" t="s">
        <v>19</v>
      </c>
      <c r="J255" t="s">
        <v>157</v>
      </c>
      <c r="K255" t="s">
        <v>1801</v>
      </c>
      <c r="L255" t="s">
        <v>1884</v>
      </c>
      <c r="M255" s="10">
        <v>1</v>
      </c>
    </row>
    <row r="256" spans="1:14" x14ac:dyDescent="0.3">
      <c r="A256">
        <v>2023</v>
      </c>
      <c r="B256" t="s">
        <v>772</v>
      </c>
      <c r="C256" t="s">
        <v>165</v>
      </c>
      <c r="D256" t="s">
        <v>166</v>
      </c>
      <c r="E256" t="s">
        <v>1392</v>
      </c>
      <c r="F256" t="s">
        <v>707</v>
      </c>
      <c r="H256" t="s">
        <v>11</v>
      </c>
      <c r="I256" t="s">
        <v>19</v>
      </c>
      <c r="J256" t="s">
        <v>157</v>
      </c>
      <c r="K256" t="s">
        <v>1810</v>
      </c>
      <c r="L256" t="s">
        <v>1884</v>
      </c>
      <c r="M256" s="10">
        <v>12</v>
      </c>
    </row>
    <row r="257" spans="1:14" x14ac:dyDescent="0.3">
      <c r="A257">
        <v>2023</v>
      </c>
      <c r="B257" t="s">
        <v>772</v>
      </c>
      <c r="C257" t="s">
        <v>135</v>
      </c>
      <c r="D257" t="s">
        <v>136</v>
      </c>
      <c r="E257" t="s">
        <v>1395</v>
      </c>
      <c r="F257" t="s">
        <v>707</v>
      </c>
      <c r="H257" t="s">
        <v>11</v>
      </c>
      <c r="I257" t="s">
        <v>19</v>
      </c>
      <c r="J257" t="s">
        <v>137</v>
      </c>
      <c r="K257" t="s">
        <v>1858</v>
      </c>
      <c r="L257" t="s">
        <v>402</v>
      </c>
      <c r="M257" s="10">
        <v>3605539</v>
      </c>
    </row>
    <row r="258" spans="1:14" x14ac:dyDescent="0.3">
      <c r="A258">
        <v>2023</v>
      </c>
      <c r="B258" t="s">
        <v>772</v>
      </c>
      <c r="C258" t="s">
        <v>135</v>
      </c>
      <c r="D258" t="s">
        <v>136</v>
      </c>
      <c r="E258" t="s">
        <v>1395</v>
      </c>
      <c r="F258" t="s">
        <v>707</v>
      </c>
      <c r="H258" t="s">
        <v>11</v>
      </c>
      <c r="I258" t="s">
        <v>19</v>
      </c>
      <c r="J258" t="s">
        <v>137</v>
      </c>
      <c r="K258" t="s">
        <v>1807</v>
      </c>
      <c r="L258" t="s">
        <v>402</v>
      </c>
      <c r="M258" s="10">
        <f>0.47*M257</f>
        <v>1694603.3299999998</v>
      </c>
    </row>
    <row r="259" spans="1:14" x14ac:dyDescent="0.3">
      <c r="A259">
        <v>2023</v>
      </c>
      <c r="B259" t="s">
        <v>772</v>
      </c>
      <c r="C259" t="s">
        <v>135</v>
      </c>
      <c r="D259" t="s">
        <v>136</v>
      </c>
      <c r="E259" t="s">
        <v>1395</v>
      </c>
      <c r="F259" t="s">
        <v>707</v>
      </c>
      <c r="H259" t="s">
        <v>11</v>
      </c>
      <c r="I259" t="s">
        <v>19</v>
      </c>
      <c r="J259" t="s">
        <v>137</v>
      </c>
      <c r="K259" t="s">
        <v>2794</v>
      </c>
      <c r="L259" t="s">
        <v>402</v>
      </c>
      <c r="M259" s="10">
        <f>0.461*M257</f>
        <v>1662153.4790000001</v>
      </c>
    </row>
    <row r="260" spans="1:14" x14ac:dyDescent="0.3">
      <c r="A260">
        <v>2023</v>
      </c>
      <c r="B260" t="s">
        <v>807</v>
      </c>
      <c r="C260" t="s">
        <v>101</v>
      </c>
      <c r="D260" t="s">
        <v>720</v>
      </c>
      <c r="E260" t="s">
        <v>707</v>
      </c>
      <c r="F260" t="s">
        <v>707</v>
      </c>
      <c r="G260" t="s">
        <v>1960</v>
      </c>
      <c r="H260" t="s">
        <v>1961</v>
      </c>
      <c r="I260" t="s">
        <v>720</v>
      </c>
      <c r="J260" t="s">
        <v>720</v>
      </c>
      <c r="K260" t="s">
        <v>1809</v>
      </c>
      <c r="L260" t="s">
        <v>1884</v>
      </c>
      <c r="M260" s="10">
        <v>6314</v>
      </c>
      <c r="N260" t="s">
        <v>1959</v>
      </c>
    </row>
    <row r="261" spans="1:14" x14ac:dyDescent="0.3">
      <c r="A261">
        <v>2023</v>
      </c>
      <c r="B261" t="s">
        <v>807</v>
      </c>
      <c r="C261" t="s">
        <v>101</v>
      </c>
      <c r="D261" t="s">
        <v>720</v>
      </c>
      <c r="E261" t="s">
        <v>707</v>
      </c>
      <c r="F261" t="s">
        <v>707</v>
      </c>
      <c r="G261" t="s">
        <v>1960</v>
      </c>
      <c r="H261" t="s">
        <v>1961</v>
      </c>
      <c r="I261" t="s">
        <v>720</v>
      </c>
      <c r="J261" t="s">
        <v>720</v>
      </c>
      <c r="K261" t="s">
        <v>1810</v>
      </c>
      <c r="L261" t="s">
        <v>1884</v>
      </c>
      <c r="M261" s="10">
        <v>54</v>
      </c>
      <c r="N261" t="s">
        <v>1959</v>
      </c>
    </row>
    <row r="262" spans="1:14" x14ac:dyDescent="0.3">
      <c r="A262">
        <v>2023</v>
      </c>
      <c r="B262" t="s">
        <v>807</v>
      </c>
      <c r="C262" t="s">
        <v>101</v>
      </c>
      <c r="D262" t="s">
        <v>720</v>
      </c>
      <c r="E262" t="s">
        <v>707</v>
      </c>
      <c r="F262" t="s">
        <v>707</v>
      </c>
      <c r="G262" t="s">
        <v>1960</v>
      </c>
      <c r="H262" t="s">
        <v>1961</v>
      </c>
      <c r="I262" t="s">
        <v>720</v>
      </c>
      <c r="J262" t="s">
        <v>720</v>
      </c>
      <c r="K262" t="s">
        <v>1954</v>
      </c>
      <c r="L262" t="s">
        <v>1884</v>
      </c>
      <c r="M262" s="10">
        <v>2306</v>
      </c>
      <c r="N262" t="s">
        <v>1959</v>
      </c>
    </row>
    <row r="263" spans="1:14" x14ac:dyDescent="0.3">
      <c r="A263">
        <v>2023</v>
      </c>
      <c r="B263" t="s">
        <v>807</v>
      </c>
      <c r="C263" t="s">
        <v>101</v>
      </c>
      <c r="D263" t="s">
        <v>720</v>
      </c>
      <c r="E263" t="s">
        <v>707</v>
      </c>
      <c r="F263" t="s">
        <v>707</v>
      </c>
      <c r="G263" t="s">
        <v>1960</v>
      </c>
      <c r="H263" t="s">
        <v>1961</v>
      </c>
      <c r="I263" t="s">
        <v>720</v>
      </c>
      <c r="J263" t="s">
        <v>720</v>
      </c>
      <c r="K263" t="s">
        <v>1802</v>
      </c>
      <c r="L263" t="s">
        <v>1884</v>
      </c>
      <c r="M263" s="10">
        <v>2089</v>
      </c>
      <c r="N263" t="s">
        <v>1959</v>
      </c>
    </row>
    <row r="264" spans="1:14" x14ac:dyDescent="0.3">
      <c r="A264">
        <v>2023</v>
      </c>
      <c r="B264" t="s">
        <v>807</v>
      </c>
      <c r="C264" t="s">
        <v>101</v>
      </c>
      <c r="D264" t="s">
        <v>720</v>
      </c>
      <c r="E264" t="s">
        <v>707</v>
      </c>
      <c r="F264" t="s">
        <v>707</v>
      </c>
      <c r="G264" t="s">
        <v>1960</v>
      </c>
      <c r="H264" t="s">
        <v>1961</v>
      </c>
      <c r="I264" t="s">
        <v>720</v>
      </c>
      <c r="J264" t="s">
        <v>720</v>
      </c>
      <c r="K264" t="s">
        <v>1955</v>
      </c>
      <c r="L264" t="s">
        <v>1884</v>
      </c>
      <c r="M264" s="10">
        <v>246</v>
      </c>
      <c r="N264" t="s">
        <v>1959</v>
      </c>
    </row>
    <row r="265" spans="1:14" x14ac:dyDescent="0.3">
      <c r="A265">
        <v>2023</v>
      </c>
      <c r="B265" t="s">
        <v>807</v>
      </c>
      <c r="C265" t="s">
        <v>101</v>
      </c>
      <c r="D265" t="s">
        <v>720</v>
      </c>
      <c r="E265" t="s">
        <v>707</v>
      </c>
      <c r="F265" t="s">
        <v>707</v>
      </c>
      <c r="G265" t="s">
        <v>1960</v>
      </c>
      <c r="H265" t="s">
        <v>1961</v>
      </c>
      <c r="I265" t="s">
        <v>720</v>
      </c>
      <c r="J265" t="s">
        <v>720</v>
      </c>
      <c r="K265" t="s">
        <v>1956</v>
      </c>
      <c r="L265" t="s">
        <v>1884</v>
      </c>
      <c r="M265" s="10">
        <v>395</v>
      </c>
      <c r="N265" t="s">
        <v>1959</v>
      </c>
    </row>
    <row r="266" spans="1:14" x14ac:dyDescent="0.3">
      <c r="A266">
        <v>2023</v>
      </c>
      <c r="B266" t="s">
        <v>807</v>
      </c>
      <c r="C266" t="s">
        <v>101</v>
      </c>
      <c r="D266" t="s">
        <v>720</v>
      </c>
      <c r="E266" t="s">
        <v>707</v>
      </c>
      <c r="F266" t="s">
        <v>707</v>
      </c>
      <c r="G266" t="s">
        <v>1960</v>
      </c>
      <c r="H266" t="s">
        <v>1961</v>
      </c>
      <c r="I266" t="s">
        <v>720</v>
      </c>
      <c r="J266" t="s">
        <v>720</v>
      </c>
      <c r="K266" t="s">
        <v>1957</v>
      </c>
      <c r="L266" t="s">
        <v>1884</v>
      </c>
      <c r="M266" s="10">
        <v>13148</v>
      </c>
      <c r="N266" t="s">
        <v>1959</v>
      </c>
    </row>
    <row r="267" spans="1:14" x14ac:dyDescent="0.3">
      <c r="A267">
        <v>2023</v>
      </c>
      <c r="B267" t="s">
        <v>772</v>
      </c>
      <c r="C267" t="s">
        <v>58</v>
      </c>
      <c r="D267" t="s">
        <v>59</v>
      </c>
      <c r="E267" t="s">
        <v>1437</v>
      </c>
      <c r="F267" t="s">
        <v>707</v>
      </c>
      <c r="H267" t="s">
        <v>11</v>
      </c>
      <c r="I267" t="s">
        <v>13</v>
      </c>
      <c r="J267" t="s">
        <v>16</v>
      </c>
      <c r="K267" t="s">
        <v>1809</v>
      </c>
      <c r="L267" t="s">
        <v>1803</v>
      </c>
      <c r="M267" s="10">
        <v>2829</v>
      </c>
      <c r="N267" t="s">
        <v>1690</v>
      </c>
    </row>
    <row r="268" spans="1:14" x14ac:dyDescent="0.3">
      <c r="A268">
        <v>2023</v>
      </c>
      <c r="B268" t="s">
        <v>772</v>
      </c>
      <c r="C268" t="s">
        <v>58</v>
      </c>
      <c r="D268" t="s">
        <v>59</v>
      </c>
      <c r="E268" t="s">
        <v>1437</v>
      </c>
      <c r="F268" t="s">
        <v>707</v>
      </c>
      <c r="H268" t="s">
        <v>11</v>
      </c>
      <c r="I268" t="s">
        <v>13</v>
      </c>
      <c r="J268" t="s">
        <v>16</v>
      </c>
      <c r="K268" t="s">
        <v>1810</v>
      </c>
      <c r="L268" t="s">
        <v>1803</v>
      </c>
      <c r="M268" s="10">
        <v>369</v>
      </c>
      <c r="N268" t="s">
        <v>1690</v>
      </c>
    </row>
    <row r="269" spans="1:14" x14ac:dyDescent="0.3">
      <c r="A269">
        <v>2023</v>
      </c>
      <c r="B269" t="s">
        <v>772</v>
      </c>
      <c r="C269" t="s">
        <v>58</v>
      </c>
      <c r="D269" t="s">
        <v>59</v>
      </c>
      <c r="E269" t="s">
        <v>1437</v>
      </c>
      <c r="F269" t="s">
        <v>707</v>
      </c>
      <c r="H269" t="s">
        <v>11</v>
      </c>
      <c r="I269" t="s">
        <v>13</v>
      </c>
      <c r="J269" t="s">
        <v>16</v>
      </c>
      <c r="K269" t="s">
        <v>2179</v>
      </c>
      <c r="L269" t="s">
        <v>1546</v>
      </c>
      <c r="M269" s="10">
        <v>1211</v>
      </c>
      <c r="N269" t="s">
        <v>1690</v>
      </c>
    </row>
    <row r="270" spans="1:14" x14ac:dyDescent="0.3">
      <c r="A270">
        <v>2023</v>
      </c>
      <c r="B270" t="s">
        <v>772</v>
      </c>
      <c r="C270" t="s">
        <v>58</v>
      </c>
      <c r="D270" t="s">
        <v>59</v>
      </c>
      <c r="E270" t="s">
        <v>1437</v>
      </c>
      <c r="F270" t="s">
        <v>707</v>
      </c>
      <c r="H270" t="s">
        <v>11</v>
      </c>
      <c r="I270" t="s">
        <v>13</v>
      </c>
      <c r="J270" t="s">
        <v>16</v>
      </c>
      <c r="K270" t="s">
        <v>1801</v>
      </c>
      <c r="L270" t="s">
        <v>1803</v>
      </c>
      <c r="M270" s="10">
        <v>2528</v>
      </c>
      <c r="N270" t="s">
        <v>1690</v>
      </c>
    </row>
    <row r="271" spans="1:14" x14ac:dyDescent="0.3">
      <c r="A271">
        <v>2023</v>
      </c>
      <c r="B271" t="s">
        <v>772</v>
      </c>
      <c r="C271" t="s">
        <v>58</v>
      </c>
      <c r="D271" t="s">
        <v>59</v>
      </c>
      <c r="E271" t="s">
        <v>1437</v>
      </c>
      <c r="F271" t="s">
        <v>707</v>
      </c>
      <c r="H271" t="s">
        <v>11</v>
      </c>
      <c r="I271" t="s">
        <v>13</v>
      </c>
      <c r="J271" t="s">
        <v>16</v>
      </c>
      <c r="K271" t="s">
        <v>1807</v>
      </c>
      <c r="L271" t="s">
        <v>1804</v>
      </c>
      <c r="M271" s="10">
        <f>0.53*72746</f>
        <v>38555.380000000005</v>
      </c>
      <c r="N271" t="s">
        <v>1690</v>
      </c>
    </row>
    <row r="272" spans="1:14" x14ac:dyDescent="0.3">
      <c r="A272">
        <v>2023</v>
      </c>
      <c r="B272" t="s">
        <v>772</v>
      </c>
      <c r="C272" t="s">
        <v>58</v>
      </c>
      <c r="D272" t="s">
        <v>59</v>
      </c>
      <c r="E272" t="s">
        <v>1437</v>
      </c>
      <c r="F272" t="s">
        <v>707</v>
      </c>
      <c r="H272" t="s">
        <v>11</v>
      </c>
      <c r="I272" t="s">
        <v>13</v>
      </c>
      <c r="J272" t="s">
        <v>16</v>
      </c>
      <c r="K272" t="s">
        <v>1808</v>
      </c>
      <c r="L272" t="s">
        <v>1804</v>
      </c>
      <c r="M272" s="10">
        <f>(1-0.53)*72746</f>
        <v>34190.619999999995</v>
      </c>
      <c r="N272" t="s">
        <v>1690</v>
      </c>
    </row>
    <row r="273" spans="1:14" x14ac:dyDescent="0.3">
      <c r="A273">
        <v>2023</v>
      </c>
      <c r="B273" t="s">
        <v>772</v>
      </c>
      <c r="C273" t="s">
        <v>58</v>
      </c>
      <c r="D273" t="s">
        <v>59</v>
      </c>
      <c r="E273" t="s">
        <v>1437</v>
      </c>
      <c r="F273" t="s">
        <v>707</v>
      </c>
      <c r="H273" t="s">
        <v>11</v>
      </c>
      <c r="I273" t="s">
        <v>13</v>
      </c>
      <c r="J273" t="s">
        <v>16</v>
      </c>
      <c r="K273" t="s">
        <v>1589</v>
      </c>
      <c r="L273" t="s">
        <v>1805</v>
      </c>
      <c r="M273" s="10">
        <v>2.1800000000000002</v>
      </c>
      <c r="N273" t="s">
        <v>1690</v>
      </c>
    </row>
    <row r="274" spans="1:14" x14ac:dyDescent="0.3">
      <c r="A274">
        <v>2023</v>
      </c>
      <c r="B274" t="s">
        <v>772</v>
      </c>
      <c r="C274" t="s">
        <v>58</v>
      </c>
      <c r="D274" t="s">
        <v>59</v>
      </c>
      <c r="E274" t="s">
        <v>1437</v>
      </c>
      <c r="F274" t="s">
        <v>707</v>
      </c>
      <c r="H274" t="s">
        <v>11</v>
      </c>
      <c r="I274" t="s">
        <v>13</v>
      </c>
      <c r="J274" t="s">
        <v>16</v>
      </c>
      <c r="K274" t="s">
        <v>1589</v>
      </c>
      <c r="L274" t="s">
        <v>1806</v>
      </c>
      <c r="M274" s="10">
        <v>5.67</v>
      </c>
      <c r="N274" t="s">
        <v>1690</v>
      </c>
    </row>
    <row r="275" spans="1:14" x14ac:dyDescent="0.3">
      <c r="A275">
        <v>2023</v>
      </c>
      <c r="B275" t="s">
        <v>772</v>
      </c>
      <c r="C275" t="s">
        <v>58</v>
      </c>
      <c r="D275" t="s">
        <v>60</v>
      </c>
      <c r="E275" t="s">
        <v>1438</v>
      </c>
      <c r="F275" t="s">
        <v>707</v>
      </c>
      <c r="H275" t="s">
        <v>11</v>
      </c>
      <c r="I275" t="s">
        <v>19</v>
      </c>
      <c r="J275" t="s">
        <v>16</v>
      </c>
      <c r="K275" t="s">
        <v>1809</v>
      </c>
      <c r="L275" t="s">
        <v>1803</v>
      </c>
      <c r="M275" s="10">
        <v>1188</v>
      </c>
      <c r="N275" t="s">
        <v>1690</v>
      </c>
    </row>
    <row r="276" spans="1:14" x14ac:dyDescent="0.3">
      <c r="A276">
        <v>2023</v>
      </c>
      <c r="B276" t="s">
        <v>772</v>
      </c>
      <c r="C276" t="s">
        <v>58</v>
      </c>
      <c r="D276" t="s">
        <v>60</v>
      </c>
      <c r="E276" t="s">
        <v>1438</v>
      </c>
      <c r="F276" t="s">
        <v>707</v>
      </c>
      <c r="H276" t="s">
        <v>11</v>
      </c>
      <c r="I276" t="s">
        <v>19</v>
      </c>
      <c r="J276" t="s">
        <v>16</v>
      </c>
      <c r="K276" t="s">
        <v>1810</v>
      </c>
      <c r="L276" t="s">
        <v>1803</v>
      </c>
      <c r="M276" s="10">
        <v>36</v>
      </c>
      <c r="N276" t="s">
        <v>1690</v>
      </c>
    </row>
    <row r="277" spans="1:14" x14ac:dyDescent="0.3">
      <c r="A277">
        <v>2023</v>
      </c>
      <c r="B277" t="s">
        <v>772</v>
      </c>
      <c r="C277" t="s">
        <v>58</v>
      </c>
      <c r="D277" t="s">
        <v>60</v>
      </c>
      <c r="E277" t="s">
        <v>1438</v>
      </c>
      <c r="F277" t="s">
        <v>707</v>
      </c>
      <c r="H277" t="s">
        <v>11</v>
      </c>
      <c r="I277" t="s">
        <v>19</v>
      </c>
      <c r="J277" t="s">
        <v>16</v>
      </c>
      <c r="K277" t="s">
        <v>2179</v>
      </c>
      <c r="L277" t="s">
        <v>1546</v>
      </c>
      <c r="M277" s="10">
        <v>506</v>
      </c>
      <c r="N277" t="s">
        <v>1690</v>
      </c>
    </row>
    <row r="278" spans="1:14" x14ac:dyDescent="0.3">
      <c r="A278">
        <v>2023</v>
      </c>
      <c r="B278" t="s">
        <v>772</v>
      </c>
      <c r="C278" t="s">
        <v>58</v>
      </c>
      <c r="D278" t="s">
        <v>60</v>
      </c>
      <c r="E278" t="s">
        <v>1438</v>
      </c>
      <c r="F278" t="s">
        <v>707</v>
      </c>
      <c r="H278" t="s">
        <v>11</v>
      </c>
      <c r="I278" t="s">
        <v>19</v>
      </c>
      <c r="J278" t="s">
        <v>16</v>
      </c>
      <c r="K278" t="s">
        <v>1802</v>
      </c>
      <c r="L278" t="s">
        <v>1803</v>
      </c>
      <c r="M278" s="10">
        <v>1528</v>
      </c>
      <c r="N278" t="s">
        <v>1690</v>
      </c>
    </row>
    <row r="279" spans="1:14" x14ac:dyDescent="0.3">
      <c r="A279">
        <v>2023</v>
      </c>
      <c r="B279" t="s">
        <v>772</v>
      </c>
      <c r="C279" t="s">
        <v>58</v>
      </c>
      <c r="D279" t="s">
        <v>60</v>
      </c>
      <c r="E279" t="s">
        <v>1438</v>
      </c>
      <c r="F279" t="s">
        <v>707</v>
      </c>
      <c r="H279" t="s">
        <v>11</v>
      </c>
      <c r="I279" t="s">
        <v>19</v>
      </c>
      <c r="J279" t="s">
        <v>16</v>
      </c>
      <c r="K279" t="s">
        <v>1807</v>
      </c>
      <c r="L279" t="s">
        <v>1804</v>
      </c>
      <c r="M279" s="10">
        <f>0.75*42738</f>
        <v>32053.5</v>
      </c>
      <c r="N279" t="s">
        <v>1690</v>
      </c>
    </row>
    <row r="280" spans="1:14" x14ac:dyDescent="0.3">
      <c r="A280">
        <v>2023</v>
      </c>
      <c r="B280" t="s">
        <v>772</v>
      </c>
      <c r="C280" t="s">
        <v>58</v>
      </c>
      <c r="D280" t="s">
        <v>60</v>
      </c>
      <c r="E280" t="s">
        <v>1438</v>
      </c>
      <c r="F280" t="s">
        <v>707</v>
      </c>
      <c r="H280" t="s">
        <v>11</v>
      </c>
      <c r="I280" t="s">
        <v>19</v>
      </c>
      <c r="J280" t="s">
        <v>16</v>
      </c>
      <c r="K280" t="s">
        <v>1808</v>
      </c>
      <c r="L280" t="s">
        <v>1804</v>
      </c>
      <c r="M280" s="10">
        <f>(1-0.75)*42738</f>
        <v>10684.5</v>
      </c>
      <c r="N280" t="s">
        <v>1690</v>
      </c>
    </row>
    <row r="281" spans="1:14" x14ac:dyDescent="0.3">
      <c r="A281">
        <v>2023</v>
      </c>
      <c r="B281" t="s">
        <v>772</v>
      </c>
      <c r="C281" t="s">
        <v>58</v>
      </c>
      <c r="D281" t="s">
        <v>60</v>
      </c>
      <c r="E281" t="s">
        <v>1438</v>
      </c>
      <c r="F281" t="s">
        <v>707</v>
      </c>
      <c r="H281" t="s">
        <v>11</v>
      </c>
      <c r="I281" t="s">
        <v>19</v>
      </c>
      <c r="J281" t="s">
        <v>16</v>
      </c>
      <c r="K281" t="s">
        <v>1589</v>
      </c>
      <c r="L281" t="s">
        <v>1805</v>
      </c>
      <c r="M281" s="10">
        <v>1.07</v>
      </c>
      <c r="N281" t="s">
        <v>1690</v>
      </c>
    </row>
    <row r="282" spans="1:14" x14ac:dyDescent="0.3">
      <c r="A282">
        <v>2023</v>
      </c>
      <c r="B282" t="s">
        <v>772</v>
      </c>
      <c r="C282" t="s">
        <v>58</v>
      </c>
      <c r="D282" t="s">
        <v>60</v>
      </c>
      <c r="E282" t="s">
        <v>1438</v>
      </c>
      <c r="F282" t="s">
        <v>707</v>
      </c>
      <c r="H282" t="s">
        <v>11</v>
      </c>
      <c r="I282" t="s">
        <v>19</v>
      </c>
      <c r="J282" t="s">
        <v>16</v>
      </c>
      <c r="K282" t="s">
        <v>1589</v>
      </c>
      <c r="L282" t="s">
        <v>1806</v>
      </c>
      <c r="M282" s="10">
        <v>5.78</v>
      </c>
      <c r="N282" t="s">
        <v>1690</v>
      </c>
    </row>
    <row r="283" spans="1:14" x14ac:dyDescent="0.3">
      <c r="A283">
        <v>2023</v>
      </c>
      <c r="B283" t="s">
        <v>807</v>
      </c>
      <c r="C283" t="s">
        <v>715</v>
      </c>
      <c r="D283" t="s">
        <v>720</v>
      </c>
      <c r="E283" t="s">
        <v>707</v>
      </c>
      <c r="F283" t="s">
        <v>707</v>
      </c>
      <c r="G283" t="s">
        <v>2414</v>
      </c>
      <c r="H283" t="s">
        <v>1961</v>
      </c>
      <c r="I283" t="s">
        <v>720</v>
      </c>
      <c r="J283" t="s">
        <v>720</v>
      </c>
      <c r="K283" t="s">
        <v>2887</v>
      </c>
      <c r="L283" t="s">
        <v>2888</v>
      </c>
      <c r="M283" s="10">
        <v>40.299999999999997</v>
      </c>
      <c r="N283" t="s">
        <v>2889</v>
      </c>
    </row>
    <row r="284" spans="1:14" x14ac:dyDescent="0.3">
      <c r="A284">
        <v>2023</v>
      </c>
      <c r="B284" t="s">
        <v>807</v>
      </c>
      <c r="C284" t="s">
        <v>715</v>
      </c>
      <c r="D284" t="s">
        <v>720</v>
      </c>
      <c r="E284" t="s">
        <v>707</v>
      </c>
      <c r="F284" t="s">
        <v>707</v>
      </c>
      <c r="G284" t="s">
        <v>2414</v>
      </c>
      <c r="H284" t="s">
        <v>1961</v>
      </c>
      <c r="I284" t="s">
        <v>720</v>
      </c>
      <c r="J284" t="s">
        <v>720</v>
      </c>
      <c r="K284" t="s">
        <v>2886</v>
      </c>
      <c r="L284" t="s">
        <v>2888</v>
      </c>
      <c r="M284" s="10">
        <v>30.3</v>
      </c>
      <c r="N284" t="s">
        <v>2889</v>
      </c>
    </row>
    <row r="285" spans="1:14" x14ac:dyDescent="0.3">
      <c r="A285">
        <v>2024</v>
      </c>
      <c r="B285" t="s">
        <v>807</v>
      </c>
      <c r="C285" t="s">
        <v>718</v>
      </c>
      <c r="D285" t="s">
        <v>720</v>
      </c>
      <c r="E285" t="s">
        <v>707</v>
      </c>
      <c r="F285" t="s">
        <v>707</v>
      </c>
      <c r="G285" t="s">
        <v>2491</v>
      </c>
      <c r="H285" t="s">
        <v>1961</v>
      </c>
      <c r="I285" t="s">
        <v>720</v>
      </c>
      <c r="J285" t="s">
        <v>720</v>
      </c>
      <c r="N285" t="s">
        <v>2897</v>
      </c>
    </row>
    <row r="286" spans="1:14" x14ac:dyDescent="0.3">
      <c r="K286" t="s">
        <v>2896</v>
      </c>
      <c r="L286" t="s">
        <v>2877</v>
      </c>
      <c r="M286" s="10">
        <v>4</v>
      </c>
      <c r="N286" t="s">
        <v>2897</v>
      </c>
    </row>
    <row r="287" spans="1:14" x14ac:dyDescent="0.3">
      <c r="K287" t="s">
        <v>2895</v>
      </c>
      <c r="L287" t="s">
        <v>2877</v>
      </c>
      <c r="M287" s="10">
        <v>211</v>
      </c>
      <c r="N287" t="s">
        <v>2897</v>
      </c>
    </row>
    <row r="288" spans="1:14" x14ac:dyDescent="0.3">
      <c r="K288" t="s">
        <v>2898</v>
      </c>
      <c r="L288" t="s">
        <v>2195</v>
      </c>
      <c r="M288" s="10">
        <v>8213</v>
      </c>
      <c r="N288" t="s">
        <v>2897</v>
      </c>
    </row>
    <row r="289" spans="11:14" x14ac:dyDescent="0.3">
      <c r="K289" t="s">
        <v>2899</v>
      </c>
      <c r="L289" t="s">
        <v>2195</v>
      </c>
      <c r="M289" s="10">
        <v>21028</v>
      </c>
      <c r="N289" t="s">
        <v>2897</v>
      </c>
    </row>
    <row r="290" spans="11:14" x14ac:dyDescent="0.3">
      <c r="K290" t="s">
        <v>2900</v>
      </c>
      <c r="L290" t="s">
        <v>2195</v>
      </c>
      <c r="M290" s="10">
        <v>20102</v>
      </c>
      <c r="N290" t="s">
        <v>2897</v>
      </c>
    </row>
    <row r="291" spans="11:14" x14ac:dyDescent="0.3">
      <c r="K291" t="s">
        <v>2901</v>
      </c>
      <c r="L291" t="s">
        <v>2195</v>
      </c>
      <c r="M291" s="10">
        <v>7303</v>
      </c>
      <c r="N291" t="s">
        <v>2897</v>
      </c>
    </row>
    <row r="292" spans="11:14" x14ac:dyDescent="0.3">
      <c r="K292" t="s">
        <v>2902</v>
      </c>
      <c r="L292" t="s">
        <v>2195</v>
      </c>
      <c r="M292" s="10">
        <v>6585</v>
      </c>
      <c r="N292" t="s">
        <v>2897</v>
      </c>
    </row>
    <row r="293" spans="11:14" x14ac:dyDescent="0.3">
      <c r="K293" t="s">
        <v>1585</v>
      </c>
      <c r="L293" t="s">
        <v>2195</v>
      </c>
      <c r="M293" s="10">
        <v>63231</v>
      </c>
      <c r="N293" t="s">
        <v>2897</v>
      </c>
    </row>
  </sheetData>
  <autoFilter ref="A1:N1" xr:uid="{D87AA8D1-3115-4939-9E1F-86DF342CDC4E}">
    <sortState xmlns:xlrd2="http://schemas.microsoft.com/office/spreadsheetml/2017/richdata2" ref="A2:N284">
      <sortCondition ref="C1"/>
    </sortState>
  </autoFilter>
  <phoneticPr fontId="3"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5A778-F666-4D25-9615-BD5BD598548E}">
  <dimension ref="A1:P840"/>
  <sheetViews>
    <sheetView zoomScale="90" zoomScaleNormal="90" workbookViewId="0">
      <selection activeCell="Q1" sqref="Q1:Q1048576"/>
    </sheetView>
  </sheetViews>
  <sheetFormatPr defaultRowHeight="14.4" x14ac:dyDescent="0.3"/>
  <cols>
    <col min="2" max="2" width="34.88671875" bestFit="1" customWidth="1"/>
    <col min="3" max="3" width="30.88671875" bestFit="1" customWidth="1"/>
    <col min="4" max="4" width="21.109375" bestFit="1" customWidth="1"/>
    <col min="5" max="5" width="18.77734375" bestFit="1" customWidth="1"/>
    <col min="6" max="7" width="18.77734375" customWidth="1"/>
    <col min="8" max="8" width="24.21875" bestFit="1" customWidth="1"/>
    <col min="9" max="9" width="31.44140625" bestFit="1" customWidth="1"/>
    <col min="10" max="10" width="83.33203125" bestFit="1" customWidth="1"/>
    <col min="11" max="11" width="24.33203125" bestFit="1" customWidth="1"/>
    <col min="12" max="12" width="61.6640625" bestFit="1" customWidth="1"/>
    <col min="13" max="13" width="19.77734375" bestFit="1" customWidth="1"/>
    <col min="14" max="14" width="23.6640625" style="10" bestFit="1" customWidth="1"/>
    <col min="15" max="15" width="121.109375" bestFit="1" customWidth="1"/>
    <col min="16" max="16" width="56.44140625" bestFit="1" customWidth="1"/>
  </cols>
  <sheetData>
    <row r="1" spans="1:16" x14ac:dyDescent="0.3">
      <c r="A1" s="6" t="s">
        <v>1538</v>
      </c>
      <c r="B1" s="6" t="s">
        <v>1539</v>
      </c>
      <c r="C1" s="7" t="s">
        <v>0</v>
      </c>
      <c r="D1" s="6" t="s">
        <v>1714</v>
      </c>
      <c r="E1" s="6" t="s">
        <v>2</v>
      </c>
      <c r="F1" s="6" t="s">
        <v>2326</v>
      </c>
      <c r="G1" s="6" t="s">
        <v>2324</v>
      </c>
      <c r="H1" s="6" t="s">
        <v>4</v>
      </c>
      <c r="I1" s="6" t="s">
        <v>6</v>
      </c>
      <c r="J1" s="6" t="s">
        <v>5</v>
      </c>
      <c r="K1" s="6" t="s">
        <v>1652</v>
      </c>
      <c r="L1" s="6" t="s">
        <v>1626</v>
      </c>
      <c r="M1" s="6" t="s">
        <v>1542</v>
      </c>
      <c r="N1" s="9" t="s">
        <v>2934</v>
      </c>
      <c r="O1" s="6" t="s">
        <v>7</v>
      </c>
      <c r="P1" s="6" t="s">
        <v>1543</v>
      </c>
    </row>
    <row r="2" spans="1:16" x14ac:dyDescent="0.3">
      <c r="A2">
        <v>2023</v>
      </c>
      <c r="B2" t="s">
        <v>772</v>
      </c>
      <c r="C2" t="s">
        <v>14</v>
      </c>
      <c r="D2" t="s">
        <v>18</v>
      </c>
      <c r="E2" t="s">
        <v>1125</v>
      </c>
      <c r="F2" t="s">
        <v>707</v>
      </c>
      <c r="H2" t="s">
        <v>11</v>
      </c>
      <c r="I2" t="s">
        <v>19</v>
      </c>
      <c r="J2" t="s">
        <v>16</v>
      </c>
      <c r="K2" t="s">
        <v>1641</v>
      </c>
      <c r="L2" t="s">
        <v>1643</v>
      </c>
      <c r="M2" t="s">
        <v>1546</v>
      </c>
      <c r="N2" s="10">
        <v>486</v>
      </c>
      <c r="O2" s="21" t="s">
        <v>1743</v>
      </c>
      <c r="P2" t="s">
        <v>1966</v>
      </c>
    </row>
    <row r="3" spans="1:16" x14ac:dyDescent="0.3">
      <c r="A3">
        <v>2023</v>
      </c>
      <c r="B3" t="s">
        <v>772</v>
      </c>
      <c r="C3" t="s">
        <v>14</v>
      </c>
      <c r="D3" t="s">
        <v>18</v>
      </c>
      <c r="E3" t="s">
        <v>1125</v>
      </c>
      <c r="F3" t="s">
        <v>707</v>
      </c>
      <c r="H3" t="s">
        <v>11</v>
      </c>
      <c r="I3" t="s">
        <v>19</v>
      </c>
      <c r="J3" t="s">
        <v>16</v>
      </c>
      <c r="K3" t="s">
        <v>1641</v>
      </c>
      <c r="L3" t="s">
        <v>1642</v>
      </c>
      <c r="M3" t="s">
        <v>1546</v>
      </c>
      <c r="N3" s="10">
        <v>7414</v>
      </c>
      <c r="O3" s="21" t="s">
        <v>1743</v>
      </c>
      <c r="P3" t="s">
        <v>1967</v>
      </c>
    </row>
    <row r="4" spans="1:16" x14ac:dyDescent="0.3">
      <c r="A4">
        <v>2023</v>
      </c>
      <c r="B4" t="s">
        <v>772</v>
      </c>
      <c r="C4" t="s">
        <v>14</v>
      </c>
      <c r="D4" t="s">
        <v>18</v>
      </c>
      <c r="E4" t="s">
        <v>1125</v>
      </c>
      <c r="F4" t="s">
        <v>707</v>
      </c>
      <c r="H4" t="s">
        <v>11</v>
      </c>
      <c r="I4" t="s">
        <v>19</v>
      </c>
      <c r="J4" t="s">
        <v>16</v>
      </c>
      <c r="K4" t="s">
        <v>1653</v>
      </c>
      <c r="L4" t="s">
        <v>1654</v>
      </c>
      <c r="M4" t="s">
        <v>1694</v>
      </c>
      <c r="N4" s="10">
        <v>595540</v>
      </c>
      <c r="O4" s="21"/>
      <c r="P4" t="s">
        <v>1968</v>
      </c>
    </row>
    <row r="5" spans="1:16" x14ac:dyDescent="0.3">
      <c r="A5">
        <v>2023</v>
      </c>
      <c r="B5" t="s">
        <v>772</v>
      </c>
      <c r="C5" t="s">
        <v>14</v>
      </c>
      <c r="D5" t="s">
        <v>18</v>
      </c>
      <c r="E5" t="s">
        <v>1125</v>
      </c>
      <c r="F5" t="s">
        <v>707</v>
      </c>
      <c r="H5" t="s">
        <v>11</v>
      </c>
      <c r="I5" t="s">
        <v>19</v>
      </c>
      <c r="J5" t="s">
        <v>16</v>
      </c>
      <c r="K5" t="s">
        <v>1653</v>
      </c>
      <c r="L5" t="s">
        <v>1744</v>
      </c>
      <c r="M5" t="s">
        <v>1694</v>
      </c>
      <c r="N5" s="10">
        <v>595540</v>
      </c>
      <c r="O5" s="21"/>
      <c r="P5" t="s">
        <v>1969</v>
      </c>
    </row>
    <row r="6" spans="1:16" x14ac:dyDescent="0.3">
      <c r="A6">
        <v>2023</v>
      </c>
      <c r="B6" t="s">
        <v>772</v>
      </c>
      <c r="C6" t="s">
        <v>14</v>
      </c>
      <c r="D6" t="s">
        <v>18</v>
      </c>
      <c r="E6" t="s">
        <v>1125</v>
      </c>
      <c r="F6" t="s">
        <v>707</v>
      </c>
      <c r="H6" t="s">
        <v>11</v>
      </c>
      <c r="I6" t="s">
        <v>19</v>
      </c>
      <c r="J6" t="s">
        <v>16</v>
      </c>
      <c r="K6" t="s">
        <v>1653</v>
      </c>
      <c r="L6" t="s">
        <v>1745</v>
      </c>
      <c r="M6" t="s">
        <v>1746</v>
      </c>
      <c r="N6" s="10">
        <v>0.02</v>
      </c>
      <c r="O6" s="21"/>
      <c r="P6" t="s">
        <v>1970</v>
      </c>
    </row>
    <row r="7" spans="1:16" x14ac:dyDescent="0.3">
      <c r="A7">
        <v>2023</v>
      </c>
      <c r="B7" t="s">
        <v>772</v>
      </c>
      <c r="C7" t="s">
        <v>14</v>
      </c>
      <c r="D7" t="s">
        <v>18</v>
      </c>
      <c r="E7" t="s">
        <v>1125</v>
      </c>
      <c r="F7" t="s">
        <v>707</v>
      </c>
      <c r="H7" t="s">
        <v>11</v>
      </c>
      <c r="I7" t="s">
        <v>19</v>
      </c>
      <c r="J7" t="s">
        <v>16</v>
      </c>
      <c r="K7" t="s">
        <v>1653</v>
      </c>
      <c r="L7" t="s">
        <v>1745</v>
      </c>
      <c r="M7" t="s">
        <v>1747</v>
      </c>
      <c r="N7" s="10">
        <v>0.08</v>
      </c>
      <c r="O7" s="21"/>
      <c r="P7" t="s">
        <v>1971</v>
      </c>
    </row>
    <row r="8" spans="1:16" x14ac:dyDescent="0.3">
      <c r="A8">
        <v>2023</v>
      </c>
      <c r="B8" t="s">
        <v>772</v>
      </c>
      <c r="C8" t="s">
        <v>14</v>
      </c>
      <c r="D8" t="s">
        <v>18</v>
      </c>
      <c r="E8" t="s">
        <v>1125</v>
      </c>
      <c r="F8" t="s">
        <v>707</v>
      </c>
      <c r="H8" t="s">
        <v>11</v>
      </c>
      <c r="I8" t="s">
        <v>19</v>
      </c>
      <c r="J8" t="s">
        <v>16</v>
      </c>
      <c r="K8" t="s">
        <v>1653</v>
      </c>
      <c r="L8" t="s">
        <v>1695</v>
      </c>
      <c r="M8" t="s">
        <v>1694</v>
      </c>
      <c r="N8" s="10">
        <v>6298809</v>
      </c>
      <c r="O8" s="21"/>
      <c r="P8" t="s">
        <v>1972</v>
      </c>
    </row>
    <row r="9" spans="1:16" x14ac:dyDescent="0.3">
      <c r="A9">
        <v>2023</v>
      </c>
      <c r="B9" t="s">
        <v>772</v>
      </c>
      <c r="C9" t="s">
        <v>14</v>
      </c>
      <c r="D9" t="s">
        <v>18</v>
      </c>
      <c r="E9" t="s">
        <v>1125</v>
      </c>
      <c r="F9" t="s">
        <v>707</v>
      </c>
      <c r="H9" t="s">
        <v>11</v>
      </c>
      <c r="I9" t="s">
        <v>19</v>
      </c>
      <c r="J9" t="s">
        <v>16</v>
      </c>
      <c r="K9" t="s">
        <v>1653</v>
      </c>
      <c r="L9" t="s">
        <v>1748</v>
      </c>
      <c r="M9" t="s">
        <v>1694</v>
      </c>
      <c r="N9" s="10">
        <v>4374352</v>
      </c>
      <c r="O9" s="21"/>
      <c r="P9" t="s">
        <v>1973</v>
      </c>
    </row>
    <row r="10" spans="1:16" x14ac:dyDescent="0.3">
      <c r="A10">
        <v>2023</v>
      </c>
      <c r="B10" t="s">
        <v>772</v>
      </c>
      <c r="C10" t="s">
        <v>14</v>
      </c>
      <c r="D10" t="s">
        <v>18</v>
      </c>
      <c r="E10" t="s">
        <v>1125</v>
      </c>
      <c r="F10" t="s">
        <v>707</v>
      </c>
      <c r="H10" t="s">
        <v>11</v>
      </c>
      <c r="I10" t="s">
        <v>19</v>
      </c>
      <c r="J10" t="s">
        <v>16</v>
      </c>
      <c r="K10" t="s">
        <v>1841</v>
      </c>
      <c r="L10" t="s">
        <v>1753</v>
      </c>
      <c r="M10" t="s">
        <v>1546</v>
      </c>
      <c r="N10" s="10">
        <v>106914518</v>
      </c>
      <c r="O10" s="21"/>
      <c r="P10" t="s">
        <v>1974</v>
      </c>
    </row>
    <row r="11" spans="1:16" x14ac:dyDescent="0.3">
      <c r="A11">
        <v>2023</v>
      </c>
      <c r="B11" t="s">
        <v>772</v>
      </c>
      <c r="C11" t="s">
        <v>14</v>
      </c>
      <c r="D11" t="s">
        <v>18</v>
      </c>
      <c r="E11" t="s">
        <v>1125</v>
      </c>
      <c r="F11" t="s">
        <v>707</v>
      </c>
      <c r="H11" t="s">
        <v>11</v>
      </c>
      <c r="I11" t="s">
        <v>19</v>
      </c>
      <c r="J11" t="s">
        <v>16</v>
      </c>
      <c r="K11" t="s">
        <v>1841</v>
      </c>
      <c r="L11" t="s">
        <v>1754</v>
      </c>
      <c r="M11" t="s">
        <v>1546</v>
      </c>
      <c r="N11" s="10">
        <v>3156881</v>
      </c>
      <c r="O11" s="21"/>
      <c r="P11" t="s">
        <v>1975</v>
      </c>
    </row>
    <row r="12" spans="1:16" x14ac:dyDescent="0.3">
      <c r="A12">
        <v>2023</v>
      </c>
      <c r="B12" t="s">
        <v>772</v>
      </c>
      <c r="C12" t="s">
        <v>14</v>
      </c>
      <c r="D12" t="s">
        <v>18</v>
      </c>
      <c r="E12" t="s">
        <v>1125</v>
      </c>
      <c r="F12" t="s">
        <v>707</v>
      </c>
      <c r="H12" t="s">
        <v>11</v>
      </c>
      <c r="I12" t="s">
        <v>19</v>
      </c>
      <c r="J12" t="s">
        <v>16</v>
      </c>
      <c r="K12" t="s">
        <v>1841</v>
      </c>
      <c r="L12" t="s">
        <v>1752</v>
      </c>
      <c r="M12" t="s">
        <v>1546</v>
      </c>
      <c r="N12" s="10">
        <v>110071399</v>
      </c>
      <c r="O12" s="21"/>
      <c r="P12" t="s">
        <v>1976</v>
      </c>
    </row>
    <row r="13" spans="1:16" x14ac:dyDescent="0.3">
      <c r="A13">
        <v>2023</v>
      </c>
      <c r="B13" t="s">
        <v>772</v>
      </c>
      <c r="C13" t="s">
        <v>14</v>
      </c>
      <c r="D13" t="s">
        <v>18</v>
      </c>
      <c r="E13" t="s">
        <v>1125</v>
      </c>
      <c r="F13" t="s">
        <v>707</v>
      </c>
      <c r="H13" t="s">
        <v>11</v>
      </c>
      <c r="I13" t="s">
        <v>19</v>
      </c>
      <c r="J13" t="s">
        <v>16</v>
      </c>
      <c r="K13" t="s">
        <v>1841</v>
      </c>
      <c r="L13" t="s">
        <v>1755</v>
      </c>
      <c r="M13" t="s">
        <v>1546</v>
      </c>
      <c r="N13" s="10">
        <v>84640098</v>
      </c>
      <c r="O13" s="21"/>
      <c r="P13" t="s">
        <v>1977</v>
      </c>
    </row>
    <row r="14" spans="1:16" x14ac:dyDescent="0.3">
      <c r="A14">
        <v>2023</v>
      </c>
      <c r="B14" t="s">
        <v>772</v>
      </c>
      <c r="C14" t="s">
        <v>14</v>
      </c>
      <c r="D14" t="s">
        <v>18</v>
      </c>
      <c r="E14" t="s">
        <v>1125</v>
      </c>
      <c r="F14" t="s">
        <v>707</v>
      </c>
      <c r="H14" t="s">
        <v>11</v>
      </c>
      <c r="I14" t="s">
        <v>19</v>
      </c>
      <c r="J14" t="s">
        <v>16</v>
      </c>
      <c r="K14" t="s">
        <v>1841</v>
      </c>
      <c r="L14" t="s">
        <v>1756</v>
      </c>
      <c r="M14" t="s">
        <v>1546</v>
      </c>
      <c r="N14" s="10">
        <v>3155580</v>
      </c>
      <c r="O14" s="21"/>
      <c r="P14" t="s">
        <v>1978</v>
      </c>
    </row>
    <row r="15" spans="1:16" x14ac:dyDescent="0.3">
      <c r="A15">
        <v>2023</v>
      </c>
      <c r="B15" t="s">
        <v>772</v>
      </c>
      <c r="C15" t="s">
        <v>14</v>
      </c>
      <c r="D15" t="s">
        <v>18</v>
      </c>
      <c r="E15" t="s">
        <v>1125</v>
      </c>
      <c r="F15" t="s">
        <v>707</v>
      </c>
      <c r="H15" t="s">
        <v>11</v>
      </c>
      <c r="I15" t="s">
        <v>19</v>
      </c>
      <c r="J15" t="s">
        <v>16</v>
      </c>
      <c r="K15" t="s">
        <v>1841</v>
      </c>
      <c r="L15" t="s">
        <v>1757</v>
      </c>
      <c r="M15" t="s">
        <v>1546</v>
      </c>
      <c r="N15" s="10">
        <v>81484518</v>
      </c>
      <c r="O15" s="21"/>
      <c r="P15" t="s">
        <v>1979</v>
      </c>
    </row>
    <row r="16" spans="1:16" x14ac:dyDescent="0.3">
      <c r="A16">
        <v>2023</v>
      </c>
      <c r="B16" t="s">
        <v>772</v>
      </c>
      <c r="C16" t="s">
        <v>14</v>
      </c>
      <c r="D16" t="s">
        <v>18</v>
      </c>
      <c r="E16" t="s">
        <v>1125</v>
      </c>
      <c r="F16" t="s">
        <v>707</v>
      </c>
      <c r="H16" t="s">
        <v>11</v>
      </c>
      <c r="I16" t="s">
        <v>19</v>
      </c>
      <c r="J16" t="s">
        <v>16</v>
      </c>
      <c r="K16" t="s">
        <v>1841</v>
      </c>
      <c r="L16" t="s">
        <v>1758</v>
      </c>
      <c r="M16" t="s">
        <v>1546</v>
      </c>
      <c r="N16" s="10">
        <v>25430000</v>
      </c>
      <c r="O16" s="21"/>
      <c r="P16" t="s">
        <v>1980</v>
      </c>
    </row>
    <row r="17" spans="1:16" x14ac:dyDescent="0.3">
      <c r="A17">
        <v>2023</v>
      </c>
      <c r="B17" t="s">
        <v>772</v>
      </c>
      <c r="C17" t="s">
        <v>14</v>
      </c>
      <c r="D17" t="s">
        <v>18</v>
      </c>
      <c r="E17" t="s">
        <v>1125</v>
      </c>
      <c r="F17" t="s">
        <v>707</v>
      </c>
      <c r="H17" t="s">
        <v>11</v>
      </c>
      <c r="I17" t="s">
        <v>19</v>
      </c>
      <c r="J17" t="s">
        <v>16</v>
      </c>
      <c r="K17" t="s">
        <v>1841</v>
      </c>
      <c r="L17" t="s">
        <v>1759</v>
      </c>
      <c r="M17" t="s">
        <v>1546</v>
      </c>
      <c r="N17" s="10">
        <v>110070098</v>
      </c>
      <c r="O17" s="21"/>
      <c r="P17" t="s">
        <v>1981</v>
      </c>
    </row>
    <row r="18" spans="1:16" x14ac:dyDescent="0.3">
      <c r="A18">
        <v>2023</v>
      </c>
      <c r="B18" t="s">
        <v>772</v>
      </c>
      <c r="C18" t="s">
        <v>14</v>
      </c>
      <c r="D18" t="s">
        <v>18</v>
      </c>
      <c r="E18" t="s">
        <v>1125</v>
      </c>
      <c r="F18" t="s">
        <v>707</v>
      </c>
      <c r="H18" t="s">
        <v>11</v>
      </c>
      <c r="I18" t="s">
        <v>19</v>
      </c>
      <c r="J18" t="s">
        <v>16</v>
      </c>
      <c r="K18" t="s">
        <v>1841</v>
      </c>
      <c r="L18" t="s">
        <v>1760</v>
      </c>
      <c r="M18" t="s">
        <v>1546</v>
      </c>
      <c r="N18" s="10">
        <v>3155580</v>
      </c>
      <c r="O18" s="21"/>
      <c r="P18" t="s">
        <v>1982</v>
      </c>
    </row>
    <row r="19" spans="1:16" x14ac:dyDescent="0.3">
      <c r="A19">
        <v>2023</v>
      </c>
      <c r="B19" t="s">
        <v>772</v>
      </c>
      <c r="C19" t="s">
        <v>14</v>
      </c>
      <c r="D19" t="s">
        <v>18</v>
      </c>
      <c r="E19" t="s">
        <v>1125</v>
      </c>
      <c r="F19" t="s">
        <v>707</v>
      </c>
      <c r="H19" t="s">
        <v>11</v>
      </c>
      <c r="I19" t="s">
        <v>19</v>
      </c>
      <c r="J19" t="s">
        <v>16</v>
      </c>
      <c r="K19" t="s">
        <v>1841</v>
      </c>
      <c r="L19" t="s">
        <v>1761</v>
      </c>
      <c r="M19" t="s">
        <v>1546</v>
      </c>
      <c r="N19" s="10">
        <v>106914518</v>
      </c>
      <c r="O19" s="21"/>
      <c r="P19" t="s">
        <v>1983</v>
      </c>
    </row>
    <row r="20" spans="1:16" x14ac:dyDescent="0.3">
      <c r="A20">
        <v>2023</v>
      </c>
      <c r="B20" t="s">
        <v>772</v>
      </c>
      <c r="C20" t="s">
        <v>14</v>
      </c>
      <c r="D20" t="s">
        <v>18</v>
      </c>
      <c r="E20" t="s">
        <v>1125</v>
      </c>
      <c r="F20" t="s">
        <v>707</v>
      </c>
      <c r="H20" t="s">
        <v>11</v>
      </c>
      <c r="I20" t="s">
        <v>19</v>
      </c>
      <c r="J20" t="s">
        <v>16</v>
      </c>
      <c r="K20" t="s">
        <v>1950</v>
      </c>
      <c r="L20" t="s">
        <v>1763</v>
      </c>
      <c r="M20" t="s">
        <v>1680</v>
      </c>
      <c r="N20" s="10">
        <v>64093</v>
      </c>
      <c r="O20" s="21"/>
      <c r="P20" t="s">
        <v>1984</v>
      </c>
    </row>
    <row r="21" spans="1:16" x14ac:dyDescent="0.3">
      <c r="A21">
        <v>2023</v>
      </c>
      <c r="B21" t="s">
        <v>772</v>
      </c>
      <c r="C21" t="s">
        <v>14</v>
      </c>
      <c r="D21" t="s">
        <v>18</v>
      </c>
      <c r="E21" t="s">
        <v>1125</v>
      </c>
      <c r="F21" t="s">
        <v>707</v>
      </c>
      <c r="H21" t="s">
        <v>11</v>
      </c>
      <c r="I21" t="s">
        <v>19</v>
      </c>
      <c r="J21" t="s">
        <v>16</v>
      </c>
      <c r="K21" t="s">
        <v>1950</v>
      </c>
      <c r="L21" t="s">
        <v>1764</v>
      </c>
      <c r="M21" t="s">
        <v>1680</v>
      </c>
      <c r="N21" s="10">
        <v>3399</v>
      </c>
      <c r="O21" s="21"/>
      <c r="P21" t="s">
        <v>1985</v>
      </c>
    </row>
    <row r="22" spans="1:16" x14ac:dyDescent="0.3">
      <c r="A22">
        <v>2023</v>
      </c>
      <c r="B22" t="s">
        <v>772</v>
      </c>
      <c r="C22" t="s">
        <v>14</v>
      </c>
      <c r="D22" t="s">
        <v>18</v>
      </c>
      <c r="E22" t="s">
        <v>1125</v>
      </c>
      <c r="F22" t="s">
        <v>707</v>
      </c>
      <c r="H22" t="s">
        <v>11</v>
      </c>
      <c r="I22" t="s">
        <v>19</v>
      </c>
      <c r="J22" t="s">
        <v>16</v>
      </c>
      <c r="K22" t="s">
        <v>1950</v>
      </c>
      <c r="L22" t="s">
        <v>1765</v>
      </c>
      <c r="M22" t="s">
        <v>1680</v>
      </c>
      <c r="N22" s="10">
        <v>60694</v>
      </c>
      <c r="O22" s="21"/>
      <c r="P22" t="s">
        <v>1986</v>
      </c>
    </row>
    <row r="23" spans="1:16" x14ac:dyDescent="0.3">
      <c r="A23">
        <v>2023</v>
      </c>
      <c r="B23" t="s">
        <v>1591</v>
      </c>
      <c r="C23" t="s">
        <v>14</v>
      </c>
      <c r="D23" t="s">
        <v>20</v>
      </c>
      <c r="E23" t="s">
        <v>707</v>
      </c>
      <c r="F23" t="s">
        <v>1848</v>
      </c>
      <c r="H23" t="s">
        <v>720</v>
      </c>
      <c r="I23" t="s">
        <v>720</v>
      </c>
      <c r="J23" t="s">
        <v>720</v>
      </c>
      <c r="K23" t="s">
        <v>1641</v>
      </c>
      <c r="L23" t="s">
        <v>1643</v>
      </c>
      <c r="M23" t="s">
        <v>1546</v>
      </c>
      <c r="N23" s="10">
        <v>442</v>
      </c>
      <c r="O23" s="21" t="s">
        <v>1743</v>
      </c>
      <c r="P23" t="s">
        <v>1987</v>
      </c>
    </row>
    <row r="24" spans="1:16" x14ac:dyDescent="0.3">
      <c r="A24">
        <v>2023</v>
      </c>
      <c r="B24" t="s">
        <v>1591</v>
      </c>
      <c r="C24" t="s">
        <v>14</v>
      </c>
      <c r="D24" t="s">
        <v>20</v>
      </c>
      <c r="E24" t="s">
        <v>707</v>
      </c>
      <c r="F24" t="s">
        <v>1848</v>
      </c>
      <c r="H24" t="s">
        <v>720</v>
      </c>
      <c r="I24" t="s">
        <v>720</v>
      </c>
      <c r="J24" t="s">
        <v>720</v>
      </c>
      <c r="K24" t="s">
        <v>1641</v>
      </c>
      <c r="L24" t="s">
        <v>1642</v>
      </c>
      <c r="M24" t="s">
        <v>1546</v>
      </c>
      <c r="N24" s="10">
        <v>6726</v>
      </c>
      <c r="O24" s="21" t="s">
        <v>1743</v>
      </c>
      <c r="P24" t="s">
        <v>1988</v>
      </c>
    </row>
    <row r="25" spans="1:16" x14ac:dyDescent="0.3">
      <c r="A25">
        <v>2023</v>
      </c>
      <c r="B25" t="s">
        <v>1591</v>
      </c>
      <c r="C25" t="s">
        <v>14</v>
      </c>
      <c r="D25" t="s">
        <v>20</v>
      </c>
      <c r="E25" t="s">
        <v>707</v>
      </c>
      <c r="F25" t="s">
        <v>1848</v>
      </c>
      <c r="H25" t="s">
        <v>720</v>
      </c>
      <c r="I25" t="s">
        <v>720</v>
      </c>
      <c r="J25" t="s">
        <v>720</v>
      </c>
      <c r="K25" t="s">
        <v>1653</v>
      </c>
      <c r="L25" t="s">
        <v>1654</v>
      </c>
      <c r="M25" t="s">
        <v>1694</v>
      </c>
      <c r="N25" s="10">
        <v>968789</v>
      </c>
      <c r="O25" s="21"/>
      <c r="P25" t="s">
        <v>1989</v>
      </c>
    </row>
    <row r="26" spans="1:16" x14ac:dyDescent="0.3">
      <c r="A26">
        <v>2023</v>
      </c>
      <c r="B26" t="s">
        <v>1591</v>
      </c>
      <c r="C26" t="s">
        <v>14</v>
      </c>
      <c r="D26" t="s">
        <v>20</v>
      </c>
      <c r="E26" t="s">
        <v>707</v>
      </c>
      <c r="F26" t="s">
        <v>1848</v>
      </c>
      <c r="H26" t="s">
        <v>720</v>
      </c>
      <c r="I26" t="s">
        <v>720</v>
      </c>
      <c r="J26" t="s">
        <v>720</v>
      </c>
      <c r="K26" t="s">
        <v>1653</v>
      </c>
      <c r="L26" t="s">
        <v>1744</v>
      </c>
      <c r="M26" t="s">
        <v>1694</v>
      </c>
      <c r="N26" s="10">
        <v>968789</v>
      </c>
      <c r="O26" s="21"/>
      <c r="P26" t="s">
        <v>1990</v>
      </c>
    </row>
    <row r="27" spans="1:16" x14ac:dyDescent="0.3">
      <c r="A27">
        <v>2023</v>
      </c>
      <c r="B27" t="s">
        <v>1591</v>
      </c>
      <c r="C27" t="s">
        <v>14</v>
      </c>
      <c r="D27" t="s">
        <v>20</v>
      </c>
      <c r="E27" t="s">
        <v>707</v>
      </c>
      <c r="F27" t="s">
        <v>1848</v>
      </c>
      <c r="H27" t="s">
        <v>720</v>
      </c>
      <c r="I27" t="s">
        <v>720</v>
      </c>
      <c r="J27" t="s">
        <v>720</v>
      </c>
      <c r="K27" t="s">
        <v>1653</v>
      </c>
      <c r="L27" t="s">
        <v>1745</v>
      </c>
      <c r="M27" t="s">
        <v>1746</v>
      </c>
      <c r="N27" s="10">
        <v>0.25211488183174835</v>
      </c>
      <c r="O27" s="21"/>
      <c r="P27" t="s">
        <v>1991</v>
      </c>
    </row>
    <row r="28" spans="1:16" x14ac:dyDescent="0.3">
      <c r="A28">
        <v>2023</v>
      </c>
      <c r="B28" t="s">
        <v>1591</v>
      </c>
      <c r="C28" t="s">
        <v>14</v>
      </c>
      <c r="D28" t="s">
        <v>20</v>
      </c>
      <c r="E28" t="s">
        <v>707</v>
      </c>
      <c r="F28" t="s">
        <v>1848</v>
      </c>
      <c r="H28" t="s">
        <v>720</v>
      </c>
      <c r="I28" t="s">
        <v>720</v>
      </c>
      <c r="J28" t="s">
        <v>720</v>
      </c>
      <c r="K28" t="s">
        <v>1653</v>
      </c>
      <c r="L28" t="s">
        <v>1745</v>
      </c>
      <c r="M28" t="s">
        <v>1747</v>
      </c>
      <c r="N28" s="10">
        <v>2.24430424698344</v>
      </c>
      <c r="O28" s="21"/>
      <c r="P28" t="s">
        <v>1992</v>
      </c>
    </row>
    <row r="29" spans="1:16" x14ac:dyDescent="0.3">
      <c r="A29">
        <v>2023</v>
      </c>
      <c r="B29" t="s">
        <v>1591</v>
      </c>
      <c r="C29" t="s">
        <v>14</v>
      </c>
      <c r="D29" t="s">
        <v>20</v>
      </c>
      <c r="E29" t="s">
        <v>707</v>
      </c>
      <c r="F29" t="s">
        <v>1848</v>
      </c>
      <c r="H29" t="s">
        <v>720</v>
      </c>
      <c r="I29" t="s">
        <v>720</v>
      </c>
      <c r="J29" t="s">
        <v>720</v>
      </c>
      <c r="K29" t="s">
        <v>1653</v>
      </c>
      <c r="L29" t="s">
        <v>1695</v>
      </c>
      <c r="M29" t="s">
        <v>1694</v>
      </c>
      <c r="N29" s="10">
        <v>1400259</v>
      </c>
      <c r="O29" s="21"/>
      <c r="P29" t="s">
        <v>1993</v>
      </c>
    </row>
    <row r="30" spans="1:16" x14ac:dyDescent="0.3">
      <c r="A30">
        <v>2023</v>
      </c>
      <c r="B30" t="s">
        <v>1591</v>
      </c>
      <c r="C30" t="s">
        <v>14</v>
      </c>
      <c r="D30" t="s">
        <v>20</v>
      </c>
      <c r="E30" t="s">
        <v>707</v>
      </c>
      <c r="F30" t="s">
        <v>1848</v>
      </c>
      <c r="H30" t="s">
        <v>720</v>
      </c>
      <c r="I30" t="s">
        <v>720</v>
      </c>
      <c r="J30" t="s">
        <v>720</v>
      </c>
      <c r="K30" t="s">
        <v>1653</v>
      </c>
      <c r="L30" t="s">
        <v>1748</v>
      </c>
      <c r="M30" t="s">
        <v>1694</v>
      </c>
      <c r="N30" s="10">
        <v>1993390</v>
      </c>
      <c r="O30" s="21"/>
      <c r="P30" t="s">
        <v>1994</v>
      </c>
    </row>
    <row r="31" spans="1:16" x14ac:dyDescent="0.3">
      <c r="A31">
        <v>2023</v>
      </c>
      <c r="B31" t="s">
        <v>1591</v>
      </c>
      <c r="C31" t="s">
        <v>14</v>
      </c>
      <c r="D31" t="s">
        <v>20</v>
      </c>
      <c r="E31" t="s">
        <v>707</v>
      </c>
      <c r="F31" t="s">
        <v>1848</v>
      </c>
      <c r="H31" t="s">
        <v>720</v>
      </c>
      <c r="I31" t="s">
        <v>720</v>
      </c>
      <c r="J31" t="s">
        <v>720</v>
      </c>
      <c r="K31" t="s">
        <v>1841</v>
      </c>
      <c r="L31" t="s">
        <v>1753</v>
      </c>
      <c r="M31" t="s">
        <v>1546</v>
      </c>
      <c r="N31" s="10">
        <v>11938996.398352319</v>
      </c>
      <c r="O31" s="21"/>
      <c r="P31" t="s">
        <v>1995</v>
      </c>
    </row>
    <row r="32" spans="1:16" x14ac:dyDescent="0.3">
      <c r="A32">
        <v>2023</v>
      </c>
      <c r="B32" t="s">
        <v>1591</v>
      </c>
      <c r="C32" t="s">
        <v>14</v>
      </c>
      <c r="D32" t="s">
        <v>20</v>
      </c>
      <c r="E32" t="s">
        <v>707</v>
      </c>
      <c r="F32" t="s">
        <v>1848</v>
      </c>
      <c r="H32" t="s">
        <v>720</v>
      </c>
      <c r="I32" t="s">
        <v>720</v>
      </c>
      <c r="J32" t="s">
        <v>720</v>
      </c>
      <c r="K32" t="s">
        <v>1841</v>
      </c>
      <c r="L32" t="s">
        <v>1754</v>
      </c>
      <c r="M32" t="s">
        <v>1546</v>
      </c>
      <c r="N32" s="10">
        <v>24772921.703647669</v>
      </c>
      <c r="O32" s="21"/>
      <c r="P32" t="s">
        <v>1996</v>
      </c>
    </row>
    <row r="33" spans="1:16" x14ac:dyDescent="0.3">
      <c r="A33">
        <v>2023</v>
      </c>
      <c r="B33" t="s">
        <v>1591</v>
      </c>
      <c r="C33" t="s">
        <v>14</v>
      </c>
      <c r="D33" t="s">
        <v>20</v>
      </c>
      <c r="E33" t="s">
        <v>707</v>
      </c>
      <c r="F33" t="s">
        <v>1848</v>
      </c>
      <c r="H33" t="s">
        <v>720</v>
      </c>
      <c r="I33" t="s">
        <v>720</v>
      </c>
      <c r="J33" t="s">
        <v>720</v>
      </c>
      <c r="K33" t="s">
        <v>1841</v>
      </c>
      <c r="L33" t="s">
        <v>1752</v>
      </c>
      <c r="M33" t="s">
        <v>1546</v>
      </c>
      <c r="N33" s="10">
        <v>36711918.101999991</v>
      </c>
      <c r="O33" s="21"/>
      <c r="P33" t="s">
        <v>1997</v>
      </c>
    </row>
    <row r="34" spans="1:16" x14ac:dyDescent="0.3">
      <c r="A34">
        <v>2023</v>
      </c>
      <c r="B34" t="s">
        <v>1591</v>
      </c>
      <c r="C34" t="s">
        <v>14</v>
      </c>
      <c r="D34" t="s">
        <v>20</v>
      </c>
      <c r="E34" t="s">
        <v>707</v>
      </c>
      <c r="F34" t="s">
        <v>1848</v>
      </c>
      <c r="H34" t="s">
        <v>720</v>
      </c>
      <c r="I34" t="s">
        <v>720</v>
      </c>
      <c r="J34" t="s">
        <v>720</v>
      </c>
      <c r="K34" t="s">
        <v>1841</v>
      </c>
      <c r="L34" t="s">
        <v>1755</v>
      </c>
      <c r="M34" t="s">
        <v>1546</v>
      </c>
      <c r="N34" s="10">
        <v>32867064.101999987</v>
      </c>
      <c r="O34" s="21"/>
      <c r="P34" t="s">
        <v>1998</v>
      </c>
    </row>
    <row r="35" spans="1:16" x14ac:dyDescent="0.3">
      <c r="A35">
        <v>2023</v>
      </c>
      <c r="B35" t="s">
        <v>1591</v>
      </c>
      <c r="C35" t="s">
        <v>14</v>
      </c>
      <c r="D35" t="s">
        <v>20</v>
      </c>
      <c r="E35" t="s">
        <v>707</v>
      </c>
      <c r="F35" t="s">
        <v>1848</v>
      </c>
      <c r="H35" t="s">
        <v>720</v>
      </c>
      <c r="I35" t="s">
        <v>720</v>
      </c>
      <c r="J35" t="s">
        <v>720</v>
      </c>
      <c r="K35" t="s">
        <v>1841</v>
      </c>
      <c r="L35" t="s">
        <v>1756</v>
      </c>
      <c r="M35" t="s">
        <v>1546</v>
      </c>
      <c r="N35" s="10">
        <v>20928067.703647669</v>
      </c>
      <c r="O35" s="21"/>
      <c r="P35" t="s">
        <v>1999</v>
      </c>
    </row>
    <row r="36" spans="1:16" x14ac:dyDescent="0.3">
      <c r="A36">
        <v>2023</v>
      </c>
      <c r="B36" t="s">
        <v>1591</v>
      </c>
      <c r="C36" t="s">
        <v>14</v>
      </c>
      <c r="D36" t="s">
        <v>20</v>
      </c>
      <c r="E36" t="s">
        <v>707</v>
      </c>
      <c r="F36" t="s">
        <v>1848</v>
      </c>
      <c r="H36" t="s">
        <v>720</v>
      </c>
      <c r="I36" t="s">
        <v>720</v>
      </c>
      <c r="J36" t="s">
        <v>720</v>
      </c>
      <c r="K36" t="s">
        <v>1841</v>
      </c>
      <c r="L36" t="s">
        <v>1757</v>
      </c>
      <c r="M36" t="s">
        <v>1546</v>
      </c>
      <c r="N36" s="10">
        <v>11938996.398352319</v>
      </c>
      <c r="O36" s="21"/>
      <c r="P36" t="s">
        <v>2000</v>
      </c>
    </row>
    <row r="37" spans="1:16" x14ac:dyDescent="0.3">
      <c r="A37">
        <v>2023</v>
      </c>
      <c r="B37" t="s">
        <v>1591</v>
      </c>
      <c r="C37" t="s">
        <v>14</v>
      </c>
      <c r="D37" t="s">
        <v>20</v>
      </c>
      <c r="E37" t="s">
        <v>707</v>
      </c>
      <c r="F37" t="s">
        <v>1848</v>
      </c>
      <c r="H37" t="s">
        <v>720</v>
      </c>
      <c r="I37" t="s">
        <v>720</v>
      </c>
      <c r="J37" t="s">
        <v>720</v>
      </c>
      <c r="K37" t="s">
        <v>1841</v>
      </c>
      <c r="L37" t="s">
        <v>1758</v>
      </c>
      <c r="M37" t="s">
        <v>1546</v>
      </c>
      <c r="N37" s="10">
        <v>3842647</v>
      </c>
      <c r="O37" s="21"/>
      <c r="P37" t="s">
        <v>2001</v>
      </c>
    </row>
    <row r="38" spans="1:16" x14ac:dyDescent="0.3">
      <c r="A38">
        <v>2023</v>
      </c>
      <c r="B38" t="s">
        <v>1591</v>
      </c>
      <c r="C38" t="s">
        <v>14</v>
      </c>
      <c r="D38" t="s">
        <v>20</v>
      </c>
      <c r="E38" t="s">
        <v>707</v>
      </c>
      <c r="F38" t="s">
        <v>1848</v>
      </c>
      <c r="H38" t="s">
        <v>720</v>
      </c>
      <c r="I38" t="s">
        <v>720</v>
      </c>
      <c r="J38" t="s">
        <v>720</v>
      </c>
      <c r="K38" t="s">
        <v>1841</v>
      </c>
      <c r="L38" t="s">
        <v>1759</v>
      </c>
      <c r="M38" t="s">
        <v>1546</v>
      </c>
      <c r="N38" s="10">
        <v>36709711.101999983</v>
      </c>
      <c r="O38" s="21"/>
      <c r="P38" t="s">
        <v>2002</v>
      </c>
    </row>
    <row r="39" spans="1:16" x14ac:dyDescent="0.3">
      <c r="A39">
        <v>2023</v>
      </c>
      <c r="B39" t="s">
        <v>1591</v>
      </c>
      <c r="C39" t="s">
        <v>14</v>
      </c>
      <c r="D39" t="s">
        <v>20</v>
      </c>
      <c r="E39" t="s">
        <v>707</v>
      </c>
      <c r="F39" t="s">
        <v>1848</v>
      </c>
      <c r="H39" t="s">
        <v>720</v>
      </c>
      <c r="I39" t="s">
        <v>720</v>
      </c>
      <c r="J39" t="s">
        <v>720</v>
      </c>
      <c r="K39" t="s">
        <v>1841</v>
      </c>
      <c r="L39" t="s">
        <v>1760</v>
      </c>
      <c r="M39" t="s">
        <v>1546</v>
      </c>
      <c r="N39" s="10">
        <v>24770714.703647669</v>
      </c>
      <c r="O39" s="21"/>
      <c r="P39" t="s">
        <v>2003</v>
      </c>
    </row>
    <row r="40" spans="1:16" x14ac:dyDescent="0.3">
      <c r="A40">
        <v>2023</v>
      </c>
      <c r="B40" t="s">
        <v>1591</v>
      </c>
      <c r="C40" t="s">
        <v>14</v>
      </c>
      <c r="D40" t="s">
        <v>20</v>
      </c>
      <c r="E40" t="s">
        <v>707</v>
      </c>
      <c r="F40" t="s">
        <v>1848</v>
      </c>
      <c r="H40" t="s">
        <v>720</v>
      </c>
      <c r="I40" t="s">
        <v>720</v>
      </c>
      <c r="J40" t="s">
        <v>720</v>
      </c>
      <c r="K40" t="s">
        <v>1841</v>
      </c>
      <c r="L40" t="s">
        <v>1761</v>
      </c>
      <c r="M40" t="s">
        <v>1546</v>
      </c>
      <c r="N40" s="10">
        <v>11938996.398352319</v>
      </c>
      <c r="O40" s="21"/>
      <c r="P40" t="s">
        <v>2004</v>
      </c>
    </row>
    <row r="41" spans="1:16" x14ac:dyDescent="0.3">
      <c r="A41">
        <v>2023</v>
      </c>
      <c r="B41" t="s">
        <v>1591</v>
      </c>
      <c r="C41" t="s">
        <v>14</v>
      </c>
      <c r="D41" t="s">
        <v>20</v>
      </c>
      <c r="E41" t="s">
        <v>707</v>
      </c>
      <c r="F41" t="s">
        <v>1848</v>
      </c>
      <c r="H41" t="s">
        <v>720</v>
      </c>
      <c r="I41" t="s">
        <v>720</v>
      </c>
      <c r="J41" t="s">
        <v>720</v>
      </c>
      <c r="K41" t="s">
        <v>1950</v>
      </c>
      <c r="L41" t="s">
        <v>1763</v>
      </c>
      <c r="M41" t="s">
        <v>1680</v>
      </c>
      <c r="N41" s="10">
        <v>3595.51</v>
      </c>
      <c r="O41" s="21"/>
      <c r="P41" t="s">
        <v>2005</v>
      </c>
    </row>
    <row r="42" spans="1:16" x14ac:dyDescent="0.3">
      <c r="A42">
        <v>2023</v>
      </c>
      <c r="B42" t="s">
        <v>1591</v>
      </c>
      <c r="C42" t="s">
        <v>14</v>
      </c>
      <c r="D42" t="s">
        <v>20</v>
      </c>
      <c r="E42" t="s">
        <v>707</v>
      </c>
      <c r="F42" t="s">
        <v>1848</v>
      </c>
      <c r="H42" t="s">
        <v>720</v>
      </c>
      <c r="I42" t="s">
        <v>720</v>
      </c>
      <c r="J42" t="s">
        <v>720</v>
      </c>
      <c r="K42" t="s">
        <v>1950</v>
      </c>
      <c r="L42" t="s">
        <v>1764</v>
      </c>
      <c r="M42" t="s">
        <v>1680</v>
      </c>
      <c r="N42" s="10">
        <v>2252.0700000000002</v>
      </c>
      <c r="O42" s="21"/>
      <c r="P42" t="s">
        <v>2006</v>
      </c>
    </row>
    <row r="43" spans="1:16" x14ac:dyDescent="0.3">
      <c r="A43">
        <v>2023</v>
      </c>
      <c r="B43" t="s">
        <v>1591</v>
      </c>
      <c r="C43" t="s">
        <v>14</v>
      </c>
      <c r="D43" t="s">
        <v>20</v>
      </c>
      <c r="E43" t="s">
        <v>707</v>
      </c>
      <c r="F43" t="s">
        <v>1848</v>
      </c>
      <c r="H43" t="s">
        <v>720</v>
      </c>
      <c r="I43" t="s">
        <v>720</v>
      </c>
      <c r="J43" t="s">
        <v>720</v>
      </c>
      <c r="K43" t="s">
        <v>1950</v>
      </c>
      <c r="L43" t="s">
        <v>1765</v>
      </c>
      <c r="M43" t="s">
        <v>1680</v>
      </c>
      <c r="N43" s="10">
        <v>1343.44</v>
      </c>
      <c r="O43" s="21"/>
      <c r="P43" t="s">
        <v>2007</v>
      </c>
    </row>
    <row r="44" spans="1:16" x14ac:dyDescent="0.3">
      <c r="A44">
        <v>2023</v>
      </c>
      <c r="B44" t="s">
        <v>772</v>
      </c>
      <c r="C44" t="s">
        <v>14</v>
      </c>
      <c r="D44" t="s">
        <v>22</v>
      </c>
      <c r="E44" t="s">
        <v>1127</v>
      </c>
      <c r="F44" t="s">
        <v>707</v>
      </c>
      <c r="H44" t="s">
        <v>11</v>
      </c>
      <c r="I44" t="s">
        <v>13</v>
      </c>
      <c r="J44" t="s">
        <v>16</v>
      </c>
      <c r="K44" t="s">
        <v>1641</v>
      </c>
      <c r="L44" t="s">
        <v>1643</v>
      </c>
      <c r="M44" t="s">
        <v>1546</v>
      </c>
      <c r="N44" s="10">
        <v>238</v>
      </c>
      <c r="O44" s="21" t="s">
        <v>1743</v>
      </c>
      <c r="P44" t="s">
        <v>2008</v>
      </c>
    </row>
    <row r="45" spans="1:16" x14ac:dyDescent="0.3">
      <c r="A45">
        <v>2023</v>
      </c>
      <c r="B45" t="s">
        <v>772</v>
      </c>
      <c r="C45" t="s">
        <v>14</v>
      </c>
      <c r="D45" t="s">
        <v>22</v>
      </c>
      <c r="E45" t="s">
        <v>1127</v>
      </c>
      <c r="F45" t="s">
        <v>707</v>
      </c>
      <c r="H45" t="s">
        <v>11</v>
      </c>
      <c r="I45" t="s">
        <v>13</v>
      </c>
      <c r="J45" t="s">
        <v>16</v>
      </c>
      <c r="K45" t="s">
        <v>1641</v>
      </c>
      <c r="L45" t="s">
        <v>1642</v>
      </c>
      <c r="M45" t="s">
        <v>1546</v>
      </c>
      <c r="N45" s="10">
        <v>3625</v>
      </c>
      <c r="O45" s="21" t="s">
        <v>1743</v>
      </c>
      <c r="P45" t="s">
        <v>2009</v>
      </c>
    </row>
    <row r="46" spans="1:16" x14ac:dyDescent="0.3">
      <c r="A46">
        <v>2023</v>
      </c>
      <c r="B46" t="s">
        <v>772</v>
      </c>
      <c r="C46" t="s">
        <v>14</v>
      </c>
      <c r="D46" t="s">
        <v>22</v>
      </c>
      <c r="E46" t="s">
        <v>1127</v>
      </c>
      <c r="F46" t="s">
        <v>707</v>
      </c>
      <c r="H46" t="s">
        <v>11</v>
      </c>
      <c r="I46" t="s">
        <v>13</v>
      </c>
      <c r="J46" t="s">
        <v>16</v>
      </c>
      <c r="K46" t="s">
        <v>1653</v>
      </c>
      <c r="L46" t="s">
        <v>1654</v>
      </c>
      <c r="M46" t="s">
        <v>1694</v>
      </c>
      <c r="N46" s="10">
        <v>525400</v>
      </c>
      <c r="O46" s="21"/>
      <c r="P46" t="s">
        <v>2010</v>
      </c>
    </row>
    <row r="47" spans="1:16" x14ac:dyDescent="0.3">
      <c r="A47">
        <v>2023</v>
      </c>
      <c r="B47" t="s">
        <v>772</v>
      </c>
      <c r="C47" t="s">
        <v>14</v>
      </c>
      <c r="D47" t="s">
        <v>22</v>
      </c>
      <c r="E47" t="s">
        <v>1127</v>
      </c>
      <c r="F47" t="s">
        <v>707</v>
      </c>
      <c r="H47" t="s">
        <v>11</v>
      </c>
      <c r="I47" t="s">
        <v>13</v>
      </c>
      <c r="J47" t="s">
        <v>16</v>
      </c>
      <c r="K47" t="s">
        <v>1653</v>
      </c>
      <c r="L47" t="s">
        <v>1744</v>
      </c>
      <c r="M47" t="s">
        <v>1694</v>
      </c>
      <c r="N47" s="10">
        <v>525400</v>
      </c>
      <c r="O47" s="21"/>
      <c r="P47" t="s">
        <v>2011</v>
      </c>
    </row>
    <row r="48" spans="1:16" x14ac:dyDescent="0.3">
      <c r="A48">
        <v>2023</v>
      </c>
      <c r="B48" t="s">
        <v>772</v>
      </c>
      <c r="C48" t="s">
        <v>14</v>
      </c>
      <c r="D48" t="s">
        <v>22</v>
      </c>
      <c r="E48" t="s">
        <v>1127</v>
      </c>
      <c r="F48" t="s">
        <v>707</v>
      </c>
      <c r="H48" t="s">
        <v>11</v>
      </c>
      <c r="I48" t="s">
        <v>13</v>
      </c>
      <c r="J48" t="s">
        <v>16</v>
      </c>
      <c r="K48" t="s">
        <v>1653</v>
      </c>
      <c r="L48" t="s">
        <v>1745</v>
      </c>
      <c r="M48" t="s">
        <v>1746</v>
      </c>
      <c r="N48" s="10">
        <v>0.27391082165120451</v>
      </c>
      <c r="O48" s="21"/>
      <c r="P48" t="s">
        <v>2012</v>
      </c>
    </row>
    <row r="49" spans="1:16" x14ac:dyDescent="0.3">
      <c r="A49">
        <v>2023</v>
      </c>
      <c r="B49" t="s">
        <v>772</v>
      </c>
      <c r="C49" t="s">
        <v>14</v>
      </c>
      <c r="D49" t="s">
        <v>22</v>
      </c>
      <c r="E49" t="s">
        <v>1127</v>
      </c>
      <c r="F49" t="s">
        <v>707</v>
      </c>
      <c r="H49" t="s">
        <v>11</v>
      </c>
      <c r="I49" t="s">
        <v>13</v>
      </c>
      <c r="J49" t="s">
        <v>16</v>
      </c>
      <c r="K49" t="s">
        <v>1653</v>
      </c>
      <c r="L49" t="s">
        <v>1745</v>
      </c>
      <c r="M49" t="s">
        <v>1747</v>
      </c>
      <c r="N49" s="10">
        <v>1.442848265995526</v>
      </c>
      <c r="O49" s="21"/>
      <c r="P49" t="s">
        <v>2013</v>
      </c>
    </row>
    <row r="50" spans="1:16" x14ac:dyDescent="0.3">
      <c r="A50">
        <v>2023</v>
      </c>
      <c r="B50" t="s">
        <v>772</v>
      </c>
      <c r="C50" t="s">
        <v>14</v>
      </c>
      <c r="D50" t="s">
        <v>22</v>
      </c>
      <c r="E50" t="s">
        <v>1127</v>
      </c>
      <c r="F50" t="s">
        <v>707</v>
      </c>
      <c r="H50" t="s">
        <v>11</v>
      </c>
      <c r="I50" t="s">
        <v>13</v>
      </c>
      <c r="J50" t="s">
        <v>16</v>
      </c>
      <c r="K50" t="s">
        <v>1653</v>
      </c>
      <c r="L50" t="s">
        <v>1695</v>
      </c>
      <c r="M50" t="s">
        <v>1694</v>
      </c>
      <c r="N50" s="10">
        <v>454993</v>
      </c>
      <c r="O50" s="21"/>
      <c r="P50" t="s">
        <v>2014</v>
      </c>
    </row>
    <row r="51" spans="1:16" x14ac:dyDescent="0.3">
      <c r="A51">
        <v>2023</v>
      </c>
      <c r="B51" t="s">
        <v>772</v>
      </c>
      <c r="C51" t="s">
        <v>14</v>
      </c>
      <c r="D51" t="s">
        <v>22</v>
      </c>
      <c r="E51" t="s">
        <v>1127</v>
      </c>
      <c r="F51" t="s">
        <v>707</v>
      </c>
      <c r="H51" t="s">
        <v>11</v>
      </c>
      <c r="I51" t="s">
        <v>13</v>
      </c>
      <c r="J51" t="s">
        <v>16</v>
      </c>
      <c r="K51" t="s">
        <v>1653</v>
      </c>
      <c r="L51" t="s">
        <v>1748</v>
      </c>
      <c r="M51" t="s">
        <v>1694</v>
      </c>
      <c r="N51" s="10">
        <v>419380</v>
      </c>
      <c r="O51" s="21"/>
      <c r="P51" t="s">
        <v>2015</v>
      </c>
    </row>
    <row r="52" spans="1:16" x14ac:dyDescent="0.3">
      <c r="A52">
        <v>2023</v>
      </c>
      <c r="B52" t="s">
        <v>772</v>
      </c>
      <c r="C52" t="s">
        <v>14</v>
      </c>
      <c r="D52" t="s">
        <v>22</v>
      </c>
      <c r="E52" t="s">
        <v>1127</v>
      </c>
      <c r="F52" t="s">
        <v>707</v>
      </c>
      <c r="H52" t="s">
        <v>11</v>
      </c>
      <c r="I52" t="s">
        <v>13</v>
      </c>
      <c r="J52" t="s">
        <v>16</v>
      </c>
      <c r="K52" t="s">
        <v>1841</v>
      </c>
      <c r="L52" t="s">
        <v>1753</v>
      </c>
      <c r="M52" t="s">
        <v>1546</v>
      </c>
      <c r="N52" s="10">
        <v>6037529</v>
      </c>
      <c r="O52" s="21"/>
      <c r="P52" t="s">
        <v>2016</v>
      </c>
    </row>
    <row r="53" spans="1:16" x14ac:dyDescent="0.3">
      <c r="A53">
        <v>2023</v>
      </c>
      <c r="B53" t="s">
        <v>772</v>
      </c>
      <c r="C53" t="s">
        <v>14</v>
      </c>
      <c r="D53" t="s">
        <v>22</v>
      </c>
      <c r="E53" t="s">
        <v>1127</v>
      </c>
      <c r="F53" t="s">
        <v>707</v>
      </c>
      <c r="H53" t="s">
        <v>11</v>
      </c>
      <c r="I53" t="s">
        <v>13</v>
      </c>
      <c r="J53" t="s">
        <v>16</v>
      </c>
      <c r="K53" t="s">
        <v>1841</v>
      </c>
      <c r="L53" t="s">
        <v>1754</v>
      </c>
      <c r="M53" t="s">
        <v>1546</v>
      </c>
      <c r="N53" s="10">
        <v>1349</v>
      </c>
      <c r="O53" s="21"/>
      <c r="P53" t="s">
        <v>2017</v>
      </c>
    </row>
    <row r="54" spans="1:16" x14ac:dyDescent="0.3">
      <c r="A54">
        <v>2023</v>
      </c>
      <c r="B54" t="s">
        <v>772</v>
      </c>
      <c r="C54" t="s">
        <v>14</v>
      </c>
      <c r="D54" t="s">
        <v>22</v>
      </c>
      <c r="E54" t="s">
        <v>1127</v>
      </c>
      <c r="F54" t="s">
        <v>707</v>
      </c>
      <c r="H54" t="s">
        <v>11</v>
      </c>
      <c r="I54" t="s">
        <v>13</v>
      </c>
      <c r="J54" t="s">
        <v>16</v>
      </c>
      <c r="K54" t="s">
        <v>1841</v>
      </c>
      <c r="L54" t="s">
        <v>1752</v>
      </c>
      <c r="M54" t="s">
        <v>1546</v>
      </c>
      <c r="N54" s="10">
        <v>6038878</v>
      </c>
      <c r="O54" s="21"/>
      <c r="P54" t="s">
        <v>2018</v>
      </c>
    </row>
    <row r="55" spans="1:16" x14ac:dyDescent="0.3">
      <c r="A55">
        <v>2023</v>
      </c>
      <c r="B55" t="s">
        <v>772</v>
      </c>
      <c r="C55" t="s">
        <v>14</v>
      </c>
      <c r="D55" t="s">
        <v>22</v>
      </c>
      <c r="E55" t="s">
        <v>1127</v>
      </c>
      <c r="F55" t="s">
        <v>707</v>
      </c>
      <c r="H55" t="s">
        <v>11</v>
      </c>
      <c r="I55" t="s">
        <v>13</v>
      </c>
      <c r="J55" t="s">
        <v>16</v>
      </c>
      <c r="K55" t="s">
        <v>1841</v>
      </c>
      <c r="L55" t="s">
        <v>1755</v>
      </c>
      <c r="M55" t="s">
        <v>1546</v>
      </c>
      <c r="N55" s="10">
        <v>4119386</v>
      </c>
      <c r="O55" s="21"/>
      <c r="P55" t="s">
        <v>2019</v>
      </c>
    </row>
    <row r="56" spans="1:16" x14ac:dyDescent="0.3">
      <c r="A56">
        <v>2023</v>
      </c>
      <c r="B56" t="s">
        <v>772</v>
      </c>
      <c r="C56" t="s">
        <v>14</v>
      </c>
      <c r="D56" t="s">
        <v>22</v>
      </c>
      <c r="E56" t="s">
        <v>1127</v>
      </c>
      <c r="F56" t="s">
        <v>707</v>
      </c>
      <c r="H56" t="s">
        <v>11</v>
      </c>
      <c r="I56" t="s">
        <v>13</v>
      </c>
      <c r="J56" t="s">
        <v>16</v>
      </c>
      <c r="K56" t="s">
        <v>1841</v>
      </c>
      <c r="L56" t="s">
        <v>1756</v>
      </c>
      <c r="M56" t="s">
        <v>1546</v>
      </c>
      <c r="N56" s="10">
        <v>0</v>
      </c>
      <c r="O56" s="21"/>
      <c r="P56" t="s">
        <v>2020</v>
      </c>
    </row>
    <row r="57" spans="1:16" x14ac:dyDescent="0.3">
      <c r="A57">
        <v>2023</v>
      </c>
      <c r="B57" t="s">
        <v>772</v>
      </c>
      <c r="C57" t="s">
        <v>14</v>
      </c>
      <c r="D57" t="s">
        <v>22</v>
      </c>
      <c r="E57" t="s">
        <v>1127</v>
      </c>
      <c r="F57" t="s">
        <v>707</v>
      </c>
      <c r="H57" t="s">
        <v>11</v>
      </c>
      <c r="I57" t="s">
        <v>13</v>
      </c>
      <c r="J57" t="s">
        <v>16</v>
      </c>
      <c r="K57" t="s">
        <v>1841</v>
      </c>
      <c r="L57" t="s">
        <v>1757</v>
      </c>
      <c r="M57" t="s">
        <v>1546</v>
      </c>
      <c r="N57" s="10">
        <v>4119386</v>
      </c>
      <c r="O57" s="21"/>
      <c r="P57" t="s">
        <v>2021</v>
      </c>
    </row>
    <row r="58" spans="1:16" x14ac:dyDescent="0.3">
      <c r="A58">
        <v>2023</v>
      </c>
      <c r="B58" t="s">
        <v>772</v>
      </c>
      <c r="C58" t="s">
        <v>14</v>
      </c>
      <c r="D58" t="s">
        <v>22</v>
      </c>
      <c r="E58" t="s">
        <v>1127</v>
      </c>
      <c r="F58" t="s">
        <v>707</v>
      </c>
      <c r="H58" t="s">
        <v>11</v>
      </c>
      <c r="I58" t="s">
        <v>13</v>
      </c>
      <c r="J58" t="s">
        <v>16</v>
      </c>
      <c r="K58" t="s">
        <v>1841</v>
      </c>
      <c r="L58" t="s">
        <v>1758</v>
      </c>
      <c r="M58" t="s">
        <v>1546</v>
      </c>
      <c r="N58" s="10">
        <v>1918143</v>
      </c>
      <c r="O58" s="21"/>
      <c r="P58" t="s">
        <v>2022</v>
      </c>
    </row>
    <row r="59" spans="1:16" x14ac:dyDescent="0.3">
      <c r="A59">
        <v>2023</v>
      </c>
      <c r="B59" t="s">
        <v>772</v>
      </c>
      <c r="C59" t="s">
        <v>14</v>
      </c>
      <c r="D59" t="s">
        <v>22</v>
      </c>
      <c r="E59" t="s">
        <v>1127</v>
      </c>
      <c r="F59" t="s">
        <v>707</v>
      </c>
      <c r="H59" t="s">
        <v>11</v>
      </c>
      <c r="I59" t="s">
        <v>13</v>
      </c>
      <c r="J59" t="s">
        <v>16</v>
      </c>
      <c r="K59" t="s">
        <v>1841</v>
      </c>
      <c r="L59" t="s">
        <v>1759</v>
      </c>
      <c r="M59" t="s">
        <v>1546</v>
      </c>
      <c r="N59" s="10">
        <v>6037529</v>
      </c>
      <c r="O59" s="21"/>
      <c r="P59" t="s">
        <v>2023</v>
      </c>
    </row>
    <row r="60" spans="1:16" x14ac:dyDescent="0.3">
      <c r="A60">
        <v>2023</v>
      </c>
      <c r="B60" t="s">
        <v>772</v>
      </c>
      <c r="C60" t="s">
        <v>14</v>
      </c>
      <c r="D60" t="s">
        <v>22</v>
      </c>
      <c r="E60" t="s">
        <v>1127</v>
      </c>
      <c r="F60" t="s">
        <v>707</v>
      </c>
      <c r="H60" t="s">
        <v>11</v>
      </c>
      <c r="I60" t="s">
        <v>13</v>
      </c>
      <c r="J60" t="s">
        <v>16</v>
      </c>
      <c r="K60" t="s">
        <v>1841</v>
      </c>
      <c r="L60" t="s">
        <v>1760</v>
      </c>
      <c r="M60" t="s">
        <v>1546</v>
      </c>
      <c r="N60" s="10">
        <v>0</v>
      </c>
      <c r="O60" s="21"/>
      <c r="P60" t="s">
        <v>2024</v>
      </c>
    </row>
    <row r="61" spans="1:16" x14ac:dyDescent="0.3">
      <c r="A61">
        <v>2023</v>
      </c>
      <c r="B61" t="s">
        <v>772</v>
      </c>
      <c r="C61" t="s">
        <v>14</v>
      </c>
      <c r="D61" t="s">
        <v>22</v>
      </c>
      <c r="E61" t="s">
        <v>1127</v>
      </c>
      <c r="F61" t="s">
        <v>707</v>
      </c>
      <c r="H61" t="s">
        <v>11</v>
      </c>
      <c r="I61" t="s">
        <v>13</v>
      </c>
      <c r="J61" t="s">
        <v>16</v>
      </c>
      <c r="K61" t="s">
        <v>1841</v>
      </c>
      <c r="L61" t="s">
        <v>1761</v>
      </c>
      <c r="M61" t="s">
        <v>1546</v>
      </c>
      <c r="N61" s="10">
        <v>6037529</v>
      </c>
      <c r="O61" s="21"/>
      <c r="P61" t="s">
        <v>2025</v>
      </c>
    </row>
    <row r="62" spans="1:16" x14ac:dyDescent="0.3">
      <c r="A62">
        <v>2023</v>
      </c>
      <c r="B62" t="s">
        <v>772</v>
      </c>
      <c r="C62" t="s">
        <v>14</v>
      </c>
      <c r="D62" t="s">
        <v>22</v>
      </c>
      <c r="E62" t="s">
        <v>1127</v>
      </c>
      <c r="F62" t="s">
        <v>707</v>
      </c>
      <c r="H62" t="s">
        <v>11</v>
      </c>
      <c r="I62" t="s">
        <v>13</v>
      </c>
      <c r="J62" t="s">
        <v>16</v>
      </c>
      <c r="K62" t="s">
        <v>1950</v>
      </c>
      <c r="L62" t="s">
        <v>1763</v>
      </c>
      <c r="M62" t="s">
        <v>1680</v>
      </c>
      <c r="N62" s="10">
        <v>906.75</v>
      </c>
      <c r="O62" s="21"/>
      <c r="P62" t="s">
        <v>2026</v>
      </c>
    </row>
    <row r="63" spans="1:16" x14ac:dyDescent="0.3">
      <c r="A63">
        <v>2023</v>
      </c>
      <c r="B63" t="s">
        <v>772</v>
      </c>
      <c r="C63" t="s">
        <v>14</v>
      </c>
      <c r="D63" t="s">
        <v>22</v>
      </c>
      <c r="E63" t="s">
        <v>1127</v>
      </c>
      <c r="F63" t="s">
        <v>707</v>
      </c>
      <c r="H63" t="s">
        <v>11</v>
      </c>
      <c r="I63" t="s">
        <v>13</v>
      </c>
      <c r="J63" t="s">
        <v>16</v>
      </c>
      <c r="K63" t="s">
        <v>1950</v>
      </c>
      <c r="L63" t="s">
        <v>1764</v>
      </c>
      <c r="M63" t="s">
        <v>1680</v>
      </c>
      <c r="N63" s="10">
        <v>633</v>
      </c>
      <c r="O63" s="21"/>
      <c r="P63" t="s">
        <v>2027</v>
      </c>
    </row>
    <row r="64" spans="1:16" x14ac:dyDescent="0.3">
      <c r="A64">
        <v>2023</v>
      </c>
      <c r="B64" t="s">
        <v>772</v>
      </c>
      <c r="C64" t="s">
        <v>14</v>
      </c>
      <c r="D64" t="s">
        <v>22</v>
      </c>
      <c r="E64" t="s">
        <v>1127</v>
      </c>
      <c r="F64" t="s">
        <v>707</v>
      </c>
      <c r="H64" t="s">
        <v>11</v>
      </c>
      <c r="I64" t="s">
        <v>13</v>
      </c>
      <c r="J64" t="s">
        <v>16</v>
      </c>
      <c r="K64" t="s">
        <v>1950</v>
      </c>
      <c r="L64" t="s">
        <v>1765</v>
      </c>
      <c r="M64" t="s">
        <v>1680</v>
      </c>
      <c r="N64" s="10">
        <v>273.75</v>
      </c>
      <c r="O64" s="21"/>
      <c r="P64" t="s">
        <v>2028</v>
      </c>
    </row>
    <row r="65" spans="1:16" x14ac:dyDescent="0.3">
      <c r="A65">
        <v>2023</v>
      </c>
      <c r="B65" t="s">
        <v>772</v>
      </c>
      <c r="C65" t="s">
        <v>14</v>
      </c>
      <c r="D65" t="s">
        <v>65</v>
      </c>
      <c r="E65" t="s">
        <v>1128</v>
      </c>
      <c r="F65" t="s">
        <v>707</v>
      </c>
      <c r="H65" t="s">
        <v>11</v>
      </c>
      <c r="I65" t="s">
        <v>13</v>
      </c>
      <c r="J65" t="s">
        <v>64</v>
      </c>
      <c r="K65" t="s">
        <v>1641</v>
      </c>
      <c r="L65" t="s">
        <v>1643</v>
      </c>
      <c r="M65" t="s">
        <v>1546</v>
      </c>
      <c r="N65" s="10">
        <v>315</v>
      </c>
      <c r="O65" s="21" t="s">
        <v>1743</v>
      </c>
      <c r="P65" t="s">
        <v>2029</v>
      </c>
    </row>
    <row r="66" spans="1:16" x14ac:dyDescent="0.3">
      <c r="A66">
        <v>2023</v>
      </c>
      <c r="B66" t="s">
        <v>772</v>
      </c>
      <c r="C66" t="s">
        <v>14</v>
      </c>
      <c r="D66" t="s">
        <v>65</v>
      </c>
      <c r="E66" t="s">
        <v>1128</v>
      </c>
      <c r="F66" t="s">
        <v>707</v>
      </c>
      <c r="H66" t="s">
        <v>11</v>
      </c>
      <c r="I66" t="s">
        <v>13</v>
      </c>
      <c r="J66" t="s">
        <v>64</v>
      </c>
      <c r="K66" t="s">
        <v>1641</v>
      </c>
      <c r="L66" t="s">
        <v>1642</v>
      </c>
      <c r="M66" t="s">
        <v>1546</v>
      </c>
      <c r="N66" s="10">
        <v>4802</v>
      </c>
      <c r="O66" s="21" t="s">
        <v>1743</v>
      </c>
      <c r="P66" t="s">
        <v>2030</v>
      </c>
    </row>
    <row r="67" spans="1:16" x14ac:dyDescent="0.3">
      <c r="A67">
        <v>2023</v>
      </c>
      <c r="B67" t="s">
        <v>772</v>
      </c>
      <c r="C67" t="s">
        <v>14</v>
      </c>
      <c r="D67" t="s">
        <v>65</v>
      </c>
      <c r="E67" t="s">
        <v>1128</v>
      </c>
      <c r="F67" t="s">
        <v>707</v>
      </c>
      <c r="H67" t="s">
        <v>11</v>
      </c>
      <c r="I67" t="s">
        <v>13</v>
      </c>
      <c r="J67" t="s">
        <v>64</v>
      </c>
      <c r="K67" t="s">
        <v>1653</v>
      </c>
      <c r="L67" t="s">
        <v>1654</v>
      </c>
      <c r="M67" t="s">
        <v>1694</v>
      </c>
      <c r="N67" s="10">
        <v>12904502</v>
      </c>
      <c r="P67" t="s">
        <v>2031</v>
      </c>
    </row>
    <row r="68" spans="1:16" x14ac:dyDescent="0.3">
      <c r="A68">
        <v>2023</v>
      </c>
      <c r="B68" t="s">
        <v>772</v>
      </c>
      <c r="C68" t="s">
        <v>14</v>
      </c>
      <c r="D68" t="s">
        <v>65</v>
      </c>
      <c r="E68" t="s">
        <v>1128</v>
      </c>
      <c r="F68" t="s">
        <v>707</v>
      </c>
      <c r="H68" t="s">
        <v>11</v>
      </c>
      <c r="I68" t="s">
        <v>13</v>
      </c>
      <c r="J68" t="s">
        <v>64</v>
      </c>
      <c r="K68" t="s">
        <v>1653</v>
      </c>
      <c r="L68" t="s">
        <v>1744</v>
      </c>
      <c r="M68" t="s">
        <v>1694</v>
      </c>
      <c r="N68" s="10">
        <v>635385</v>
      </c>
      <c r="P68" t="s">
        <v>2032</v>
      </c>
    </row>
    <row r="69" spans="1:16" x14ac:dyDescent="0.3">
      <c r="A69">
        <v>2023</v>
      </c>
      <c r="B69" t="s">
        <v>772</v>
      </c>
      <c r="C69" t="s">
        <v>14</v>
      </c>
      <c r="D69" t="s">
        <v>65</v>
      </c>
      <c r="E69" t="s">
        <v>1128</v>
      </c>
      <c r="F69" t="s">
        <v>707</v>
      </c>
      <c r="H69" t="s">
        <v>11</v>
      </c>
      <c r="I69" t="s">
        <v>13</v>
      </c>
      <c r="J69" t="s">
        <v>64</v>
      </c>
      <c r="K69" t="s">
        <v>1653</v>
      </c>
      <c r="L69" t="s">
        <v>1745</v>
      </c>
      <c r="M69" t="s">
        <v>1746</v>
      </c>
      <c r="N69" s="10">
        <v>3.242599309372303E-2</v>
      </c>
      <c r="P69" t="s">
        <v>2033</v>
      </c>
    </row>
    <row r="70" spans="1:16" x14ac:dyDescent="0.3">
      <c r="A70">
        <v>2023</v>
      </c>
      <c r="B70" t="s">
        <v>772</v>
      </c>
      <c r="C70" t="s">
        <v>14</v>
      </c>
      <c r="D70" t="s">
        <v>65</v>
      </c>
      <c r="E70" t="s">
        <v>1128</v>
      </c>
      <c r="F70" t="s">
        <v>707</v>
      </c>
      <c r="H70" t="s">
        <v>11</v>
      </c>
      <c r="I70" t="s">
        <v>13</v>
      </c>
      <c r="J70" t="s">
        <v>64</v>
      </c>
      <c r="K70" t="s">
        <v>1653</v>
      </c>
      <c r="L70" t="s">
        <v>1745</v>
      </c>
      <c r="M70" t="s">
        <v>1747</v>
      </c>
      <c r="N70" s="10">
        <v>0.92805708109371343</v>
      </c>
      <c r="P70" t="s">
        <v>2034</v>
      </c>
    </row>
    <row r="71" spans="1:16" x14ac:dyDescent="0.3">
      <c r="A71">
        <v>2023</v>
      </c>
      <c r="B71" t="s">
        <v>772</v>
      </c>
      <c r="C71" t="s">
        <v>14</v>
      </c>
      <c r="D71" t="s">
        <v>65</v>
      </c>
      <c r="E71" t="s">
        <v>1128</v>
      </c>
      <c r="F71" t="s">
        <v>707</v>
      </c>
      <c r="H71" t="s">
        <v>11</v>
      </c>
      <c r="I71" t="s">
        <v>13</v>
      </c>
      <c r="J71" t="s">
        <v>64</v>
      </c>
      <c r="K71" t="s">
        <v>1653</v>
      </c>
      <c r="L71" t="s">
        <v>1695</v>
      </c>
      <c r="M71" t="s">
        <v>1694</v>
      </c>
      <c r="N71" s="10">
        <v>12929907</v>
      </c>
      <c r="P71" t="s">
        <v>2035</v>
      </c>
    </row>
    <row r="72" spans="1:16" x14ac:dyDescent="0.3">
      <c r="A72">
        <v>2023</v>
      </c>
      <c r="B72" t="s">
        <v>772</v>
      </c>
      <c r="C72" t="s">
        <v>14</v>
      </c>
      <c r="D72" t="s">
        <v>65</v>
      </c>
      <c r="E72" t="s">
        <v>1128</v>
      </c>
      <c r="F72" t="s">
        <v>707</v>
      </c>
      <c r="H72" t="s">
        <v>11</v>
      </c>
      <c r="I72" t="s">
        <v>13</v>
      </c>
      <c r="J72" t="s">
        <v>64</v>
      </c>
      <c r="K72" t="s">
        <v>1653</v>
      </c>
      <c r="L72" t="s">
        <v>1748</v>
      </c>
      <c r="M72" t="s">
        <v>1694</v>
      </c>
      <c r="N72" s="10">
        <v>7468148</v>
      </c>
      <c r="P72" t="s">
        <v>2036</v>
      </c>
    </row>
    <row r="73" spans="1:16" x14ac:dyDescent="0.3">
      <c r="A73">
        <v>2023</v>
      </c>
      <c r="B73" t="s">
        <v>772</v>
      </c>
      <c r="C73" t="s">
        <v>14</v>
      </c>
      <c r="D73" t="s">
        <v>65</v>
      </c>
      <c r="E73" t="s">
        <v>1128</v>
      </c>
      <c r="F73" t="s">
        <v>707</v>
      </c>
      <c r="H73" t="s">
        <v>11</v>
      </c>
      <c r="I73" t="s">
        <v>13</v>
      </c>
      <c r="J73" t="s">
        <v>64</v>
      </c>
      <c r="K73" t="s">
        <v>1841</v>
      </c>
      <c r="L73" t="s">
        <v>1753</v>
      </c>
      <c r="M73" t="s">
        <v>1546</v>
      </c>
      <c r="N73" s="10">
        <v>19583538</v>
      </c>
      <c r="P73" t="s">
        <v>2037</v>
      </c>
    </row>
    <row r="74" spans="1:16" x14ac:dyDescent="0.3">
      <c r="A74">
        <v>2023</v>
      </c>
      <c r="B74" t="s">
        <v>772</v>
      </c>
      <c r="C74" t="s">
        <v>14</v>
      </c>
      <c r="D74" t="s">
        <v>65</v>
      </c>
      <c r="E74" t="s">
        <v>1128</v>
      </c>
      <c r="F74" t="s">
        <v>707</v>
      </c>
      <c r="H74" t="s">
        <v>11</v>
      </c>
      <c r="I74" t="s">
        <v>13</v>
      </c>
      <c r="J74" t="s">
        <v>64</v>
      </c>
      <c r="K74" t="s">
        <v>1841</v>
      </c>
      <c r="L74" t="s">
        <v>1754</v>
      </c>
      <c r="M74" t="s">
        <v>1546</v>
      </c>
      <c r="N74" s="10">
        <v>14145</v>
      </c>
      <c r="P74" t="s">
        <v>2038</v>
      </c>
    </row>
    <row r="75" spans="1:16" x14ac:dyDescent="0.3">
      <c r="A75">
        <v>2023</v>
      </c>
      <c r="B75" t="s">
        <v>772</v>
      </c>
      <c r="C75" t="s">
        <v>14</v>
      </c>
      <c r="D75" t="s">
        <v>65</v>
      </c>
      <c r="E75" t="s">
        <v>1128</v>
      </c>
      <c r="F75" t="s">
        <v>707</v>
      </c>
      <c r="H75" t="s">
        <v>11</v>
      </c>
      <c r="I75" t="s">
        <v>13</v>
      </c>
      <c r="J75" t="s">
        <v>64</v>
      </c>
      <c r="K75" t="s">
        <v>1841</v>
      </c>
      <c r="L75" t="s">
        <v>1752</v>
      </c>
      <c r="M75" t="s">
        <v>1546</v>
      </c>
      <c r="N75" s="10">
        <v>19597683</v>
      </c>
      <c r="P75" t="s">
        <v>2039</v>
      </c>
    </row>
    <row r="76" spans="1:16" x14ac:dyDescent="0.3">
      <c r="A76">
        <v>2023</v>
      </c>
      <c r="B76" t="s">
        <v>772</v>
      </c>
      <c r="C76" t="s">
        <v>14</v>
      </c>
      <c r="D76" t="s">
        <v>65</v>
      </c>
      <c r="E76" t="s">
        <v>1128</v>
      </c>
      <c r="F76" t="s">
        <v>707</v>
      </c>
      <c r="H76" t="s">
        <v>11</v>
      </c>
      <c r="I76" t="s">
        <v>13</v>
      </c>
      <c r="J76" t="s">
        <v>64</v>
      </c>
      <c r="K76" t="s">
        <v>1841</v>
      </c>
      <c r="L76" t="s">
        <v>1755</v>
      </c>
      <c r="M76" t="s">
        <v>1546</v>
      </c>
      <c r="N76" s="10" t="s">
        <v>707</v>
      </c>
      <c r="O76" t="s">
        <v>1762</v>
      </c>
      <c r="P76" t="s">
        <v>2040</v>
      </c>
    </row>
    <row r="77" spans="1:16" x14ac:dyDescent="0.3">
      <c r="A77">
        <v>2023</v>
      </c>
      <c r="B77" t="s">
        <v>772</v>
      </c>
      <c r="C77" t="s">
        <v>14</v>
      </c>
      <c r="D77" t="s">
        <v>65</v>
      </c>
      <c r="E77" t="s">
        <v>1128</v>
      </c>
      <c r="F77" t="s">
        <v>707</v>
      </c>
      <c r="H77" t="s">
        <v>11</v>
      </c>
      <c r="I77" t="s">
        <v>13</v>
      </c>
      <c r="J77" t="s">
        <v>64</v>
      </c>
      <c r="K77" t="s">
        <v>1841</v>
      </c>
      <c r="L77" t="s">
        <v>1756</v>
      </c>
      <c r="M77" t="s">
        <v>1546</v>
      </c>
      <c r="N77" s="10" t="s">
        <v>707</v>
      </c>
      <c r="O77" t="s">
        <v>1762</v>
      </c>
      <c r="P77" t="s">
        <v>2041</v>
      </c>
    </row>
    <row r="78" spans="1:16" x14ac:dyDescent="0.3">
      <c r="A78">
        <v>2023</v>
      </c>
      <c r="B78" t="s">
        <v>772</v>
      </c>
      <c r="C78" t="s">
        <v>14</v>
      </c>
      <c r="D78" t="s">
        <v>65</v>
      </c>
      <c r="E78" t="s">
        <v>1128</v>
      </c>
      <c r="F78" t="s">
        <v>707</v>
      </c>
      <c r="H78" t="s">
        <v>11</v>
      </c>
      <c r="I78" t="s">
        <v>13</v>
      </c>
      <c r="J78" t="s">
        <v>64</v>
      </c>
      <c r="K78" t="s">
        <v>1841</v>
      </c>
      <c r="L78" t="s">
        <v>1757</v>
      </c>
      <c r="M78" t="s">
        <v>1546</v>
      </c>
      <c r="N78" s="10" t="s">
        <v>707</v>
      </c>
      <c r="O78" t="s">
        <v>1762</v>
      </c>
      <c r="P78" t="s">
        <v>2042</v>
      </c>
    </row>
    <row r="79" spans="1:16" x14ac:dyDescent="0.3">
      <c r="A79">
        <v>2023</v>
      </c>
      <c r="B79" t="s">
        <v>772</v>
      </c>
      <c r="C79" t="s">
        <v>14</v>
      </c>
      <c r="D79" t="s">
        <v>65</v>
      </c>
      <c r="E79" t="s">
        <v>1128</v>
      </c>
      <c r="F79" t="s">
        <v>707</v>
      </c>
      <c r="H79" t="s">
        <v>11</v>
      </c>
      <c r="I79" t="s">
        <v>13</v>
      </c>
      <c r="J79" t="s">
        <v>64</v>
      </c>
      <c r="K79" t="s">
        <v>1841</v>
      </c>
      <c r="L79" t="s">
        <v>1758</v>
      </c>
      <c r="M79" t="s">
        <v>1546</v>
      </c>
      <c r="N79" s="10">
        <v>19583538</v>
      </c>
      <c r="P79" t="s">
        <v>2043</v>
      </c>
    </row>
    <row r="80" spans="1:16" x14ac:dyDescent="0.3">
      <c r="A80">
        <v>2023</v>
      </c>
      <c r="B80" t="s">
        <v>772</v>
      </c>
      <c r="C80" t="s">
        <v>14</v>
      </c>
      <c r="D80" t="s">
        <v>65</v>
      </c>
      <c r="E80" t="s">
        <v>1128</v>
      </c>
      <c r="F80" t="s">
        <v>707</v>
      </c>
      <c r="H80" t="s">
        <v>11</v>
      </c>
      <c r="I80" t="s">
        <v>13</v>
      </c>
      <c r="J80" t="s">
        <v>64</v>
      </c>
      <c r="K80" t="s">
        <v>1841</v>
      </c>
      <c r="L80" t="s">
        <v>1759</v>
      </c>
      <c r="M80" t="s">
        <v>1546</v>
      </c>
      <c r="N80" s="10">
        <v>19583538</v>
      </c>
      <c r="P80" t="s">
        <v>2044</v>
      </c>
    </row>
    <row r="81" spans="1:16" x14ac:dyDescent="0.3">
      <c r="A81">
        <v>2023</v>
      </c>
      <c r="B81" t="s">
        <v>772</v>
      </c>
      <c r="C81" t="s">
        <v>14</v>
      </c>
      <c r="D81" t="s">
        <v>65</v>
      </c>
      <c r="E81" t="s">
        <v>1128</v>
      </c>
      <c r="F81" t="s">
        <v>707</v>
      </c>
      <c r="H81" t="s">
        <v>11</v>
      </c>
      <c r="I81" t="s">
        <v>13</v>
      </c>
      <c r="J81" t="s">
        <v>64</v>
      </c>
      <c r="K81" t="s">
        <v>1841</v>
      </c>
      <c r="L81" t="s">
        <v>1760</v>
      </c>
      <c r="M81" t="s">
        <v>1546</v>
      </c>
      <c r="N81" s="10">
        <v>0</v>
      </c>
      <c r="P81" t="s">
        <v>2045</v>
      </c>
    </row>
    <row r="82" spans="1:16" x14ac:dyDescent="0.3">
      <c r="A82">
        <v>2023</v>
      </c>
      <c r="B82" t="s">
        <v>772</v>
      </c>
      <c r="C82" t="s">
        <v>14</v>
      </c>
      <c r="D82" t="s">
        <v>65</v>
      </c>
      <c r="E82" t="s">
        <v>1128</v>
      </c>
      <c r="F82" t="s">
        <v>707</v>
      </c>
      <c r="H82" t="s">
        <v>11</v>
      </c>
      <c r="I82" t="s">
        <v>13</v>
      </c>
      <c r="J82" t="s">
        <v>64</v>
      </c>
      <c r="K82" t="s">
        <v>1841</v>
      </c>
      <c r="L82" t="s">
        <v>1761</v>
      </c>
      <c r="M82" t="s">
        <v>1546</v>
      </c>
      <c r="N82" s="10">
        <v>19583538</v>
      </c>
      <c r="P82" t="s">
        <v>2046</v>
      </c>
    </row>
    <row r="83" spans="1:16" x14ac:dyDescent="0.3">
      <c r="A83">
        <v>2023</v>
      </c>
      <c r="B83" t="s">
        <v>772</v>
      </c>
      <c r="C83" t="s">
        <v>14</v>
      </c>
      <c r="D83" t="s">
        <v>65</v>
      </c>
      <c r="E83" t="s">
        <v>1128</v>
      </c>
      <c r="F83" t="s">
        <v>707</v>
      </c>
      <c r="H83" t="s">
        <v>11</v>
      </c>
      <c r="I83" t="s">
        <v>13</v>
      </c>
      <c r="J83" t="s">
        <v>64</v>
      </c>
      <c r="K83" t="s">
        <v>1950</v>
      </c>
      <c r="L83" t="s">
        <v>1763</v>
      </c>
      <c r="M83" t="s">
        <v>1680</v>
      </c>
      <c r="N83" s="10">
        <v>2445</v>
      </c>
      <c r="P83" t="s">
        <v>2047</v>
      </c>
    </row>
    <row r="84" spans="1:16" x14ac:dyDescent="0.3">
      <c r="A84">
        <v>2023</v>
      </c>
      <c r="B84" t="s">
        <v>772</v>
      </c>
      <c r="C84" t="s">
        <v>14</v>
      </c>
      <c r="D84" t="s">
        <v>65</v>
      </c>
      <c r="E84" t="s">
        <v>1128</v>
      </c>
      <c r="F84" t="s">
        <v>707</v>
      </c>
      <c r="H84" t="s">
        <v>11</v>
      </c>
      <c r="I84" t="s">
        <v>13</v>
      </c>
      <c r="J84" t="s">
        <v>64</v>
      </c>
      <c r="K84" t="s">
        <v>1950</v>
      </c>
      <c r="L84" t="s">
        <v>1764</v>
      </c>
      <c r="M84" t="s">
        <v>1680</v>
      </c>
      <c r="N84" s="10">
        <v>2074</v>
      </c>
      <c r="P84" t="s">
        <v>2048</v>
      </c>
    </row>
    <row r="85" spans="1:16" x14ac:dyDescent="0.3">
      <c r="A85">
        <v>2023</v>
      </c>
      <c r="B85" t="s">
        <v>772</v>
      </c>
      <c r="C85" t="s">
        <v>14</v>
      </c>
      <c r="D85" t="s">
        <v>65</v>
      </c>
      <c r="E85" t="s">
        <v>1128</v>
      </c>
      <c r="F85" t="s">
        <v>707</v>
      </c>
      <c r="H85" t="s">
        <v>11</v>
      </c>
      <c r="I85" t="s">
        <v>13</v>
      </c>
      <c r="J85" t="s">
        <v>64</v>
      </c>
      <c r="K85" t="s">
        <v>1950</v>
      </c>
      <c r="L85" t="s">
        <v>1765</v>
      </c>
      <c r="M85" t="s">
        <v>1680</v>
      </c>
      <c r="N85" s="10">
        <v>371</v>
      </c>
      <c r="P85" t="s">
        <v>2049</v>
      </c>
    </row>
    <row r="86" spans="1:16" x14ac:dyDescent="0.3">
      <c r="A86">
        <v>2023</v>
      </c>
      <c r="B86" t="s">
        <v>772</v>
      </c>
      <c r="C86" t="s">
        <v>14</v>
      </c>
      <c r="D86" t="s">
        <v>66</v>
      </c>
      <c r="E86" t="s">
        <v>1129</v>
      </c>
      <c r="F86" t="s">
        <v>707</v>
      </c>
      <c r="H86" t="s">
        <v>11</v>
      </c>
      <c r="I86" t="s">
        <v>13</v>
      </c>
      <c r="J86" t="s">
        <v>64</v>
      </c>
      <c r="K86" t="s">
        <v>1641</v>
      </c>
      <c r="L86" t="s">
        <v>1643</v>
      </c>
      <c r="M86" t="s">
        <v>1546</v>
      </c>
      <c r="N86" s="10">
        <v>38</v>
      </c>
      <c r="O86" s="21" t="s">
        <v>1743</v>
      </c>
      <c r="P86" t="s">
        <v>2050</v>
      </c>
    </row>
    <row r="87" spans="1:16" x14ac:dyDescent="0.3">
      <c r="A87">
        <v>2023</v>
      </c>
      <c r="B87" t="s">
        <v>772</v>
      </c>
      <c r="C87" t="s">
        <v>14</v>
      </c>
      <c r="D87" t="s">
        <v>66</v>
      </c>
      <c r="E87" t="s">
        <v>1129</v>
      </c>
      <c r="F87" t="s">
        <v>707</v>
      </c>
      <c r="H87" t="s">
        <v>11</v>
      </c>
      <c r="I87" t="s">
        <v>13</v>
      </c>
      <c r="J87" t="s">
        <v>64</v>
      </c>
      <c r="K87" t="s">
        <v>1641</v>
      </c>
      <c r="L87" t="s">
        <v>1642</v>
      </c>
      <c r="M87" t="s">
        <v>1546</v>
      </c>
      <c r="N87" s="10">
        <v>4</v>
      </c>
      <c r="O87" s="21" t="s">
        <v>1743</v>
      </c>
      <c r="P87" t="s">
        <v>2051</v>
      </c>
    </row>
    <row r="88" spans="1:16" x14ac:dyDescent="0.3">
      <c r="A88">
        <v>2023</v>
      </c>
      <c r="B88" t="s">
        <v>772</v>
      </c>
      <c r="C88" t="s">
        <v>14</v>
      </c>
      <c r="D88" t="s">
        <v>66</v>
      </c>
      <c r="E88" t="s">
        <v>1129</v>
      </c>
      <c r="F88" t="s">
        <v>707</v>
      </c>
      <c r="H88" t="s">
        <v>11</v>
      </c>
      <c r="I88" t="s">
        <v>13</v>
      </c>
      <c r="J88" t="s">
        <v>64</v>
      </c>
      <c r="K88" t="s">
        <v>1653</v>
      </c>
      <c r="L88" t="s">
        <v>1654</v>
      </c>
      <c r="M88" t="s">
        <v>1694</v>
      </c>
      <c r="N88" s="10">
        <v>1823142.8</v>
      </c>
      <c r="P88" t="s">
        <v>2052</v>
      </c>
    </row>
    <row r="89" spans="1:16" x14ac:dyDescent="0.3">
      <c r="A89">
        <v>2023</v>
      </c>
      <c r="B89" t="s">
        <v>772</v>
      </c>
      <c r="C89" t="s">
        <v>14</v>
      </c>
      <c r="D89" t="s">
        <v>66</v>
      </c>
      <c r="E89" t="s">
        <v>1129</v>
      </c>
      <c r="F89" t="s">
        <v>707</v>
      </c>
      <c r="H89" t="s">
        <v>11</v>
      </c>
      <c r="I89" t="s">
        <v>13</v>
      </c>
      <c r="J89" t="s">
        <v>64</v>
      </c>
      <c r="K89" t="s">
        <v>1653</v>
      </c>
      <c r="L89" t="s">
        <v>1744</v>
      </c>
      <c r="M89" t="s">
        <v>1694</v>
      </c>
      <c r="N89" s="10">
        <v>1823142.8</v>
      </c>
      <c r="O89" s="21"/>
      <c r="P89" t="s">
        <v>2053</v>
      </c>
    </row>
    <row r="90" spans="1:16" x14ac:dyDescent="0.3">
      <c r="A90">
        <v>2023</v>
      </c>
      <c r="B90" t="s">
        <v>772</v>
      </c>
      <c r="C90" t="s">
        <v>14</v>
      </c>
      <c r="D90" t="s">
        <v>66</v>
      </c>
      <c r="E90" t="s">
        <v>1129</v>
      </c>
      <c r="F90" t="s">
        <v>707</v>
      </c>
      <c r="H90" t="s">
        <v>11</v>
      </c>
      <c r="I90" t="s">
        <v>13</v>
      </c>
      <c r="J90" t="s">
        <v>64</v>
      </c>
      <c r="K90" t="s">
        <v>1653</v>
      </c>
      <c r="L90" t="s">
        <v>1745</v>
      </c>
      <c r="M90" t="s">
        <v>1746</v>
      </c>
      <c r="N90" s="10">
        <v>0.6315166931499504</v>
      </c>
      <c r="O90" s="21"/>
      <c r="P90" t="s">
        <v>2054</v>
      </c>
    </row>
    <row r="91" spans="1:16" x14ac:dyDescent="0.3">
      <c r="A91">
        <v>2023</v>
      </c>
      <c r="B91" t="s">
        <v>772</v>
      </c>
      <c r="C91" t="s">
        <v>14</v>
      </c>
      <c r="D91" t="s">
        <v>66</v>
      </c>
      <c r="E91" t="s">
        <v>1129</v>
      </c>
      <c r="F91" t="s">
        <v>707</v>
      </c>
      <c r="H91" t="s">
        <v>11</v>
      </c>
      <c r="I91" t="s">
        <v>13</v>
      </c>
      <c r="J91" t="s">
        <v>64</v>
      </c>
      <c r="K91" t="s">
        <v>1653</v>
      </c>
      <c r="L91" t="s">
        <v>1745</v>
      </c>
      <c r="M91" t="s">
        <v>1747</v>
      </c>
      <c r="N91" s="10">
        <v>12.931689622605415</v>
      </c>
      <c r="O91" s="21"/>
      <c r="P91" t="s">
        <v>2055</v>
      </c>
    </row>
    <row r="92" spans="1:16" x14ac:dyDescent="0.3">
      <c r="A92">
        <v>2023</v>
      </c>
      <c r="B92" t="s">
        <v>772</v>
      </c>
      <c r="C92" t="s">
        <v>14</v>
      </c>
      <c r="D92" t="s">
        <v>66</v>
      </c>
      <c r="E92" t="s">
        <v>1129</v>
      </c>
      <c r="F92" t="s">
        <v>707</v>
      </c>
      <c r="H92" t="s">
        <v>11</v>
      </c>
      <c r="I92" t="s">
        <v>13</v>
      </c>
      <c r="J92" t="s">
        <v>64</v>
      </c>
      <c r="K92" t="s">
        <v>1653</v>
      </c>
      <c r="L92" t="s">
        <v>1695</v>
      </c>
      <c r="M92" t="s">
        <v>1694</v>
      </c>
      <c r="N92" s="10">
        <v>762807.59999999963</v>
      </c>
      <c r="O92" s="21"/>
      <c r="P92" t="s">
        <v>2056</v>
      </c>
    </row>
    <row r="93" spans="1:16" x14ac:dyDescent="0.3">
      <c r="A93">
        <v>2023</v>
      </c>
      <c r="B93" t="s">
        <v>772</v>
      </c>
      <c r="C93" t="s">
        <v>14</v>
      </c>
      <c r="D93" t="s">
        <v>66</v>
      </c>
      <c r="E93" t="s">
        <v>1129</v>
      </c>
      <c r="F93" t="s">
        <v>707</v>
      </c>
      <c r="H93" t="s">
        <v>11</v>
      </c>
      <c r="I93" t="s">
        <v>13</v>
      </c>
      <c r="J93" t="s">
        <v>64</v>
      </c>
      <c r="K93" t="s">
        <v>1653</v>
      </c>
      <c r="L93" t="s">
        <v>1748</v>
      </c>
      <c r="M93" t="s">
        <v>1694</v>
      </c>
      <c r="N93" s="10">
        <v>4366105</v>
      </c>
      <c r="O93" s="21"/>
      <c r="P93" t="s">
        <v>2057</v>
      </c>
    </row>
    <row r="94" spans="1:16" x14ac:dyDescent="0.3">
      <c r="A94">
        <v>2023</v>
      </c>
      <c r="B94" t="s">
        <v>772</v>
      </c>
      <c r="C94" t="s">
        <v>14</v>
      </c>
      <c r="D94" t="s">
        <v>66</v>
      </c>
      <c r="E94" t="s">
        <v>1129</v>
      </c>
      <c r="F94" t="s">
        <v>707</v>
      </c>
      <c r="H94" t="s">
        <v>11</v>
      </c>
      <c r="I94" t="s">
        <v>13</v>
      </c>
      <c r="J94" t="s">
        <v>64</v>
      </c>
      <c r="K94" t="s">
        <v>1841</v>
      </c>
      <c r="L94" t="s">
        <v>1753</v>
      </c>
      <c r="M94" t="s">
        <v>1546</v>
      </c>
      <c r="N94" s="10">
        <v>3268819</v>
      </c>
      <c r="O94" s="21"/>
      <c r="P94" t="s">
        <v>2058</v>
      </c>
    </row>
    <row r="95" spans="1:16" x14ac:dyDescent="0.3">
      <c r="A95">
        <v>2023</v>
      </c>
      <c r="B95" t="s">
        <v>772</v>
      </c>
      <c r="C95" t="s">
        <v>14</v>
      </c>
      <c r="D95" t="s">
        <v>66</v>
      </c>
      <c r="E95" t="s">
        <v>1129</v>
      </c>
      <c r="F95" t="s">
        <v>707</v>
      </c>
      <c r="H95" t="s">
        <v>11</v>
      </c>
      <c r="I95" t="s">
        <v>13</v>
      </c>
      <c r="J95" t="s">
        <v>64</v>
      </c>
      <c r="K95" t="s">
        <v>1841</v>
      </c>
      <c r="L95" t="s">
        <v>1754</v>
      </c>
      <c r="M95" t="s">
        <v>1546</v>
      </c>
      <c r="N95" s="10">
        <v>119.1</v>
      </c>
      <c r="O95" s="21"/>
      <c r="P95" t="s">
        <v>2059</v>
      </c>
    </row>
    <row r="96" spans="1:16" x14ac:dyDescent="0.3">
      <c r="A96">
        <v>2023</v>
      </c>
      <c r="B96" t="s">
        <v>772</v>
      </c>
      <c r="C96" t="s">
        <v>14</v>
      </c>
      <c r="D96" t="s">
        <v>66</v>
      </c>
      <c r="E96" t="s">
        <v>1129</v>
      </c>
      <c r="F96" t="s">
        <v>707</v>
      </c>
      <c r="H96" t="s">
        <v>11</v>
      </c>
      <c r="I96" t="s">
        <v>13</v>
      </c>
      <c r="J96" t="s">
        <v>64</v>
      </c>
      <c r="K96" t="s">
        <v>1841</v>
      </c>
      <c r="L96" t="s">
        <v>1752</v>
      </c>
      <c r="M96" t="s">
        <v>1546</v>
      </c>
      <c r="N96" s="10">
        <v>3268938.1</v>
      </c>
      <c r="O96" s="21"/>
      <c r="P96" t="s">
        <v>2060</v>
      </c>
    </row>
    <row r="97" spans="1:16" x14ac:dyDescent="0.3">
      <c r="A97">
        <v>2023</v>
      </c>
      <c r="B97" t="s">
        <v>772</v>
      </c>
      <c r="C97" t="s">
        <v>14</v>
      </c>
      <c r="D97" t="s">
        <v>66</v>
      </c>
      <c r="E97" t="s">
        <v>1129</v>
      </c>
      <c r="F97" t="s">
        <v>707</v>
      </c>
      <c r="H97" t="s">
        <v>11</v>
      </c>
      <c r="I97" t="s">
        <v>13</v>
      </c>
      <c r="J97" t="s">
        <v>64</v>
      </c>
      <c r="K97" t="s">
        <v>1841</v>
      </c>
      <c r="L97" t="s">
        <v>1755</v>
      </c>
      <c r="M97" t="s">
        <v>1546</v>
      </c>
      <c r="N97" s="10">
        <v>468055</v>
      </c>
      <c r="O97" s="21"/>
      <c r="P97" t="s">
        <v>2061</v>
      </c>
    </row>
    <row r="98" spans="1:16" x14ac:dyDescent="0.3">
      <c r="A98">
        <v>2023</v>
      </c>
      <c r="B98" t="s">
        <v>772</v>
      </c>
      <c r="C98" t="s">
        <v>14</v>
      </c>
      <c r="D98" t="s">
        <v>66</v>
      </c>
      <c r="E98" t="s">
        <v>1129</v>
      </c>
      <c r="F98" t="s">
        <v>707</v>
      </c>
      <c r="H98" t="s">
        <v>11</v>
      </c>
      <c r="I98" t="s">
        <v>13</v>
      </c>
      <c r="J98" t="s">
        <v>64</v>
      </c>
      <c r="K98" t="s">
        <v>1841</v>
      </c>
      <c r="L98" t="s">
        <v>1756</v>
      </c>
      <c r="M98" t="s">
        <v>1546</v>
      </c>
      <c r="N98" s="10">
        <v>0</v>
      </c>
      <c r="O98" s="21"/>
      <c r="P98" t="s">
        <v>2062</v>
      </c>
    </row>
    <row r="99" spans="1:16" x14ac:dyDescent="0.3">
      <c r="A99">
        <v>2023</v>
      </c>
      <c r="B99" t="s">
        <v>772</v>
      </c>
      <c r="C99" t="s">
        <v>14</v>
      </c>
      <c r="D99" t="s">
        <v>66</v>
      </c>
      <c r="E99" t="s">
        <v>1129</v>
      </c>
      <c r="F99" t="s">
        <v>707</v>
      </c>
      <c r="H99" t="s">
        <v>11</v>
      </c>
      <c r="I99" t="s">
        <v>13</v>
      </c>
      <c r="J99" t="s">
        <v>64</v>
      </c>
      <c r="K99" t="s">
        <v>1841</v>
      </c>
      <c r="L99" t="s">
        <v>1757</v>
      </c>
      <c r="M99" t="s">
        <v>1546</v>
      </c>
      <c r="N99" s="10">
        <v>468055</v>
      </c>
      <c r="O99" s="21"/>
      <c r="P99" t="s">
        <v>2063</v>
      </c>
    </row>
    <row r="100" spans="1:16" x14ac:dyDescent="0.3">
      <c r="A100">
        <v>2023</v>
      </c>
      <c r="B100" t="s">
        <v>772</v>
      </c>
      <c r="C100" t="s">
        <v>14</v>
      </c>
      <c r="D100" t="s">
        <v>66</v>
      </c>
      <c r="E100" t="s">
        <v>1129</v>
      </c>
      <c r="F100" t="s">
        <v>707</v>
      </c>
      <c r="H100" t="s">
        <v>11</v>
      </c>
      <c r="I100" t="s">
        <v>13</v>
      </c>
      <c r="J100" t="s">
        <v>64</v>
      </c>
      <c r="K100" t="s">
        <v>1841</v>
      </c>
      <c r="L100" t="s">
        <v>1758</v>
      </c>
      <c r="M100" t="s">
        <v>1546</v>
      </c>
      <c r="N100" s="10">
        <v>2800764</v>
      </c>
      <c r="O100" s="21"/>
      <c r="P100" t="s">
        <v>2064</v>
      </c>
    </row>
    <row r="101" spans="1:16" x14ac:dyDescent="0.3">
      <c r="A101">
        <v>2023</v>
      </c>
      <c r="B101" t="s">
        <v>772</v>
      </c>
      <c r="C101" t="s">
        <v>14</v>
      </c>
      <c r="D101" t="s">
        <v>66</v>
      </c>
      <c r="E101" t="s">
        <v>1129</v>
      </c>
      <c r="F101" t="s">
        <v>707</v>
      </c>
      <c r="H101" t="s">
        <v>11</v>
      </c>
      <c r="I101" t="s">
        <v>13</v>
      </c>
      <c r="J101" t="s">
        <v>64</v>
      </c>
      <c r="K101" t="s">
        <v>1841</v>
      </c>
      <c r="L101" t="s">
        <v>1759</v>
      </c>
      <c r="M101" t="s">
        <v>1546</v>
      </c>
      <c r="N101" s="10">
        <v>3268819</v>
      </c>
      <c r="O101" s="21"/>
      <c r="P101" t="s">
        <v>2065</v>
      </c>
    </row>
    <row r="102" spans="1:16" x14ac:dyDescent="0.3">
      <c r="A102">
        <v>2023</v>
      </c>
      <c r="B102" t="s">
        <v>772</v>
      </c>
      <c r="C102" t="s">
        <v>14</v>
      </c>
      <c r="D102" t="s">
        <v>66</v>
      </c>
      <c r="E102" t="s">
        <v>1129</v>
      </c>
      <c r="F102" t="s">
        <v>707</v>
      </c>
      <c r="H102" t="s">
        <v>11</v>
      </c>
      <c r="I102" t="s">
        <v>13</v>
      </c>
      <c r="J102" t="s">
        <v>64</v>
      </c>
      <c r="K102" t="s">
        <v>1841</v>
      </c>
      <c r="L102" t="s">
        <v>1760</v>
      </c>
      <c r="M102" t="s">
        <v>1546</v>
      </c>
      <c r="N102" s="10">
        <v>0</v>
      </c>
      <c r="O102" s="21"/>
      <c r="P102" t="s">
        <v>2066</v>
      </c>
    </row>
    <row r="103" spans="1:16" x14ac:dyDescent="0.3">
      <c r="A103">
        <v>2023</v>
      </c>
      <c r="B103" t="s">
        <v>772</v>
      </c>
      <c r="C103" t="s">
        <v>14</v>
      </c>
      <c r="D103" t="s">
        <v>66</v>
      </c>
      <c r="E103" t="s">
        <v>1129</v>
      </c>
      <c r="F103" t="s">
        <v>707</v>
      </c>
      <c r="H103" t="s">
        <v>11</v>
      </c>
      <c r="I103" t="s">
        <v>13</v>
      </c>
      <c r="J103" t="s">
        <v>64</v>
      </c>
      <c r="K103" t="s">
        <v>1841</v>
      </c>
      <c r="L103" t="s">
        <v>1761</v>
      </c>
      <c r="M103" t="s">
        <v>1546</v>
      </c>
      <c r="N103" s="10">
        <v>3268819</v>
      </c>
      <c r="O103" s="21"/>
      <c r="P103" t="s">
        <v>2067</v>
      </c>
    </row>
    <row r="104" spans="1:16" x14ac:dyDescent="0.3">
      <c r="A104">
        <v>2023</v>
      </c>
      <c r="B104" t="s">
        <v>772</v>
      </c>
      <c r="C104" t="s">
        <v>14</v>
      </c>
      <c r="D104" t="s">
        <v>66</v>
      </c>
      <c r="E104" t="s">
        <v>1129</v>
      </c>
      <c r="F104" t="s">
        <v>707</v>
      </c>
      <c r="H104" t="s">
        <v>11</v>
      </c>
      <c r="I104" t="s">
        <v>13</v>
      </c>
      <c r="J104" t="s">
        <v>64</v>
      </c>
      <c r="K104" t="s">
        <v>1950</v>
      </c>
      <c r="L104" t="s">
        <v>1763</v>
      </c>
      <c r="M104" t="s">
        <v>1680</v>
      </c>
      <c r="N104" s="10">
        <v>519</v>
      </c>
      <c r="O104" s="21"/>
      <c r="P104" t="s">
        <v>2068</v>
      </c>
    </row>
    <row r="105" spans="1:16" x14ac:dyDescent="0.3">
      <c r="A105">
        <v>2023</v>
      </c>
      <c r="B105" t="s">
        <v>772</v>
      </c>
      <c r="C105" t="s">
        <v>14</v>
      </c>
      <c r="D105" t="s">
        <v>66</v>
      </c>
      <c r="E105" t="s">
        <v>1129</v>
      </c>
      <c r="F105" t="s">
        <v>707</v>
      </c>
      <c r="H105" t="s">
        <v>11</v>
      </c>
      <c r="I105" t="s">
        <v>13</v>
      </c>
      <c r="J105" t="s">
        <v>64</v>
      </c>
      <c r="K105" t="s">
        <v>1950</v>
      </c>
      <c r="L105" t="s">
        <v>1764</v>
      </c>
      <c r="M105" t="s">
        <v>1680</v>
      </c>
      <c r="N105" s="10">
        <v>330</v>
      </c>
      <c r="O105" s="21"/>
      <c r="P105" t="s">
        <v>2069</v>
      </c>
    </row>
    <row r="106" spans="1:16" x14ac:dyDescent="0.3">
      <c r="A106">
        <v>2023</v>
      </c>
      <c r="B106" t="s">
        <v>772</v>
      </c>
      <c r="C106" t="s">
        <v>14</v>
      </c>
      <c r="D106" t="s">
        <v>66</v>
      </c>
      <c r="E106" t="s">
        <v>1129</v>
      </c>
      <c r="F106" t="s">
        <v>707</v>
      </c>
      <c r="H106" t="s">
        <v>11</v>
      </c>
      <c r="I106" t="s">
        <v>13</v>
      </c>
      <c r="J106" t="s">
        <v>64</v>
      </c>
      <c r="K106" t="s">
        <v>1950</v>
      </c>
      <c r="L106" t="s">
        <v>1765</v>
      </c>
      <c r="M106" t="s">
        <v>1680</v>
      </c>
      <c r="N106" s="10">
        <v>189</v>
      </c>
      <c r="O106" s="21"/>
      <c r="P106" t="s">
        <v>2070</v>
      </c>
    </row>
    <row r="107" spans="1:16" x14ac:dyDescent="0.3">
      <c r="A107">
        <v>2023</v>
      </c>
      <c r="B107" t="s">
        <v>772</v>
      </c>
      <c r="C107" t="s">
        <v>14</v>
      </c>
      <c r="D107" t="s">
        <v>67</v>
      </c>
      <c r="E107" t="s">
        <v>1130</v>
      </c>
      <c r="F107" t="s">
        <v>707</v>
      </c>
      <c r="H107" t="s">
        <v>11</v>
      </c>
      <c r="I107" t="s">
        <v>21</v>
      </c>
      <c r="J107" t="s">
        <v>64</v>
      </c>
      <c r="K107" t="s">
        <v>1641</v>
      </c>
      <c r="L107" t="s">
        <v>1643</v>
      </c>
      <c r="M107" t="s">
        <v>1546</v>
      </c>
      <c r="N107" s="10">
        <v>12</v>
      </c>
      <c r="O107" s="21" t="s">
        <v>1743</v>
      </c>
      <c r="P107" t="s">
        <v>2071</v>
      </c>
    </row>
    <row r="108" spans="1:16" x14ac:dyDescent="0.3">
      <c r="A108">
        <v>2023</v>
      </c>
      <c r="B108" t="s">
        <v>772</v>
      </c>
      <c r="C108" t="s">
        <v>14</v>
      </c>
      <c r="D108" t="s">
        <v>67</v>
      </c>
      <c r="E108" t="s">
        <v>1130</v>
      </c>
      <c r="F108" t="s">
        <v>707</v>
      </c>
      <c r="H108" t="s">
        <v>11</v>
      </c>
      <c r="I108" t="s">
        <v>21</v>
      </c>
      <c r="J108" t="s">
        <v>64</v>
      </c>
      <c r="K108" t="s">
        <v>1641</v>
      </c>
      <c r="L108" t="s">
        <v>1642</v>
      </c>
      <c r="M108" t="s">
        <v>1546</v>
      </c>
      <c r="N108" s="10">
        <v>188</v>
      </c>
      <c r="O108" s="21" t="s">
        <v>1743</v>
      </c>
      <c r="P108" t="s">
        <v>2072</v>
      </c>
    </row>
    <row r="109" spans="1:16" x14ac:dyDescent="0.3">
      <c r="A109">
        <v>2023</v>
      </c>
      <c r="B109" t="s">
        <v>772</v>
      </c>
      <c r="C109" t="s">
        <v>14</v>
      </c>
      <c r="D109" t="s">
        <v>67</v>
      </c>
      <c r="E109" t="s">
        <v>1130</v>
      </c>
      <c r="F109" t="s">
        <v>707</v>
      </c>
      <c r="H109" t="s">
        <v>11</v>
      </c>
      <c r="I109" t="s">
        <v>21</v>
      </c>
      <c r="J109" t="s">
        <v>64</v>
      </c>
      <c r="K109" t="s">
        <v>1653</v>
      </c>
      <c r="L109" t="s">
        <v>1654</v>
      </c>
      <c r="M109" t="s">
        <v>1694</v>
      </c>
      <c r="N109" s="10">
        <v>193004</v>
      </c>
      <c r="O109" s="21"/>
      <c r="P109" t="s">
        <v>2073</v>
      </c>
    </row>
    <row r="110" spans="1:16" x14ac:dyDescent="0.3">
      <c r="A110">
        <v>2023</v>
      </c>
      <c r="B110" t="s">
        <v>772</v>
      </c>
      <c r="C110" t="s">
        <v>14</v>
      </c>
      <c r="D110" t="s">
        <v>67</v>
      </c>
      <c r="E110" t="s">
        <v>1130</v>
      </c>
      <c r="F110" t="s">
        <v>707</v>
      </c>
      <c r="H110" t="s">
        <v>11</v>
      </c>
      <c r="I110" t="s">
        <v>21</v>
      </c>
      <c r="J110" t="s">
        <v>64</v>
      </c>
      <c r="K110" t="s">
        <v>1653</v>
      </c>
      <c r="L110" t="s">
        <v>1744</v>
      </c>
      <c r="M110" t="s">
        <v>1694</v>
      </c>
      <c r="N110" s="10">
        <v>193004</v>
      </c>
      <c r="O110" s="21"/>
      <c r="P110" t="s">
        <v>2074</v>
      </c>
    </row>
    <row r="111" spans="1:16" x14ac:dyDescent="0.3">
      <c r="A111">
        <v>2023</v>
      </c>
      <c r="B111" t="s">
        <v>772</v>
      </c>
      <c r="C111" t="s">
        <v>14</v>
      </c>
      <c r="D111" t="s">
        <v>67</v>
      </c>
      <c r="E111" t="s">
        <v>1130</v>
      </c>
      <c r="F111" t="s">
        <v>707</v>
      </c>
      <c r="H111" t="s">
        <v>11</v>
      </c>
      <c r="I111" t="s">
        <v>21</v>
      </c>
      <c r="J111" t="s">
        <v>64</v>
      </c>
      <c r="K111" t="s">
        <v>1653</v>
      </c>
      <c r="L111" t="s">
        <v>1745</v>
      </c>
      <c r="M111" t="s">
        <v>1746</v>
      </c>
      <c r="N111" s="10">
        <v>0.43706803626910151</v>
      </c>
      <c r="O111" s="21"/>
      <c r="P111" t="s">
        <v>2075</v>
      </c>
    </row>
    <row r="112" spans="1:16" x14ac:dyDescent="0.3">
      <c r="A112">
        <v>2023</v>
      </c>
      <c r="B112" t="s">
        <v>772</v>
      </c>
      <c r="C112" t="s">
        <v>14</v>
      </c>
      <c r="D112" t="s">
        <v>67</v>
      </c>
      <c r="E112" t="s">
        <v>1130</v>
      </c>
      <c r="F112" t="s">
        <v>707</v>
      </c>
      <c r="H112" t="s">
        <v>11</v>
      </c>
      <c r="I112" t="s">
        <v>21</v>
      </c>
      <c r="J112" t="s">
        <v>64</v>
      </c>
      <c r="K112" t="s">
        <v>1653</v>
      </c>
      <c r="L112" t="s">
        <v>1745</v>
      </c>
      <c r="M112" t="s">
        <v>1747</v>
      </c>
      <c r="N112" s="10">
        <v>0.84452709650600566</v>
      </c>
      <c r="O112" s="21"/>
      <c r="P112" t="s">
        <v>2076</v>
      </c>
    </row>
    <row r="113" spans="1:16" x14ac:dyDescent="0.3">
      <c r="A113">
        <v>2023</v>
      </c>
      <c r="B113" t="s">
        <v>772</v>
      </c>
      <c r="C113" t="s">
        <v>14</v>
      </c>
      <c r="D113" t="s">
        <v>67</v>
      </c>
      <c r="E113" t="s">
        <v>1130</v>
      </c>
      <c r="F113" t="s">
        <v>707</v>
      </c>
      <c r="H113" t="s">
        <v>11</v>
      </c>
      <c r="I113" t="s">
        <v>21</v>
      </c>
      <c r="J113" t="s">
        <v>64</v>
      </c>
      <c r="K113" t="s">
        <v>1653</v>
      </c>
      <c r="L113" t="s">
        <v>1695</v>
      </c>
      <c r="M113" t="s">
        <v>1694</v>
      </c>
      <c r="N113" s="10">
        <v>3069283</v>
      </c>
      <c r="O113" s="21"/>
      <c r="P113" t="s">
        <v>2077</v>
      </c>
    </row>
    <row r="114" spans="1:16" x14ac:dyDescent="0.3">
      <c r="A114">
        <v>2023</v>
      </c>
      <c r="B114" t="s">
        <v>772</v>
      </c>
      <c r="C114" t="s">
        <v>14</v>
      </c>
      <c r="D114" t="s">
        <v>67</v>
      </c>
      <c r="E114" t="s">
        <v>1130</v>
      </c>
      <c r="F114" t="s">
        <v>707</v>
      </c>
      <c r="H114" t="s">
        <v>11</v>
      </c>
      <c r="I114" t="s">
        <v>21</v>
      </c>
      <c r="J114" t="s">
        <v>64</v>
      </c>
      <c r="K114" t="s">
        <v>1653</v>
      </c>
      <c r="L114" t="s">
        <v>1748</v>
      </c>
      <c r="M114" t="s">
        <v>1694</v>
      </c>
      <c r="N114" s="10">
        <v>3803986</v>
      </c>
      <c r="O114" s="21"/>
      <c r="P114" t="s">
        <v>2078</v>
      </c>
    </row>
    <row r="115" spans="1:16" x14ac:dyDescent="0.3">
      <c r="A115">
        <v>2023</v>
      </c>
      <c r="B115" t="s">
        <v>772</v>
      </c>
      <c r="C115" t="s">
        <v>14</v>
      </c>
      <c r="D115" t="s">
        <v>67</v>
      </c>
      <c r="E115" t="s">
        <v>1130</v>
      </c>
      <c r="F115" t="s">
        <v>707</v>
      </c>
      <c r="H115" t="s">
        <v>11</v>
      </c>
      <c r="I115" t="s">
        <v>21</v>
      </c>
      <c r="J115" t="s">
        <v>64</v>
      </c>
      <c r="K115" t="s">
        <v>1841</v>
      </c>
      <c r="L115" t="s">
        <v>1753</v>
      </c>
      <c r="M115" t="s">
        <v>1546</v>
      </c>
      <c r="N115" s="10">
        <v>877946</v>
      </c>
      <c r="O115" s="21"/>
      <c r="P115" t="s">
        <v>2079</v>
      </c>
    </row>
    <row r="116" spans="1:16" x14ac:dyDescent="0.3">
      <c r="A116">
        <v>2023</v>
      </c>
      <c r="B116" t="s">
        <v>772</v>
      </c>
      <c r="C116" t="s">
        <v>14</v>
      </c>
      <c r="D116" t="s">
        <v>67</v>
      </c>
      <c r="E116" t="s">
        <v>1130</v>
      </c>
      <c r="F116" t="s">
        <v>707</v>
      </c>
      <c r="H116" t="s">
        <v>11</v>
      </c>
      <c r="I116" t="s">
        <v>21</v>
      </c>
      <c r="J116" t="s">
        <v>64</v>
      </c>
      <c r="K116" t="s">
        <v>1841</v>
      </c>
      <c r="L116" t="s">
        <v>1754</v>
      </c>
      <c r="M116" t="s">
        <v>1546</v>
      </c>
      <c r="N116" s="10">
        <v>71.009999999999991</v>
      </c>
      <c r="O116" s="21"/>
      <c r="P116" t="s">
        <v>2080</v>
      </c>
    </row>
    <row r="117" spans="1:16" x14ac:dyDescent="0.3">
      <c r="A117">
        <v>2023</v>
      </c>
      <c r="B117" t="s">
        <v>772</v>
      </c>
      <c r="C117" t="s">
        <v>14</v>
      </c>
      <c r="D117" t="s">
        <v>67</v>
      </c>
      <c r="E117" t="s">
        <v>1130</v>
      </c>
      <c r="F117" t="s">
        <v>707</v>
      </c>
      <c r="H117" t="s">
        <v>11</v>
      </c>
      <c r="I117" t="s">
        <v>21</v>
      </c>
      <c r="J117" t="s">
        <v>64</v>
      </c>
      <c r="K117" t="s">
        <v>1841</v>
      </c>
      <c r="L117" t="s">
        <v>1752</v>
      </c>
      <c r="M117" t="s">
        <v>1546</v>
      </c>
      <c r="N117" s="10">
        <v>878017.01</v>
      </c>
      <c r="O117" s="21"/>
      <c r="P117" t="s">
        <v>2081</v>
      </c>
    </row>
    <row r="118" spans="1:16" x14ac:dyDescent="0.3">
      <c r="A118">
        <v>2023</v>
      </c>
      <c r="B118" t="s">
        <v>772</v>
      </c>
      <c r="C118" t="s">
        <v>14</v>
      </c>
      <c r="D118" t="s">
        <v>67</v>
      </c>
      <c r="E118" t="s">
        <v>1130</v>
      </c>
      <c r="F118" t="s">
        <v>707</v>
      </c>
      <c r="H118" t="s">
        <v>11</v>
      </c>
      <c r="I118" t="s">
        <v>21</v>
      </c>
      <c r="J118" t="s">
        <v>64</v>
      </c>
      <c r="K118" t="s">
        <v>1841</v>
      </c>
      <c r="L118" t="s">
        <v>1755</v>
      </c>
      <c r="M118" t="s">
        <v>1546</v>
      </c>
      <c r="N118" s="10">
        <v>552101</v>
      </c>
      <c r="O118" s="21"/>
      <c r="P118" t="s">
        <v>2082</v>
      </c>
    </row>
    <row r="119" spans="1:16" x14ac:dyDescent="0.3">
      <c r="A119">
        <v>2023</v>
      </c>
      <c r="B119" t="s">
        <v>772</v>
      </c>
      <c r="C119" t="s">
        <v>14</v>
      </c>
      <c r="D119" t="s">
        <v>67</v>
      </c>
      <c r="E119" t="s">
        <v>1130</v>
      </c>
      <c r="F119" t="s">
        <v>707</v>
      </c>
      <c r="H119" t="s">
        <v>11</v>
      </c>
      <c r="I119" t="s">
        <v>21</v>
      </c>
      <c r="J119" t="s">
        <v>64</v>
      </c>
      <c r="K119" t="s">
        <v>1841</v>
      </c>
      <c r="L119" t="s">
        <v>1756</v>
      </c>
      <c r="M119" t="s">
        <v>1546</v>
      </c>
      <c r="N119" s="10">
        <v>0</v>
      </c>
      <c r="O119" s="21"/>
      <c r="P119" t="s">
        <v>2083</v>
      </c>
    </row>
    <row r="120" spans="1:16" x14ac:dyDescent="0.3">
      <c r="A120">
        <v>2023</v>
      </c>
      <c r="B120" t="s">
        <v>772</v>
      </c>
      <c r="C120" t="s">
        <v>14</v>
      </c>
      <c r="D120" t="s">
        <v>67</v>
      </c>
      <c r="E120" t="s">
        <v>1130</v>
      </c>
      <c r="F120" t="s">
        <v>707</v>
      </c>
      <c r="H120" t="s">
        <v>11</v>
      </c>
      <c r="I120" t="s">
        <v>21</v>
      </c>
      <c r="J120" t="s">
        <v>64</v>
      </c>
      <c r="K120" t="s">
        <v>1841</v>
      </c>
      <c r="L120" t="s">
        <v>1757</v>
      </c>
      <c r="M120" t="s">
        <v>1546</v>
      </c>
      <c r="N120" s="10">
        <v>552101</v>
      </c>
      <c r="O120" s="21"/>
      <c r="P120" t="s">
        <v>2084</v>
      </c>
    </row>
    <row r="121" spans="1:16" x14ac:dyDescent="0.3">
      <c r="A121">
        <v>2023</v>
      </c>
      <c r="B121" t="s">
        <v>772</v>
      </c>
      <c r="C121" t="s">
        <v>14</v>
      </c>
      <c r="D121" t="s">
        <v>67</v>
      </c>
      <c r="E121" t="s">
        <v>1130</v>
      </c>
      <c r="F121" t="s">
        <v>707</v>
      </c>
      <c r="H121" t="s">
        <v>11</v>
      </c>
      <c r="I121" t="s">
        <v>21</v>
      </c>
      <c r="J121" t="s">
        <v>64</v>
      </c>
      <c r="K121" t="s">
        <v>1841</v>
      </c>
      <c r="L121" t="s">
        <v>1758</v>
      </c>
      <c r="M121" t="s">
        <v>1546</v>
      </c>
      <c r="N121" s="10">
        <v>325845</v>
      </c>
      <c r="O121" s="21"/>
      <c r="P121" t="s">
        <v>2085</v>
      </c>
    </row>
    <row r="122" spans="1:16" x14ac:dyDescent="0.3">
      <c r="A122">
        <v>2023</v>
      </c>
      <c r="B122" t="s">
        <v>772</v>
      </c>
      <c r="C122" t="s">
        <v>14</v>
      </c>
      <c r="D122" t="s">
        <v>67</v>
      </c>
      <c r="E122" t="s">
        <v>1130</v>
      </c>
      <c r="F122" t="s">
        <v>707</v>
      </c>
      <c r="H122" t="s">
        <v>11</v>
      </c>
      <c r="I122" t="s">
        <v>21</v>
      </c>
      <c r="J122" t="s">
        <v>64</v>
      </c>
      <c r="K122" t="s">
        <v>1841</v>
      </c>
      <c r="L122" t="s">
        <v>1759</v>
      </c>
      <c r="M122" t="s">
        <v>1546</v>
      </c>
      <c r="N122" s="10">
        <v>877946</v>
      </c>
      <c r="O122" s="21"/>
      <c r="P122" t="s">
        <v>2086</v>
      </c>
    </row>
    <row r="123" spans="1:16" x14ac:dyDescent="0.3">
      <c r="A123">
        <v>2023</v>
      </c>
      <c r="B123" t="s">
        <v>772</v>
      </c>
      <c r="C123" t="s">
        <v>14</v>
      </c>
      <c r="D123" t="s">
        <v>67</v>
      </c>
      <c r="E123" t="s">
        <v>1130</v>
      </c>
      <c r="F123" t="s">
        <v>707</v>
      </c>
      <c r="H123" t="s">
        <v>11</v>
      </c>
      <c r="I123" t="s">
        <v>21</v>
      </c>
      <c r="J123" t="s">
        <v>64</v>
      </c>
      <c r="K123" t="s">
        <v>1841</v>
      </c>
      <c r="L123" t="s">
        <v>1760</v>
      </c>
      <c r="M123" t="s">
        <v>1546</v>
      </c>
      <c r="N123" s="10">
        <v>0</v>
      </c>
      <c r="O123" s="21"/>
      <c r="P123" t="s">
        <v>2087</v>
      </c>
    </row>
    <row r="124" spans="1:16" x14ac:dyDescent="0.3">
      <c r="A124">
        <v>2023</v>
      </c>
      <c r="B124" t="s">
        <v>772</v>
      </c>
      <c r="C124" t="s">
        <v>14</v>
      </c>
      <c r="D124" t="s">
        <v>67</v>
      </c>
      <c r="E124" t="s">
        <v>1130</v>
      </c>
      <c r="F124" t="s">
        <v>707</v>
      </c>
      <c r="H124" t="s">
        <v>11</v>
      </c>
      <c r="I124" t="s">
        <v>21</v>
      </c>
      <c r="J124" t="s">
        <v>64</v>
      </c>
      <c r="K124" t="s">
        <v>1841</v>
      </c>
      <c r="L124" t="s">
        <v>1761</v>
      </c>
      <c r="M124" t="s">
        <v>1546</v>
      </c>
      <c r="N124" s="10">
        <v>877946</v>
      </c>
      <c r="O124" s="21"/>
      <c r="P124" t="s">
        <v>2088</v>
      </c>
    </row>
    <row r="125" spans="1:16" x14ac:dyDescent="0.3">
      <c r="A125">
        <v>2023</v>
      </c>
      <c r="B125" t="s">
        <v>772</v>
      </c>
      <c r="C125" t="s">
        <v>14</v>
      </c>
      <c r="D125" t="s">
        <v>67</v>
      </c>
      <c r="E125" t="s">
        <v>1130</v>
      </c>
      <c r="F125" t="s">
        <v>707</v>
      </c>
      <c r="H125" t="s">
        <v>11</v>
      </c>
      <c r="I125" t="s">
        <v>21</v>
      </c>
      <c r="J125" t="s">
        <v>64</v>
      </c>
      <c r="K125" t="s">
        <v>1950</v>
      </c>
      <c r="L125" t="s">
        <v>1763</v>
      </c>
      <c r="M125" t="s">
        <v>1680</v>
      </c>
      <c r="N125" s="10">
        <v>4039</v>
      </c>
      <c r="O125" s="21"/>
      <c r="P125" t="s">
        <v>2089</v>
      </c>
    </row>
    <row r="126" spans="1:16" x14ac:dyDescent="0.3">
      <c r="A126">
        <v>2023</v>
      </c>
      <c r="B126" t="s">
        <v>772</v>
      </c>
      <c r="C126" t="s">
        <v>14</v>
      </c>
      <c r="D126" t="s">
        <v>67</v>
      </c>
      <c r="E126" t="s">
        <v>1130</v>
      </c>
      <c r="F126" t="s">
        <v>707</v>
      </c>
      <c r="H126" t="s">
        <v>11</v>
      </c>
      <c r="I126" t="s">
        <v>21</v>
      </c>
      <c r="J126" t="s">
        <v>64</v>
      </c>
      <c r="K126" t="s">
        <v>1950</v>
      </c>
      <c r="L126" t="s">
        <v>1764</v>
      </c>
      <c r="M126" t="s">
        <v>1680</v>
      </c>
      <c r="N126" s="10">
        <v>410</v>
      </c>
      <c r="O126" s="21"/>
      <c r="P126" t="s">
        <v>2090</v>
      </c>
    </row>
    <row r="127" spans="1:16" x14ac:dyDescent="0.3">
      <c r="A127">
        <v>2023</v>
      </c>
      <c r="B127" t="s">
        <v>772</v>
      </c>
      <c r="C127" t="s">
        <v>14</v>
      </c>
      <c r="D127" t="s">
        <v>67</v>
      </c>
      <c r="E127" t="s">
        <v>1130</v>
      </c>
      <c r="F127" t="s">
        <v>707</v>
      </c>
      <c r="H127" t="s">
        <v>11</v>
      </c>
      <c r="I127" t="s">
        <v>21</v>
      </c>
      <c r="J127" t="s">
        <v>64</v>
      </c>
      <c r="K127" t="s">
        <v>1950</v>
      </c>
      <c r="L127" t="s">
        <v>1765</v>
      </c>
      <c r="M127" t="s">
        <v>1680</v>
      </c>
      <c r="N127" s="10">
        <v>3629</v>
      </c>
      <c r="O127" s="21"/>
      <c r="P127" t="s">
        <v>2091</v>
      </c>
    </row>
    <row r="128" spans="1:16" x14ac:dyDescent="0.3">
      <c r="A128">
        <v>2023</v>
      </c>
      <c r="B128" t="s">
        <v>772</v>
      </c>
      <c r="C128" t="s">
        <v>14</v>
      </c>
      <c r="D128" t="s">
        <v>91</v>
      </c>
      <c r="E128" t="s">
        <v>1131</v>
      </c>
      <c r="F128" t="s">
        <v>707</v>
      </c>
      <c r="H128" t="s">
        <v>11</v>
      </c>
      <c r="I128" t="s">
        <v>23</v>
      </c>
      <c r="J128" t="s">
        <v>92</v>
      </c>
      <c r="K128" t="s">
        <v>1641</v>
      </c>
      <c r="L128" t="s">
        <v>1643</v>
      </c>
      <c r="M128" t="s">
        <v>1546</v>
      </c>
      <c r="N128" s="10">
        <v>48</v>
      </c>
      <c r="O128" s="21" t="s">
        <v>1743</v>
      </c>
      <c r="P128" t="s">
        <v>2092</v>
      </c>
    </row>
    <row r="129" spans="1:16" x14ac:dyDescent="0.3">
      <c r="A129">
        <v>2023</v>
      </c>
      <c r="B129" t="s">
        <v>772</v>
      </c>
      <c r="C129" t="s">
        <v>14</v>
      </c>
      <c r="D129" t="s">
        <v>91</v>
      </c>
      <c r="E129" t="s">
        <v>1131</v>
      </c>
      <c r="F129" t="s">
        <v>707</v>
      </c>
      <c r="H129" t="s">
        <v>11</v>
      </c>
      <c r="I129" t="s">
        <v>23</v>
      </c>
      <c r="J129" t="s">
        <v>92</v>
      </c>
      <c r="K129" t="s">
        <v>1641</v>
      </c>
      <c r="L129" t="s">
        <v>1642</v>
      </c>
      <c r="M129" t="s">
        <v>1546</v>
      </c>
      <c r="N129" s="10">
        <v>75</v>
      </c>
      <c r="O129" s="21" t="s">
        <v>1743</v>
      </c>
      <c r="P129" t="s">
        <v>2093</v>
      </c>
    </row>
    <row r="130" spans="1:16" x14ac:dyDescent="0.3">
      <c r="A130">
        <v>2023</v>
      </c>
      <c r="B130" t="s">
        <v>772</v>
      </c>
      <c r="C130" t="s">
        <v>14</v>
      </c>
      <c r="D130" t="s">
        <v>91</v>
      </c>
      <c r="E130" t="s">
        <v>1131</v>
      </c>
      <c r="F130" t="s">
        <v>707</v>
      </c>
      <c r="H130" t="s">
        <v>11</v>
      </c>
      <c r="I130" t="s">
        <v>23</v>
      </c>
      <c r="J130" t="s">
        <v>92</v>
      </c>
      <c r="K130" t="s">
        <v>1653</v>
      </c>
      <c r="L130" t="s">
        <v>1654</v>
      </c>
      <c r="M130" t="s">
        <v>1694</v>
      </c>
      <c r="N130" s="10">
        <v>1486950</v>
      </c>
      <c r="P130" t="s">
        <v>2094</v>
      </c>
    </row>
    <row r="131" spans="1:16" x14ac:dyDescent="0.3">
      <c r="A131">
        <v>2023</v>
      </c>
      <c r="B131" t="s">
        <v>772</v>
      </c>
      <c r="C131" t="s">
        <v>14</v>
      </c>
      <c r="D131" t="s">
        <v>91</v>
      </c>
      <c r="E131" t="s">
        <v>1131</v>
      </c>
      <c r="F131" t="s">
        <v>707</v>
      </c>
      <c r="H131" t="s">
        <v>11</v>
      </c>
      <c r="I131" t="s">
        <v>23</v>
      </c>
      <c r="J131" t="s">
        <v>92</v>
      </c>
      <c r="K131" t="s">
        <v>1653</v>
      </c>
      <c r="L131" t="s">
        <v>1744</v>
      </c>
      <c r="M131" t="s">
        <v>1694</v>
      </c>
      <c r="N131" s="10">
        <v>1486950</v>
      </c>
      <c r="P131" t="s">
        <v>2095</v>
      </c>
    </row>
    <row r="132" spans="1:16" x14ac:dyDescent="0.3">
      <c r="A132">
        <v>2023</v>
      </c>
      <c r="B132" t="s">
        <v>772</v>
      </c>
      <c r="C132" t="s">
        <v>14</v>
      </c>
      <c r="D132" t="s">
        <v>91</v>
      </c>
      <c r="E132" t="s">
        <v>1131</v>
      </c>
      <c r="F132" t="s">
        <v>707</v>
      </c>
      <c r="H132" t="s">
        <v>11</v>
      </c>
      <c r="I132" t="s">
        <v>23</v>
      </c>
      <c r="J132" t="s">
        <v>92</v>
      </c>
      <c r="K132" t="s">
        <v>1653</v>
      </c>
      <c r="L132" t="s">
        <v>1745</v>
      </c>
      <c r="M132" t="s">
        <v>1746</v>
      </c>
      <c r="N132" s="10">
        <v>0.55934105456807981</v>
      </c>
      <c r="P132" t="s">
        <v>2096</v>
      </c>
    </row>
    <row r="133" spans="1:16" x14ac:dyDescent="0.3">
      <c r="A133">
        <v>2023</v>
      </c>
      <c r="B133" t="s">
        <v>772</v>
      </c>
      <c r="C133" t="s">
        <v>14</v>
      </c>
      <c r="D133" t="s">
        <v>91</v>
      </c>
      <c r="E133" t="s">
        <v>1131</v>
      </c>
      <c r="F133" t="s">
        <v>707</v>
      </c>
      <c r="H133" t="s">
        <v>11</v>
      </c>
      <c r="I133" t="s">
        <v>23</v>
      </c>
      <c r="J133" t="s">
        <v>92</v>
      </c>
      <c r="K133" t="s">
        <v>1653</v>
      </c>
      <c r="L133" t="s">
        <v>1745</v>
      </c>
      <c r="M133" t="s">
        <v>1747</v>
      </c>
      <c r="N133" s="10">
        <v>4.8490374668901532</v>
      </c>
      <c r="P133" t="s">
        <v>2097</v>
      </c>
    </row>
    <row r="134" spans="1:16" x14ac:dyDescent="0.3">
      <c r="A134">
        <v>2023</v>
      </c>
      <c r="B134" t="s">
        <v>772</v>
      </c>
      <c r="C134" t="s">
        <v>14</v>
      </c>
      <c r="D134" t="s">
        <v>91</v>
      </c>
      <c r="E134" t="s">
        <v>1131</v>
      </c>
      <c r="F134" t="s">
        <v>707</v>
      </c>
      <c r="H134" t="s">
        <v>11</v>
      </c>
      <c r="I134" t="s">
        <v>23</v>
      </c>
      <c r="J134" t="s">
        <v>92</v>
      </c>
      <c r="K134" t="s">
        <v>1653</v>
      </c>
      <c r="L134" t="s">
        <v>1695</v>
      </c>
      <c r="M134" t="s">
        <v>1694</v>
      </c>
      <c r="N134" s="10">
        <v>1014537.0500000003</v>
      </c>
      <c r="P134" t="s">
        <v>2098</v>
      </c>
    </row>
    <row r="135" spans="1:16" x14ac:dyDescent="0.3">
      <c r="A135">
        <v>2023</v>
      </c>
      <c r="B135" t="s">
        <v>772</v>
      </c>
      <c r="C135" t="s">
        <v>14</v>
      </c>
      <c r="D135" t="s">
        <v>91</v>
      </c>
      <c r="E135" t="s">
        <v>1131</v>
      </c>
      <c r="F135" t="s">
        <v>707</v>
      </c>
      <c r="H135" t="s">
        <v>11</v>
      </c>
      <c r="I135" t="s">
        <v>23</v>
      </c>
      <c r="J135" t="s">
        <v>92</v>
      </c>
      <c r="K135" t="s">
        <v>1653</v>
      </c>
      <c r="L135" t="s">
        <v>1748</v>
      </c>
      <c r="M135" t="s">
        <v>1694</v>
      </c>
      <c r="N135" s="10">
        <v>4118213.9</v>
      </c>
      <c r="P135" t="s">
        <v>2099</v>
      </c>
    </row>
    <row r="136" spans="1:16" x14ac:dyDescent="0.3">
      <c r="A136">
        <v>2023</v>
      </c>
      <c r="B136" t="s">
        <v>772</v>
      </c>
      <c r="C136" t="s">
        <v>14</v>
      </c>
      <c r="D136" t="s">
        <v>91</v>
      </c>
      <c r="E136" t="s">
        <v>1131</v>
      </c>
      <c r="F136" t="s">
        <v>707</v>
      </c>
      <c r="H136" t="s">
        <v>11</v>
      </c>
      <c r="I136" t="s">
        <v>23</v>
      </c>
      <c r="J136" t="s">
        <v>92</v>
      </c>
      <c r="K136" t="s">
        <v>1841</v>
      </c>
      <c r="L136" t="s">
        <v>1753</v>
      </c>
      <c r="M136" t="s">
        <v>1546</v>
      </c>
      <c r="N136" s="10">
        <v>8333</v>
      </c>
      <c r="P136" t="s">
        <v>2100</v>
      </c>
    </row>
    <row r="137" spans="1:16" x14ac:dyDescent="0.3">
      <c r="A137">
        <v>2023</v>
      </c>
      <c r="B137" t="s">
        <v>772</v>
      </c>
      <c r="C137" t="s">
        <v>14</v>
      </c>
      <c r="D137" t="s">
        <v>91</v>
      </c>
      <c r="E137" t="s">
        <v>1131</v>
      </c>
      <c r="F137" t="s">
        <v>707</v>
      </c>
      <c r="H137" t="s">
        <v>11</v>
      </c>
      <c r="I137" t="s">
        <v>23</v>
      </c>
      <c r="J137" t="s">
        <v>92</v>
      </c>
      <c r="K137" t="s">
        <v>1841</v>
      </c>
      <c r="L137" t="s">
        <v>1754</v>
      </c>
      <c r="M137" t="s">
        <v>1546</v>
      </c>
      <c r="N137" s="10">
        <v>3891772.9220000003</v>
      </c>
      <c r="P137" t="s">
        <v>2101</v>
      </c>
    </row>
    <row r="138" spans="1:16" x14ac:dyDescent="0.3">
      <c r="A138">
        <v>2023</v>
      </c>
      <c r="B138" t="s">
        <v>772</v>
      </c>
      <c r="C138" t="s">
        <v>14</v>
      </c>
      <c r="D138" t="s">
        <v>91</v>
      </c>
      <c r="E138" t="s">
        <v>1131</v>
      </c>
      <c r="F138" t="s">
        <v>707</v>
      </c>
      <c r="H138" t="s">
        <v>11</v>
      </c>
      <c r="I138" t="s">
        <v>23</v>
      </c>
      <c r="J138" t="s">
        <v>92</v>
      </c>
      <c r="K138" t="s">
        <v>1841</v>
      </c>
      <c r="L138" t="s">
        <v>1752</v>
      </c>
      <c r="M138" t="s">
        <v>1546</v>
      </c>
      <c r="N138" s="10">
        <v>3900105.9220000003</v>
      </c>
      <c r="P138" t="s">
        <v>2102</v>
      </c>
    </row>
    <row r="139" spans="1:16" x14ac:dyDescent="0.3">
      <c r="A139">
        <v>2023</v>
      </c>
      <c r="B139" t="s">
        <v>772</v>
      </c>
      <c r="C139" t="s">
        <v>14</v>
      </c>
      <c r="D139" t="s">
        <v>91</v>
      </c>
      <c r="E139" t="s">
        <v>1131</v>
      </c>
      <c r="F139" t="s">
        <v>707</v>
      </c>
      <c r="H139" t="s">
        <v>11</v>
      </c>
      <c r="I139" t="s">
        <v>23</v>
      </c>
      <c r="J139" t="s">
        <v>92</v>
      </c>
      <c r="K139" t="s">
        <v>1841</v>
      </c>
      <c r="L139" t="s">
        <v>1755</v>
      </c>
      <c r="M139" t="s">
        <v>1546</v>
      </c>
      <c r="N139" s="10">
        <v>1192036.2</v>
      </c>
      <c r="P139" t="s">
        <v>2103</v>
      </c>
    </row>
    <row r="140" spans="1:16" x14ac:dyDescent="0.3">
      <c r="A140">
        <v>2023</v>
      </c>
      <c r="B140" t="s">
        <v>772</v>
      </c>
      <c r="C140" t="s">
        <v>14</v>
      </c>
      <c r="D140" t="s">
        <v>91</v>
      </c>
      <c r="E140" t="s">
        <v>1131</v>
      </c>
      <c r="F140" t="s">
        <v>707</v>
      </c>
      <c r="H140" t="s">
        <v>11</v>
      </c>
      <c r="I140" t="s">
        <v>23</v>
      </c>
      <c r="J140" t="s">
        <v>92</v>
      </c>
      <c r="K140" t="s">
        <v>1841</v>
      </c>
      <c r="L140" t="s">
        <v>1756</v>
      </c>
      <c r="M140" t="s">
        <v>1546</v>
      </c>
      <c r="N140" s="10">
        <v>1183703.2</v>
      </c>
      <c r="P140" t="s">
        <v>2104</v>
      </c>
    </row>
    <row r="141" spans="1:16" x14ac:dyDescent="0.3">
      <c r="A141">
        <v>2023</v>
      </c>
      <c r="B141" t="s">
        <v>772</v>
      </c>
      <c r="C141" t="s">
        <v>14</v>
      </c>
      <c r="D141" t="s">
        <v>91</v>
      </c>
      <c r="E141" t="s">
        <v>1131</v>
      </c>
      <c r="F141" t="s">
        <v>707</v>
      </c>
      <c r="H141" t="s">
        <v>11</v>
      </c>
      <c r="I141" t="s">
        <v>23</v>
      </c>
      <c r="J141" t="s">
        <v>92</v>
      </c>
      <c r="K141" t="s">
        <v>1841</v>
      </c>
      <c r="L141" t="s">
        <v>1757</v>
      </c>
      <c r="M141" t="s">
        <v>1546</v>
      </c>
      <c r="N141" s="10">
        <v>8333</v>
      </c>
      <c r="O141" s="10"/>
      <c r="P141" t="s">
        <v>2105</v>
      </c>
    </row>
    <row r="142" spans="1:16" x14ac:dyDescent="0.3">
      <c r="A142">
        <v>2023</v>
      </c>
      <c r="B142" t="s">
        <v>772</v>
      </c>
      <c r="C142" t="s">
        <v>14</v>
      </c>
      <c r="D142" t="s">
        <v>91</v>
      </c>
      <c r="E142" t="s">
        <v>1131</v>
      </c>
      <c r="F142" t="s">
        <v>707</v>
      </c>
      <c r="H142" t="s">
        <v>11</v>
      </c>
      <c r="I142" t="s">
        <v>23</v>
      </c>
      <c r="J142" t="s">
        <v>92</v>
      </c>
      <c r="K142" t="s">
        <v>1841</v>
      </c>
      <c r="L142" t="s">
        <v>1758</v>
      </c>
      <c r="M142" t="s">
        <v>1546</v>
      </c>
      <c r="N142" s="10">
        <v>60933565</v>
      </c>
      <c r="P142" t="s">
        <v>2106</v>
      </c>
    </row>
    <row r="143" spans="1:16" x14ac:dyDescent="0.3">
      <c r="A143">
        <v>2023</v>
      </c>
      <c r="B143" t="s">
        <v>772</v>
      </c>
      <c r="C143" t="s">
        <v>14</v>
      </c>
      <c r="D143" t="s">
        <v>91</v>
      </c>
      <c r="E143" t="s">
        <v>1131</v>
      </c>
      <c r="F143" t="s">
        <v>707</v>
      </c>
      <c r="H143" t="s">
        <v>11</v>
      </c>
      <c r="I143" t="s">
        <v>23</v>
      </c>
      <c r="J143" t="s">
        <v>92</v>
      </c>
      <c r="K143" t="s">
        <v>1841</v>
      </c>
      <c r="L143" t="s">
        <v>1759</v>
      </c>
      <c r="M143" t="s">
        <v>1546</v>
      </c>
      <c r="N143" s="10">
        <v>204497986.30199999</v>
      </c>
      <c r="P143" t="s">
        <v>2107</v>
      </c>
    </row>
    <row r="144" spans="1:16" x14ac:dyDescent="0.3">
      <c r="A144">
        <v>2023</v>
      </c>
      <c r="B144" t="s">
        <v>772</v>
      </c>
      <c r="C144" t="s">
        <v>14</v>
      </c>
      <c r="D144" t="s">
        <v>91</v>
      </c>
      <c r="E144" t="s">
        <v>1131</v>
      </c>
      <c r="F144" t="s">
        <v>707</v>
      </c>
      <c r="H144" t="s">
        <v>11</v>
      </c>
      <c r="I144" t="s">
        <v>23</v>
      </c>
      <c r="J144" t="s">
        <v>92</v>
      </c>
      <c r="K144" t="s">
        <v>1841</v>
      </c>
      <c r="L144" t="s">
        <v>1760</v>
      </c>
      <c r="M144" t="s">
        <v>1546</v>
      </c>
      <c r="N144" s="10">
        <v>47381188.903647669</v>
      </c>
      <c r="P144" t="s">
        <v>2108</v>
      </c>
    </row>
    <row r="145" spans="1:16" x14ac:dyDescent="0.3">
      <c r="A145">
        <v>2023</v>
      </c>
      <c r="B145" t="s">
        <v>772</v>
      </c>
      <c r="C145" t="s">
        <v>14</v>
      </c>
      <c r="D145" t="s">
        <v>91</v>
      </c>
      <c r="E145" t="s">
        <v>1131</v>
      </c>
      <c r="F145" t="s">
        <v>707</v>
      </c>
      <c r="H145" t="s">
        <v>11</v>
      </c>
      <c r="I145" t="s">
        <v>23</v>
      </c>
      <c r="J145" t="s">
        <v>92</v>
      </c>
      <c r="K145" t="s">
        <v>1841</v>
      </c>
      <c r="L145" t="s">
        <v>1761</v>
      </c>
      <c r="M145" t="s">
        <v>1546</v>
      </c>
      <c r="N145" s="10">
        <v>157116797.39835232</v>
      </c>
      <c r="P145" t="s">
        <v>2109</v>
      </c>
    </row>
    <row r="146" spans="1:16" x14ac:dyDescent="0.3">
      <c r="A146">
        <v>2023</v>
      </c>
      <c r="B146" t="s">
        <v>772</v>
      </c>
      <c r="C146" t="s">
        <v>14</v>
      </c>
      <c r="D146" t="s">
        <v>91</v>
      </c>
      <c r="E146" t="s">
        <v>1131</v>
      </c>
      <c r="F146" t="s">
        <v>707</v>
      </c>
      <c r="H146" t="s">
        <v>11</v>
      </c>
      <c r="I146" t="s">
        <v>23</v>
      </c>
      <c r="J146" t="s">
        <v>92</v>
      </c>
      <c r="K146" t="s">
        <v>1950</v>
      </c>
      <c r="L146" t="s">
        <v>1763</v>
      </c>
      <c r="M146" t="s">
        <v>1680</v>
      </c>
      <c r="N146" s="10">
        <v>1367</v>
      </c>
      <c r="P146" t="s">
        <v>2110</v>
      </c>
    </row>
    <row r="147" spans="1:16" x14ac:dyDescent="0.3">
      <c r="A147">
        <v>2023</v>
      </c>
      <c r="B147" t="s">
        <v>772</v>
      </c>
      <c r="C147" t="s">
        <v>14</v>
      </c>
      <c r="D147" t="s">
        <v>91</v>
      </c>
      <c r="E147" t="s">
        <v>1131</v>
      </c>
      <c r="F147" t="s">
        <v>707</v>
      </c>
      <c r="H147" t="s">
        <v>11</v>
      </c>
      <c r="I147" t="s">
        <v>23</v>
      </c>
      <c r="J147" t="s">
        <v>92</v>
      </c>
      <c r="K147" t="s">
        <v>1950</v>
      </c>
      <c r="L147" t="s">
        <v>1764</v>
      </c>
      <c r="M147" t="s">
        <v>1680</v>
      </c>
      <c r="N147" s="10">
        <v>608</v>
      </c>
      <c r="P147" t="s">
        <v>2111</v>
      </c>
    </row>
    <row r="148" spans="1:16" x14ac:dyDescent="0.3">
      <c r="A148">
        <v>2023</v>
      </c>
      <c r="B148" t="s">
        <v>772</v>
      </c>
      <c r="C148" t="s">
        <v>14</v>
      </c>
      <c r="D148" t="s">
        <v>91</v>
      </c>
      <c r="E148" t="s">
        <v>1131</v>
      </c>
      <c r="F148" t="s">
        <v>707</v>
      </c>
      <c r="H148" t="s">
        <v>11</v>
      </c>
      <c r="I148" t="s">
        <v>23</v>
      </c>
      <c r="J148" t="s">
        <v>92</v>
      </c>
      <c r="K148" t="s">
        <v>1950</v>
      </c>
      <c r="L148" t="s">
        <v>1765</v>
      </c>
      <c r="M148" t="s">
        <v>1680</v>
      </c>
      <c r="N148" s="10">
        <v>759</v>
      </c>
      <c r="P148" t="s">
        <v>2112</v>
      </c>
    </row>
    <row r="149" spans="1:16" x14ac:dyDescent="0.3">
      <c r="A149">
        <v>2023</v>
      </c>
      <c r="B149" t="s">
        <v>772</v>
      </c>
      <c r="C149" t="s">
        <v>736</v>
      </c>
      <c r="D149" t="s">
        <v>25</v>
      </c>
      <c r="E149" t="s">
        <v>1135</v>
      </c>
      <c r="F149" t="s">
        <v>707</v>
      </c>
      <c r="H149" t="s">
        <v>11</v>
      </c>
      <c r="I149" t="s">
        <v>13</v>
      </c>
      <c r="J149" t="s">
        <v>16</v>
      </c>
      <c r="K149" t="s">
        <v>1627</v>
      </c>
      <c r="L149" t="s">
        <v>1629</v>
      </c>
      <c r="M149" t="s">
        <v>1628</v>
      </c>
      <c r="N149" s="10">
        <v>20111</v>
      </c>
      <c r="P149" t="s">
        <v>1621</v>
      </c>
    </row>
    <row r="150" spans="1:16" x14ac:dyDescent="0.3">
      <c r="A150">
        <v>2023</v>
      </c>
      <c r="B150" t="s">
        <v>772</v>
      </c>
      <c r="C150" t="s">
        <v>736</v>
      </c>
      <c r="D150" t="s">
        <v>25</v>
      </c>
      <c r="E150" t="s">
        <v>1135</v>
      </c>
      <c r="F150" t="s">
        <v>707</v>
      </c>
      <c r="H150" t="s">
        <v>11</v>
      </c>
      <c r="I150" t="s">
        <v>13</v>
      </c>
      <c r="J150" t="s">
        <v>16</v>
      </c>
      <c r="K150" t="s">
        <v>1627</v>
      </c>
      <c r="L150" t="s">
        <v>1630</v>
      </c>
      <c r="M150" t="s">
        <v>1628</v>
      </c>
      <c r="N150" s="10">
        <v>19879</v>
      </c>
      <c r="P150" t="s">
        <v>1621</v>
      </c>
    </row>
    <row r="151" spans="1:16" x14ac:dyDescent="0.3">
      <c r="A151">
        <v>2023</v>
      </c>
      <c r="B151" t="s">
        <v>772</v>
      </c>
      <c r="C151" t="s">
        <v>736</v>
      </c>
      <c r="D151" t="s">
        <v>25</v>
      </c>
      <c r="E151" t="s">
        <v>1135</v>
      </c>
      <c r="F151" t="s">
        <v>707</v>
      </c>
      <c r="H151" t="s">
        <v>11</v>
      </c>
      <c r="I151" t="s">
        <v>13</v>
      </c>
      <c r="J151" t="s">
        <v>16</v>
      </c>
      <c r="K151" t="s">
        <v>1627</v>
      </c>
      <c r="L151" t="s">
        <v>1631</v>
      </c>
      <c r="M151" t="s">
        <v>1628</v>
      </c>
      <c r="N151" s="10">
        <v>1504</v>
      </c>
      <c r="P151" t="s">
        <v>1621</v>
      </c>
    </row>
    <row r="152" spans="1:16" x14ac:dyDescent="0.3">
      <c r="A152">
        <v>2023</v>
      </c>
      <c r="B152" t="s">
        <v>772</v>
      </c>
      <c r="C152" t="s">
        <v>736</v>
      </c>
      <c r="D152" t="s">
        <v>25</v>
      </c>
      <c r="E152" t="s">
        <v>1135</v>
      </c>
      <c r="F152" t="s">
        <v>707</v>
      </c>
      <c r="H152" t="s">
        <v>11</v>
      </c>
      <c r="I152" t="s">
        <v>13</v>
      </c>
      <c r="J152" t="s">
        <v>16</v>
      </c>
      <c r="K152" t="s">
        <v>1627</v>
      </c>
      <c r="L152" t="s">
        <v>1632</v>
      </c>
      <c r="M152" t="s">
        <v>1628</v>
      </c>
      <c r="N152" s="10">
        <v>74</v>
      </c>
      <c r="P152" t="s">
        <v>1621</v>
      </c>
    </row>
    <row r="153" spans="1:16" x14ac:dyDescent="0.3">
      <c r="A153">
        <v>2023</v>
      </c>
      <c r="B153" t="s">
        <v>772</v>
      </c>
      <c r="C153" t="s">
        <v>736</v>
      </c>
      <c r="D153" t="s">
        <v>25</v>
      </c>
      <c r="E153" t="s">
        <v>1135</v>
      </c>
      <c r="F153" t="s">
        <v>707</v>
      </c>
      <c r="H153" t="s">
        <v>11</v>
      </c>
      <c r="I153" t="s">
        <v>13</v>
      </c>
      <c r="J153" t="s">
        <v>16</v>
      </c>
      <c r="K153" t="s">
        <v>1627</v>
      </c>
      <c r="L153" t="s">
        <v>1633</v>
      </c>
      <c r="M153" t="s">
        <v>1628</v>
      </c>
      <c r="N153" s="10">
        <v>127</v>
      </c>
      <c r="P153" t="s">
        <v>1621</v>
      </c>
    </row>
    <row r="154" spans="1:16" x14ac:dyDescent="0.3">
      <c r="A154">
        <v>2023</v>
      </c>
      <c r="B154" t="s">
        <v>772</v>
      </c>
      <c r="C154" t="s">
        <v>736</v>
      </c>
      <c r="D154" t="s">
        <v>25</v>
      </c>
      <c r="E154" t="s">
        <v>1135</v>
      </c>
      <c r="F154" t="s">
        <v>707</v>
      </c>
      <c r="H154" t="s">
        <v>11</v>
      </c>
      <c r="I154" t="s">
        <v>13</v>
      </c>
      <c r="J154" t="s">
        <v>16</v>
      </c>
      <c r="K154" t="s">
        <v>1627</v>
      </c>
      <c r="L154" t="s">
        <v>1634</v>
      </c>
      <c r="M154" t="s">
        <v>1628</v>
      </c>
      <c r="N154" s="10">
        <v>31</v>
      </c>
      <c r="P154" t="s">
        <v>1621</v>
      </c>
    </row>
    <row r="155" spans="1:16" x14ac:dyDescent="0.3">
      <c r="A155">
        <v>2023</v>
      </c>
      <c r="B155" t="s">
        <v>772</v>
      </c>
      <c r="C155" t="s">
        <v>736</v>
      </c>
      <c r="D155" t="s">
        <v>25</v>
      </c>
      <c r="E155" t="s">
        <v>1135</v>
      </c>
      <c r="F155" t="s">
        <v>707</v>
      </c>
      <c r="H155" t="s">
        <v>11</v>
      </c>
      <c r="I155" t="s">
        <v>13</v>
      </c>
      <c r="J155" t="s">
        <v>16</v>
      </c>
      <c r="K155" t="s">
        <v>1627</v>
      </c>
      <c r="L155" t="s">
        <v>1635</v>
      </c>
      <c r="M155" t="s">
        <v>1628</v>
      </c>
      <c r="N155" s="10">
        <v>2785</v>
      </c>
      <c r="P155" t="s">
        <v>1621</v>
      </c>
    </row>
    <row r="156" spans="1:16" x14ac:dyDescent="0.3">
      <c r="A156">
        <v>2023</v>
      </c>
      <c r="B156" t="s">
        <v>772</v>
      </c>
      <c r="C156" t="s">
        <v>736</v>
      </c>
      <c r="D156" t="s">
        <v>25</v>
      </c>
      <c r="E156" t="s">
        <v>1135</v>
      </c>
      <c r="F156" t="s">
        <v>707</v>
      </c>
      <c r="H156" t="s">
        <v>11</v>
      </c>
      <c r="I156" t="s">
        <v>13</v>
      </c>
      <c r="J156" t="s">
        <v>16</v>
      </c>
      <c r="K156" t="s">
        <v>1627</v>
      </c>
      <c r="L156" t="s">
        <v>1636</v>
      </c>
      <c r="M156" t="s">
        <v>1628</v>
      </c>
      <c r="N156" s="10">
        <v>72766</v>
      </c>
      <c r="P156" t="s">
        <v>1621</v>
      </c>
    </row>
    <row r="157" spans="1:16" x14ac:dyDescent="0.3">
      <c r="A157">
        <v>2023</v>
      </c>
      <c r="B157" t="s">
        <v>772</v>
      </c>
      <c r="C157" t="s">
        <v>736</v>
      </c>
      <c r="D157" t="s">
        <v>25</v>
      </c>
      <c r="E157" t="s">
        <v>1135</v>
      </c>
      <c r="F157" t="s">
        <v>707</v>
      </c>
      <c r="H157" t="s">
        <v>11</v>
      </c>
      <c r="I157" t="s">
        <v>13</v>
      </c>
      <c r="J157" t="s">
        <v>16</v>
      </c>
      <c r="K157" t="s">
        <v>1627</v>
      </c>
      <c r="L157" t="s">
        <v>1946</v>
      </c>
      <c r="M157" t="s">
        <v>1637</v>
      </c>
      <c r="N157" s="10">
        <v>5.2328810328632097E-2</v>
      </c>
      <c r="P157" t="s">
        <v>1621</v>
      </c>
    </row>
    <row r="158" spans="1:16" x14ac:dyDescent="0.3">
      <c r="A158">
        <v>2023</v>
      </c>
      <c r="B158" t="s">
        <v>772</v>
      </c>
      <c r="C158" t="s">
        <v>736</v>
      </c>
      <c r="D158" t="s">
        <v>25</v>
      </c>
      <c r="E158" t="s">
        <v>1135</v>
      </c>
      <c r="F158" t="s">
        <v>707</v>
      </c>
      <c r="H158" t="s">
        <v>11</v>
      </c>
      <c r="I158" t="s">
        <v>13</v>
      </c>
      <c r="J158" t="s">
        <v>16</v>
      </c>
      <c r="K158" t="s">
        <v>1627</v>
      </c>
      <c r="L158" t="s">
        <v>1946</v>
      </c>
      <c r="M158" t="s">
        <v>1638</v>
      </c>
      <c r="N158" s="10">
        <v>5.2153947080691002E-2</v>
      </c>
      <c r="P158" t="s">
        <v>1621</v>
      </c>
    </row>
    <row r="159" spans="1:16" x14ac:dyDescent="0.3">
      <c r="A159">
        <v>2023</v>
      </c>
      <c r="B159" t="s">
        <v>772</v>
      </c>
      <c r="C159" t="s">
        <v>736</v>
      </c>
      <c r="D159" t="s">
        <v>25</v>
      </c>
      <c r="E159" t="s">
        <v>1135</v>
      </c>
      <c r="F159" t="s">
        <v>707</v>
      </c>
      <c r="H159" t="s">
        <v>11</v>
      </c>
      <c r="I159" t="s">
        <v>13</v>
      </c>
      <c r="J159" t="s">
        <v>16</v>
      </c>
      <c r="K159" t="s">
        <v>1627</v>
      </c>
      <c r="L159" t="s">
        <v>1946</v>
      </c>
      <c r="M159" t="s">
        <v>1639</v>
      </c>
      <c r="N159" s="10">
        <v>0.17424657534246599</v>
      </c>
      <c r="P159" t="s">
        <v>1621</v>
      </c>
    </row>
    <row r="160" spans="1:16" x14ac:dyDescent="0.3">
      <c r="A160">
        <v>2023</v>
      </c>
      <c r="B160" t="s">
        <v>772</v>
      </c>
      <c r="C160" t="s">
        <v>736</v>
      </c>
      <c r="D160" t="s">
        <v>25</v>
      </c>
      <c r="E160" t="s">
        <v>1135</v>
      </c>
      <c r="F160" t="s">
        <v>707</v>
      </c>
      <c r="H160" t="s">
        <v>11</v>
      </c>
      <c r="I160" t="s">
        <v>13</v>
      </c>
      <c r="J160" t="s">
        <v>16</v>
      </c>
      <c r="K160" t="s">
        <v>1641</v>
      </c>
      <c r="L160" t="s">
        <v>1642</v>
      </c>
      <c r="M160" t="s">
        <v>1546</v>
      </c>
      <c r="N160" s="10">
        <v>440.2</v>
      </c>
      <c r="P160" t="s">
        <v>1621</v>
      </c>
    </row>
    <row r="161" spans="1:16" x14ac:dyDescent="0.3">
      <c r="A161">
        <v>2023</v>
      </c>
      <c r="B161" t="s">
        <v>772</v>
      </c>
      <c r="C161" t="s">
        <v>736</v>
      </c>
      <c r="D161" t="s">
        <v>25</v>
      </c>
      <c r="E161" t="s">
        <v>1135</v>
      </c>
      <c r="F161" t="s">
        <v>707</v>
      </c>
      <c r="H161" t="s">
        <v>11</v>
      </c>
      <c r="I161" t="s">
        <v>13</v>
      </c>
      <c r="J161" t="s">
        <v>16</v>
      </c>
      <c r="K161" t="s">
        <v>1641</v>
      </c>
      <c r="L161" t="s">
        <v>1643</v>
      </c>
      <c r="M161" t="s">
        <v>1546</v>
      </c>
      <c r="N161" s="10">
        <v>0.66</v>
      </c>
      <c r="P161" t="s">
        <v>1621</v>
      </c>
    </row>
    <row r="162" spans="1:16" x14ac:dyDescent="0.3">
      <c r="A162">
        <v>2023</v>
      </c>
      <c r="B162" t="s">
        <v>772</v>
      </c>
      <c r="C162" t="s">
        <v>736</v>
      </c>
      <c r="D162" t="s">
        <v>25</v>
      </c>
      <c r="E162" t="s">
        <v>1135</v>
      </c>
      <c r="F162" t="s">
        <v>707</v>
      </c>
      <c r="H162" t="s">
        <v>11</v>
      </c>
      <c r="I162" t="s">
        <v>13</v>
      </c>
      <c r="J162" t="s">
        <v>16</v>
      </c>
      <c r="K162" t="s">
        <v>1641</v>
      </c>
      <c r="L162" t="s">
        <v>1644</v>
      </c>
      <c r="M162" t="s">
        <v>1546</v>
      </c>
      <c r="N162" s="10">
        <v>322.2</v>
      </c>
      <c r="P162" t="s">
        <v>1621</v>
      </c>
    </row>
    <row r="163" spans="1:16" x14ac:dyDescent="0.3">
      <c r="A163">
        <v>2023</v>
      </c>
      <c r="B163" t="s">
        <v>772</v>
      </c>
      <c r="C163" t="s">
        <v>736</v>
      </c>
      <c r="D163" t="s">
        <v>25</v>
      </c>
      <c r="E163" t="s">
        <v>1135</v>
      </c>
      <c r="F163" t="s">
        <v>707</v>
      </c>
      <c r="H163" t="s">
        <v>11</v>
      </c>
      <c r="I163" t="s">
        <v>13</v>
      </c>
      <c r="J163" t="s">
        <v>16</v>
      </c>
      <c r="K163" t="s">
        <v>1641</v>
      </c>
      <c r="L163" t="s">
        <v>1645</v>
      </c>
      <c r="M163" t="s">
        <v>1546</v>
      </c>
      <c r="N163" s="10">
        <v>0</v>
      </c>
      <c r="P163" t="s">
        <v>1621</v>
      </c>
    </row>
    <row r="164" spans="1:16" x14ac:dyDescent="0.3">
      <c r="A164">
        <v>2023</v>
      </c>
      <c r="B164" t="s">
        <v>772</v>
      </c>
      <c r="C164" t="s">
        <v>736</v>
      </c>
      <c r="D164" t="s">
        <v>25</v>
      </c>
      <c r="E164" t="s">
        <v>1135</v>
      </c>
      <c r="F164" t="s">
        <v>707</v>
      </c>
      <c r="H164" t="s">
        <v>11</v>
      </c>
      <c r="I164" t="s">
        <v>13</v>
      </c>
      <c r="J164" t="s">
        <v>16</v>
      </c>
      <c r="K164" t="s">
        <v>1641</v>
      </c>
      <c r="L164" t="s">
        <v>1646</v>
      </c>
      <c r="M164" t="s">
        <v>1546</v>
      </c>
      <c r="N164" s="10">
        <v>8.5</v>
      </c>
      <c r="P164" t="s">
        <v>1621</v>
      </c>
    </row>
    <row r="165" spans="1:16" x14ac:dyDescent="0.3">
      <c r="A165">
        <v>2023</v>
      </c>
      <c r="B165" t="s">
        <v>772</v>
      </c>
      <c r="C165" t="s">
        <v>736</v>
      </c>
      <c r="D165" t="s">
        <v>25</v>
      </c>
      <c r="E165" t="s">
        <v>1135</v>
      </c>
      <c r="F165" t="s">
        <v>707</v>
      </c>
      <c r="H165" t="s">
        <v>11</v>
      </c>
      <c r="I165" t="s">
        <v>13</v>
      </c>
      <c r="J165" t="s">
        <v>16</v>
      </c>
      <c r="K165" t="s">
        <v>1641</v>
      </c>
      <c r="L165" t="s">
        <v>1647</v>
      </c>
      <c r="M165" t="s">
        <v>1546</v>
      </c>
      <c r="N165" s="10">
        <v>0.41799999999999998</v>
      </c>
      <c r="P165" t="s">
        <v>1621</v>
      </c>
    </row>
    <row r="166" spans="1:16" x14ac:dyDescent="0.3">
      <c r="A166">
        <v>2023</v>
      </c>
      <c r="B166" t="s">
        <v>772</v>
      </c>
      <c r="C166" t="s">
        <v>736</v>
      </c>
      <c r="D166" t="s">
        <v>25</v>
      </c>
      <c r="E166" t="s">
        <v>1135</v>
      </c>
      <c r="F166" t="s">
        <v>707</v>
      </c>
      <c r="H166" t="s">
        <v>11</v>
      </c>
      <c r="I166" t="s">
        <v>13</v>
      </c>
      <c r="J166" t="s">
        <v>16</v>
      </c>
      <c r="K166" t="s">
        <v>1641</v>
      </c>
      <c r="L166" t="s">
        <v>1650</v>
      </c>
      <c r="M166" t="s">
        <v>1546</v>
      </c>
      <c r="N166" s="10">
        <v>1.90290400308735E-5</v>
      </c>
      <c r="P166" t="s">
        <v>1621</v>
      </c>
    </row>
    <row r="167" spans="1:16" x14ac:dyDescent="0.3">
      <c r="A167">
        <v>2023</v>
      </c>
      <c r="B167" t="s">
        <v>772</v>
      </c>
      <c r="C167" t="s">
        <v>736</v>
      </c>
      <c r="D167" t="s">
        <v>25</v>
      </c>
      <c r="E167" t="s">
        <v>1135</v>
      </c>
      <c r="F167" t="s">
        <v>707</v>
      </c>
      <c r="H167" t="s">
        <v>11</v>
      </c>
      <c r="I167" t="s">
        <v>13</v>
      </c>
      <c r="J167" t="s">
        <v>16</v>
      </c>
      <c r="K167" t="s">
        <v>1641</v>
      </c>
      <c r="L167" t="s">
        <v>1651</v>
      </c>
      <c r="M167" t="s">
        <v>1546</v>
      </c>
      <c r="N167" s="10">
        <v>3.3257557699805198E-4</v>
      </c>
      <c r="P167" t="s">
        <v>1621</v>
      </c>
    </row>
    <row r="168" spans="1:16" x14ac:dyDescent="0.3">
      <c r="A168">
        <v>2023</v>
      </c>
      <c r="B168" t="s">
        <v>772</v>
      </c>
      <c r="C168" t="s">
        <v>736</v>
      </c>
      <c r="D168" t="s">
        <v>25</v>
      </c>
      <c r="E168" t="s">
        <v>1135</v>
      </c>
      <c r="F168" t="s">
        <v>707</v>
      </c>
      <c r="H168" t="s">
        <v>11</v>
      </c>
      <c r="I168" t="s">
        <v>13</v>
      </c>
      <c r="J168" t="s">
        <v>16</v>
      </c>
      <c r="K168" t="s">
        <v>1641</v>
      </c>
      <c r="L168" t="s">
        <v>1648</v>
      </c>
      <c r="M168" t="s">
        <v>1546</v>
      </c>
      <c r="N168" s="10">
        <v>83.19</v>
      </c>
      <c r="P168" t="s">
        <v>1621</v>
      </c>
    </row>
    <row r="169" spans="1:16" x14ac:dyDescent="0.3">
      <c r="A169">
        <v>2023</v>
      </c>
      <c r="B169" t="s">
        <v>772</v>
      </c>
      <c r="C169" t="s">
        <v>736</v>
      </c>
      <c r="D169" t="s">
        <v>25</v>
      </c>
      <c r="E169" t="s">
        <v>1135</v>
      </c>
      <c r="F169" t="s">
        <v>707</v>
      </c>
      <c r="H169" t="s">
        <v>11</v>
      </c>
      <c r="I169" t="s">
        <v>13</v>
      </c>
      <c r="J169" t="s">
        <v>16</v>
      </c>
      <c r="K169" t="s">
        <v>1641</v>
      </c>
      <c r="L169" t="s">
        <v>1649</v>
      </c>
      <c r="M169" t="s">
        <v>1546</v>
      </c>
      <c r="N169" s="10">
        <v>61.61</v>
      </c>
      <c r="P169" t="s">
        <v>1621</v>
      </c>
    </row>
    <row r="170" spans="1:16" x14ac:dyDescent="0.3">
      <c r="A170">
        <v>2023</v>
      </c>
      <c r="B170" t="s">
        <v>772</v>
      </c>
      <c r="C170" t="s">
        <v>736</v>
      </c>
      <c r="D170" t="s">
        <v>25</v>
      </c>
      <c r="E170" t="s">
        <v>1135</v>
      </c>
      <c r="F170" t="s">
        <v>707</v>
      </c>
      <c r="H170" t="s">
        <v>11</v>
      </c>
      <c r="I170" t="s">
        <v>13</v>
      </c>
      <c r="J170" t="s">
        <v>16</v>
      </c>
      <c r="K170" t="s">
        <v>1653</v>
      </c>
      <c r="L170" t="s">
        <v>1654</v>
      </c>
      <c r="M170" t="s">
        <v>1655</v>
      </c>
      <c r="N170" s="10">
        <v>944.3</v>
      </c>
      <c r="P170" t="s">
        <v>1621</v>
      </c>
    </row>
    <row r="171" spans="1:16" x14ac:dyDescent="0.3">
      <c r="A171">
        <v>2023</v>
      </c>
      <c r="B171" t="s">
        <v>772</v>
      </c>
      <c r="C171" t="s">
        <v>736</v>
      </c>
      <c r="D171" t="s">
        <v>25</v>
      </c>
      <c r="E171" t="s">
        <v>1135</v>
      </c>
      <c r="F171" t="s">
        <v>707</v>
      </c>
      <c r="H171" t="s">
        <v>11</v>
      </c>
      <c r="I171" t="s">
        <v>13</v>
      </c>
      <c r="J171" t="s">
        <v>16</v>
      </c>
      <c r="K171" t="s">
        <v>1653</v>
      </c>
      <c r="L171" t="s">
        <v>1656</v>
      </c>
      <c r="M171" t="s">
        <v>1655</v>
      </c>
      <c r="N171" s="10">
        <v>1428.9</v>
      </c>
      <c r="P171" t="s">
        <v>1621</v>
      </c>
    </row>
    <row r="172" spans="1:16" x14ac:dyDescent="0.3">
      <c r="A172">
        <v>2023</v>
      </c>
      <c r="B172" t="s">
        <v>772</v>
      </c>
      <c r="C172" t="s">
        <v>736</v>
      </c>
      <c r="D172" t="s">
        <v>25</v>
      </c>
      <c r="E172" t="s">
        <v>1135</v>
      </c>
      <c r="F172" t="s">
        <v>707</v>
      </c>
      <c r="H172" t="s">
        <v>11</v>
      </c>
      <c r="I172" t="s">
        <v>13</v>
      </c>
      <c r="J172" t="s">
        <v>16</v>
      </c>
      <c r="K172" t="s">
        <v>1653</v>
      </c>
      <c r="L172" t="s">
        <v>1695</v>
      </c>
      <c r="M172" t="s">
        <v>1655</v>
      </c>
      <c r="N172" s="10">
        <v>-484.6</v>
      </c>
      <c r="P172" t="s">
        <v>1621</v>
      </c>
    </row>
    <row r="173" spans="1:16" x14ac:dyDescent="0.3">
      <c r="A173">
        <v>2023</v>
      </c>
      <c r="B173" t="s">
        <v>772</v>
      </c>
      <c r="C173" t="s">
        <v>736</v>
      </c>
      <c r="D173" t="s">
        <v>25</v>
      </c>
      <c r="E173" t="s">
        <v>1135</v>
      </c>
      <c r="F173" t="s">
        <v>707</v>
      </c>
      <c r="H173" t="s">
        <v>11</v>
      </c>
      <c r="I173" t="s">
        <v>13</v>
      </c>
      <c r="J173" t="s">
        <v>16</v>
      </c>
      <c r="K173" t="s">
        <v>1841</v>
      </c>
      <c r="L173" t="s">
        <v>1658</v>
      </c>
      <c r="M173" t="s">
        <v>1546</v>
      </c>
      <c r="N173" s="10">
        <v>437541</v>
      </c>
      <c r="P173" t="s">
        <v>1621</v>
      </c>
    </row>
    <row r="174" spans="1:16" x14ac:dyDescent="0.3">
      <c r="A174">
        <v>2023</v>
      </c>
      <c r="B174" t="s">
        <v>772</v>
      </c>
      <c r="C174" t="s">
        <v>736</v>
      </c>
      <c r="D174" t="s">
        <v>25</v>
      </c>
      <c r="E174" t="s">
        <v>1135</v>
      </c>
      <c r="F174" t="s">
        <v>707</v>
      </c>
      <c r="H174" t="s">
        <v>11</v>
      </c>
      <c r="I174" t="s">
        <v>13</v>
      </c>
      <c r="J174" t="s">
        <v>16</v>
      </c>
      <c r="K174" t="s">
        <v>1841</v>
      </c>
      <c r="L174" t="s">
        <v>1659</v>
      </c>
      <c r="M174" t="s">
        <v>1546</v>
      </c>
      <c r="N174" s="10">
        <v>439008</v>
      </c>
      <c r="P174" t="s">
        <v>1621</v>
      </c>
    </row>
    <row r="175" spans="1:16" x14ac:dyDescent="0.3">
      <c r="A175">
        <v>2023</v>
      </c>
      <c r="B175" t="s">
        <v>772</v>
      </c>
      <c r="C175" t="s">
        <v>736</v>
      </c>
      <c r="D175" t="s">
        <v>25</v>
      </c>
      <c r="E175" t="s">
        <v>1135</v>
      </c>
      <c r="F175" t="s">
        <v>707</v>
      </c>
      <c r="H175" t="s">
        <v>11</v>
      </c>
      <c r="I175" t="s">
        <v>13</v>
      </c>
      <c r="J175" t="s">
        <v>16</v>
      </c>
      <c r="K175" t="s">
        <v>1841</v>
      </c>
      <c r="L175" t="s">
        <v>1660</v>
      </c>
      <c r="M175" t="s">
        <v>1546</v>
      </c>
      <c r="N175" s="10">
        <v>48000</v>
      </c>
      <c r="P175" t="s">
        <v>1621</v>
      </c>
    </row>
    <row r="176" spans="1:16" x14ac:dyDescent="0.3">
      <c r="A176">
        <v>2023</v>
      </c>
      <c r="B176" t="s">
        <v>772</v>
      </c>
      <c r="C176" t="s">
        <v>736</v>
      </c>
      <c r="D176" t="s">
        <v>25</v>
      </c>
      <c r="E176" t="s">
        <v>1135</v>
      </c>
      <c r="F176" t="s">
        <v>707</v>
      </c>
      <c r="H176" t="s">
        <v>11</v>
      </c>
      <c r="I176" t="s">
        <v>13</v>
      </c>
      <c r="J176" t="s">
        <v>16</v>
      </c>
      <c r="K176" t="s">
        <v>1841</v>
      </c>
      <c r="L176" t="s">
        <v>1661</v>
      </c>
      <c r="M176" t="s">
        <v>1546</v>
      </c>
      <c r="N176" s="10">
        <v>245</v>
      </c>
      <c r="P176" t="s">
        <v>1621</v>
      </c>
    </row>
    <row r="177" spans="1:16" x14ac:dyDescent="0.3">
      <c r="A177">
        <v>2023</v>
      </c>
      <c r="B177" t="s">
        <v>772</v>
      </c>
      <c r="C177" t="s">
        <v>736</v>
      </c>
      <c r="D177" t="s">
        <v>25</v>
      </c>
      <c r="E177" t="s">
        <v>1135</v>
      </c>
      <c r="F177" t="s">
        <v>707</v>
      </c>
      <c r="H177" t="s">
        <v>11</v>
      </c>
      <c r="I177" t="s">
        <v>13</v>
      </c>
      <c r="J177" t="s">
        <v>16</v>
      </c>
      <c r="K177" t="s">
        <v>1841</v>
      </c>
      <c r="L177" t="s">
        <v>1662</v>
      </c>
      <c r="M177" t="s">
        <v>1546</v>
      </c>
      <c r="N177" s="10">
        <v>486.3</v>
      </c>
      <c r="P177" t="s">
        <v>1621</v>
      </c>
    </row>
    <row r="178" spans="1:16" x14ac:dyDescent="0.3">
      <c r="A178">
        <v>2023</v>
      </c>
      <c r="B178" t="s">
        <v>772</v>
      </c>
      <c r="C178" t="s">
        <v>736</v>
      </c>
      <c r="D178" t="s">
        <v>25</v>
      </c>
      <c r="E178" t="s">
        <v>1135</v>
      </c>
      <c r="F178" t="s">
        <v>707</v>
      </c>
      <c r="H178" t="s">
        <v>11</v>
      </c>
      <c r="I178" t="s">
        <v>13</v>
      </c>
      <c r="J178" t="s">
        <v>16</v>
      </c>
      <c r="K178" t="s">
        <v>1841</v>
      </c>
      <c r="L178" t="s">
        <v>1665</v>
      </c>
      <c r="M178" t="s">
        <v>1546</v>
      </c>
      <c r="N178" s="10">
        <v>482598</v>
      </c>
      <c r="P178" t="s">
        <v>1621</v>
      </c>
    </row>
    <row r="179" spans="1:16" x14ac:dyDescent="0.3">
      <c r="A179">
        <v>2023</v>
      </c>
      <c r="B179" t="s">
        <v>772</v>
      </c>
      <c r="C179" t="s">
        <v>736</v>
      </c>
      <c r="D179" t="s">
        <v>25</v>
      </c>
      <c r="E179" t="s">
        <v>1135</v>
      </c>
      <c r="F179" t="s">
        <v>707</v>
      </c>
      <c r="H179" t="s">
        <v>11</v>
      </c>
      <c r="I179" t="s">
        <v>13</v>
      </c>
      <c r="J179" t="s">
        <v>16</v>
      </c>
      <c r="K179" t="s">
        <v>1841</v>
      </c>
      <c r="L179" t="s">
        <v>1666</v>
      </c>
      <c r="M179" t="s">
        <v>1546</v>
      </c>
      <c r="N179" s="10">
        <v>363205</v>
      </c>
      <c r="P179" t="s">
        <v>1621</v>
      </c>
    </row>
    <row r="180" spans="1:16" x14ac:dyDescent="0.3">
      <c r="A180">
        <v>2023</v>
      </c>
      <c r="B180" t="s">
        <v>772</v>
      </c>
      <c r="C180" t="s">
        <v>736</v>
      </c>
      <c r="D180" t="s">
        <v>25</v>
      </c>
      <c r="E180" t="s">
        <v>1135</v>
      </c>
      <c r="F180" t="s">
        <v>707</v>
      </c>
      <c r="H180" t="s">
        <v>11</v>
      </c>
      <c r="I180" t="s">
        <v>13</v>
      </c>
      <c r="J180" t="s">
        <v>16</v>
      </c>
      <c r="K180" t="s">
        <v>1841</v>
      </c>
      <c r="L180" t="s">
        <v>1663</v>
      </c>
      <c r="M180" t="s">
        <v>1546</v>
      </c>
      <c r="N180" s="10">
        <v>439008</v>
      </c>
      <c r="P180" t="s">
        <v>1621</v>
      </c>
    </row>
    <row r="181" spans="1:16" x14ac:dyDescent="0.3">
      <c r="A181">
        <v>2023</v>
      </c>
      <c r="B181" t="s">
        <v>772</v>
      </c>
      <c r="C181" t="s">
        <v>736</v>
      </c>
      <c r="D181" t="s">
        <v>25</v>
      </c>
      <c r="E181" t="s">
        <v>1135</v>
      </c>
      <c r="F181" t="s">
        <v>707</v>
      </c>
      <c r="H181" t="s">
        <v>11</v>
      </c>
      <c r="I181" t="s">
        <v>13</v>
      </c>
      <c r="J181" t="s">
        <v>16</v>
      </c>
      <c r="K181" t="s">
        <v>1841</v>
      </c>
      <c r="L181" t="s">
        <v>1670</v>
      </c>
      <c r="M181" t="s">
        <v>1546</v>
      </c>
      <c r="N181" s="10">
        <v>4300</v>
      </c>
      <c r="P181" t="s">
        <v>1621</v>
      </c>
    </row>
    <row r="182" spans="1:16" x14ac:dyDescent="0.3">
      <c r="A182">
        <v>2023</v>
      </c>
      <c r="B182" t="s">
        <v>772</v>
      </c>
      <c r="C182" t="s">
        <v>736</v>
      </c>
      <c r="D182" t="s">
        <v>25</v>
      </c>
      <c r="E182" t="s">
        <v>1135</v>
      </c>
      <c r="F182" t="s">
        <v>707</v>
      </c>
      <c r="H182" t="s">
        <v>11</v>
      </c>
      <c r="I182" t="s">
        <v>13</v>
      </c>
      <c r="J182" t="s">
        <v>16</v>
      </c>
      <c r="K182" t="s">
        <v>1841</v>
      </c>
      <c r="L182" t="s">
        <v>1667</v>
      </c>
      <c r="M182" t="s">
        <v>1546</v>
      </c>
      <c r="N182" s="10">
        <v>261.10000000000002</v>
      </c>
      <c r="P182" t="s">
        <v>1621</v>
      </c>
    </row>
    <row r="183" spans="1:16" x14ac:dyDescent="0.3">
      <c r="A183">
        <v>2023</v>
      </c>
      <c r="B183" t="s">
        <v>772</v>
      </c>
      <c r="C183" t="s">
        <v>736</v>
      </c>
      <c r="D183" t="s">
        <v>25</v>
      </c>
      <c r="E183" t="s">
        <v>1135</v>
      </c>
      <c r="F183" t="s">
        <v>707</v>
      </c>
      <c r="H183" t="s">
        <v>11</v>
      </c>
      <c r="I183" t="s">
        <v>13</v>
      </c>
      <c r="J183" t="s">
        <v>16</v>
      </c>
      <c r="K183" t="s">
        <v>1841</v>
      </c>
      <c r="L183" t="s">
        <v>1668</v>
      </c>
      <c r="M183" t="s">
        <v>1546</v>
      </c>
      <c r="N183" s="10">
        <v>3130</v>
      </c>
      <c r="P183" t="s">
        <v>1621</v>
      </c>
    </row>
    <row r="184" spans="1:16" x14ac:dyDescent="0.3">
      <c r="A184">
        <v>2023</v>
      </c>
      <c r="B184" t="s">
        <v>772</v>
      </c>
      <c r="C184" t="s">
        <v>736</v>
      </c>
      <c r="D184" t="s">
        <v>25</v>
      </c>
      <c r="E184" t="s">
        <v>1135</v>
      </c>
      <c r="F184" t="s">
        <v>707</v>
      </c>
      <c r="H184" t="s">
        <v>11</v>
      </c>
      <c r="I184" t="s">
        <v>13</v>
      </c>
      <c r="J184" t="s">
        <v>16</v>
      </c>
      <c r="K184" t="s">
        <v>1841</v>
      </c>
      <c r="L184" t="s">
        <v>1669</v>
      </c>
      <c r="M184" t="s">
        <v>1546</v>
      </c>
      <c r="N184" s="10">
        <v>908.52</v>
      </c>
      <c r="P184" t="s">
        <v>1621</v>
      </c>
    </row>
    <row r="185" spans="1:16" x14ac:dyDescent="0.3">
      <c r="A185">
        <v>2023</v>
      </c>
      <c r="B185" t="s">
        <v>772</v>
      </c>
      <c r="C185" t="s">
        <v>736</v>
      </c>
      <c r="D185" t="s">
        <v>25</v>
      </c>
      <c r="E185" t="s">
        <v>1135</v>
      </c>
      <c r="F185" t="s">
        <v>707</v>
      </c>
      <c r="H185" t="s">
        <v>11</v>
      </c>
      <c r="I185" t="s">
        <v>13</v>
      </c>
      <c r="J185" t="s">
        <v>16</v>
      </c>
      <c r="K185" t="s">
        <v>1841</v>
      </c>
      <c r="L185" t="s">
        <v>1664</v>
      </c>
      <c r="M185" t="s">
        <v>1546</v>
      </c>
      <c r="N185" s="10">
        <v>921606</v>
      </c>
      <c r="P185" t="s">
        <v>1621</v>
      </c>
    </row>
    <row r="186" spans="1:16" x14ac:dyDescent="0.3">
      <c r="A186">
        <v>2023</v>
      </c>
      <c r="B186" t="s">
        <v>772</v>
      </c>
      <c r="C186" t="s">
        <v>736</v>
      </c>
      <c r="D186" t="s">
        <v>25</v>
      </c>
      <c r="E186" t="s">
        <v>1135</v>
      </c>
      <c r="F186" t="s">
        <v>707</v>
      </c>
      <c r="H186" t="s">
        <v>11</v>
      </c>
      <c r="I186" t="s">
        <v>13</v>
      </c>
      <c r="J186" t="s">
        <v>16</v>
      </c>
      <c r="K186" t="s">
        <v>1841</v>
      </c>
      <c r="L186" t="s">
        <v>1671</v>
      </c>
      <c r="M186" t="s">
        <v>1546</v>
      </c>
      <c r="N186" s="10">
        <v>439008</v>
      </c>
      <c r="P186" t="s">
        <v>1621</v>
      </c>
    </row>
    <row r="187" spans="1:16" x14ac:dyDescent="0.3">
      <c r="A187">
        <v>2023</v>
      </c>
      <c r="B187" t="s">
        <v>772</v>
      </c>
      <c r="C187" t="s">
        <v>736</v>
      </c>
      <c r="D187" t="s">
        <v>25</v>
      </c>
      <c r="E187" t="s">
        <v>1135</v>
      </c>
      <c r="F187" t="s">
        <v>707</v>
      </c>
      <c r="H187" t="s">
        <v>11</v>
      </c>
      <c r="I187" t="s">
        <v>13</v>
      </c>
      <c r="J187" t="s">
        <v>16</v>
      </c>
      <c r="K187" t="s">
        <v>1841</v>
      </c>
      <c r="L187" t="s">
        <v>1672</v>
      </c>
      <c r="M187" t="s">
        <v>1546</v>
      </c>
      <c r="N187" s="10">
        <v>482598</v>
      </c>
      <c r="P187" t="s">
        <v>1621</v>
      </c>
    </row>
    <row r="188" spans="1:16" x14ac:dyDescent="0.3">
      <c r="A188">
        <v>2023</v>
      </c>
      <c r="B188" t="s">
        <v>772</v>
      </c>
      <c r="C188" t="s">
        <v>736</v>
      </c>
      <c r="D188" t="s">
        <v>25</v>
      </c>
      <c r="E188" t="s">
        <v>1135</v>
      </c>
      <c r="F188" t="s">
        <v>707</v>
      </c>
      <c r="H188" t="s">
        <v>11</v>
      </c>
      <c r="I188" t="s">
        <v>13</v>
      </c>
      <c r="J188" t="s">
        <v>16</v>
      </c>
      <c r="K188" t="s">
        <v>1841</v>
      </c>
      <c r="L188" t="s">
        <v>1673</v>
      </c>
      <c r="M188" t="s">
        <v>1546</v>
      </c>
      <c r="N188" s="10">
        <v>95</v>
      </c>
      <c r="P188" t="s">
        <v>1621</v>
      </c>
    </row>
    <row r="189" spans="1:16" x14ac:dyDescent="0.3">
      <c r="A189">
        <v>2023</v>
      </c>
      <c r="B189" t="s">
        <v>772</v>
      </c>
      <c r="C189" t="s">
        <v>736</v>
      </c>
      <c r="D189" t="s">
        <v>25</v>
      </c>
      <c r="E189" t="s">
        <v>1135</v>
      </c>
      <c r="F189" t="s">
        <v>707</v>
      </c>
      <c r="H189" t="s">
        <v>11</v>
      </c>
      <c r="I189" t="s">
        <v>13</v>
      </c>
      <c r="J189" t="s">
        <v>16</v>
      </c>
      <c r="K189" t="s">
        <v>1841</v>
      </c>
      <c r="L189" t="s">
        <v>1674</v>
      </c>
      <c r="M189" t="s">
        <v>1546</v>
      </c>
      <c r="N189" s="10">
        <v>364113.52</v>
      </c>
      <c r="P189" t="s">
        <v>1621</v>
      </c>
    </row>
    <row r="190" spans="1:16" x14ac:dyDescent="0.3">
      <c r="A190">
        <v>2023</v>
      </c>
      <c r="B190" t="s">
        <v>772</v>
      </c>
      <c r="C190" t="s">
        <v>736</v>
      </c>
      <c r="D190" t="s">
        <v>25</v>
      </c>
      <c r="E190" t="s">
        <v>1135</v>
      </c>
      <c r="F190" t="s">
        <v>707</v>
      </c>
      <c r="H190" t="s">
        <v>11</v>
      </c>
      <c r="I190" t="s">
        <v>13</v>
      </c>
      <c r="J190" t="s">
        <v>16</v>
      </c>
      <c r="K190" t="s">
        <v>1841</v>
      </c>
      <c r="L190" t="s">
        <v>1675</v>
      </c>
      <c r="M190" t="s">
        <v>1546</v>
      </c>
      <c r="N190" s="10">
        <v>439174.62</v>
      </c>
      <c r="P190" t="s">
        <v>1621</v>
      </c>
    </row>
    <row r="191" spans="1:16" x14ac:dyDescent="0.3">
      <c r="A191">
        <v>2023</v>
      </c>
      <c r="B191" t="s">
        <v>772</v>
      </c>
      <c r="C191" t="s">
        <v>736</v>
      </c>
      <c r="D191" t="s">
        <v>25</v>
      </c>
      <c r="E191" t="s">
        <v>1135</v>
      </c>
      <c r="F191" t="s">
        <v>707</v>
      </c>
      <c r="H191" t="s">
        <v>11</v>
      </c>
      <c r="I191" t="s">
        <v>13</v>
      </c>
      <c r="J191" t="s">
        <v>16</v>
      </c>
      <c r="K191" t="s">
        <v>1841</v>
      </c>
      <c r="L191" t="s">
        <v>1676</v>
      </c>
      <c r="M191" t="s">
        <v>1546</v>
      </c>
      <c r="N191" s="10">
        <v>122523.46</v>
      </c>
      <c r="P191" t="s">
        <v>1621</v>
      </c>
    </row>
    <row r="192" spans="1:16" x14ac:dyDescent="0.3">
      <c r="A192">
        <v>2023</v>
      </c>
      <c r="B192" t="s">
        <v>772</v>
      </c>
      <c r="C192" t="s">
        <v>736</v>
      </c>
      <c r="D192" t="s">
        <v>25</v>
      </c>
      <c r="E192" t="s">
        <v>1135</v>
      </c>
      <c r="F192" t="s">
        <v>707</v>
      </c>
      <c r="H192" t="s">
        <v>11</v>
      </c>
      <c r="I192" t="s">
        <v>13</v>
      </c>
      <c r="J192" t="s">
        <v>16</v>
      </c>
      <c r="K192" t="s">
        <v>1950</v>
      </c>
      <c r="L192" t="s">
        <v>1677</v>
      </c>
      <c r="M192" t="s">
        <v>1680</v>
      </c>
      <c r="N192" s="10">
        <v>1375</v>
      </c>
      <c r="P192" t="s">
        <v>1621</v>
      </c>
    </row>
    <row r="193" spans="1:16" x14ac:dyDescent="0.3">
      <c r="A193">
        <v>2023</v>
      </c>
      <c r="B193" t="s">
        <v>772</v>
      </c>
      <c r="C193" t="s">
        <v>736</v>
      </c>
      <c r="D193" t="s">
        <v>25</v>
      </c>
      <c r="E193" t="s">
        <v>1135</v>
      </c>
      <c r="F193" t="s">
        <v>707</v>
      </c>
      <c r="H193" t="s">
        <v>11</v>
      </c>
      <c r="I193" t="s">
        <v>13</v>
      </c>
      <c r="J193" t="s">
        <v>16</v>
      </c>
      <c r="K193" t="s">
        <v>1950</v>
      </c>
      <c r="L193" t="s">
        <v>1678</v>
      </c>
      <c r="M193" t="s">
        <v>1680</v>
      </c>
      <c r="N193" s="10">
        <v>235</v>
      </c>
      <c r="P193" t="s">
        <v>1621</v>
      </c>
    </row>
    <row r="194" spans="1:16" x14ac:dyDescent="0.3">
      <c r="A194">
        <v>2023</v>
      </c>
      <c r="B194" t="s">
        <v>772</v>
      </c>
      <c r="C194" t="s">
        <v>736</v>
      </c>
      <c r="D194" t="s">
        <v>25</v>
      </c>
      <c r="E194" t="s">
        <v>1135</v>
      </c>
      <c r="F194" t="s">
        <v>707</v>
      </c>
      <c r="H194" t="s">
        <v>11</v>
      </c>
      <c r="I194" t="s">
        <v>13</v>
      </c>
      <c r="J194" t="s">
        <v>16</v>
      </c>
      <c r="K194" t="s">
        <v>1841</v>
      </c>
      <c r="L194" t="s">
        <v>1679</v>
      </c>
      <c r="M194" t="s">
        <v>1546</v>
      </c>
      <c r="N194" s="10">
        <v>439008</v>
      </c>
      <c r="P194" t="s">
        <v>1621</v>
      </c>
    </row>
    <row r="195" spans="1:16" x14ac:dyDescent="0.3">
      <c r="A195">
        <v>2023</v>
      </c>
      <c r="B195" t="s">
        <v>772</v>
      </c>
      <c r="C195" t="s">
        <v>736</v>
      </c>
      <c r="D195" t="s">
        <v>25</v>
      </c>
      <c r="E195" t="s">
        <v>1135</v>
      </c>
      <c r="F195" t="s">
        <v>707</v>
      </c>
      <c r="H195" t="s">
        <v>11</v>
      </c>
      <c r="I195" t="s">
        <v>13</v>
      </c>
      <c r="J195" t="s">
        <v>16</v>
      </c>
      <c r="K195" t="s">
        <v>1841</v>
      </c>
      <c r="L195" t="s">
        <v>1682</v>
      </c>
      <c r="M195" t="s">
        <v>1546</v>
      </c>
      <c r="N195" s="10" t="s">
        <v>707</v>
      </c>
      <c r="P195" t="s">
        <v>1621</v>
      </c>
    </row>
    <row r="196" spans="1:16" x14ac:dyDescent="0.3">
      <c r="A196">
        <v>2023</v>
      </c>
      <c r="B196" t="s">
        <v>772</v>
      </c>
      <c r="C196" t="s">
        <v>736</v>
      </c>
      <c r="D196" t="s">
        <v>25</v>
      </c>
      <c r="E196" t="s">
        <v>1135</v>
      </c>
      <c r="F196" t="s">
        <v>707</v>
      </c>
      <c r="H196" t="s">
        <v>11</v>
      </c>
      <c r="I196" t="s">
        <v>13</v>
      </c>
      <c r="J196" t="s">
        <v>16</v>
      </c>
      <c r="K196" t="s">
        <v>1841</v>
      </c>
      <c r="L196" t="s">
        <v>1681</v>
      </c>
      <c r="M196" t="s">
        <v>1546</v>
      </c>
      <c r="N196" s="10" t="s">
        <v>707</v>
      </c>
      <c r="P196" t="s">
        <v>1621</v>
      </c>
    </row>
    <row r="197" spans="1:16" x14ac:dyDescent="0.3">
      <c r="A197">
        <v>2023</v>
      </c>
      <c r="B197" t="s">
        <v>772</v>
      </c>
      <c r="C197" t="s">
        <v>736</v>
      </c>
      <c r="D197" t="s">
        <v>26</v>
      </c>
      <c r="E197" t="s">
        <v>1136</v>
      </c>
      <c r="F197" t="s">
        <v>707</v>
      </c>
      <c r="H197" t="s">
        <v>11</v>
      </c>
      <c r="I197" t="s">
        <v>13</v>
      </c>
      <c r="J197" t="s">
        <v>16</v>
      </c>
      <c r="K197" t="s">
        <v>1627</v>
      </c>
      <c r="L197" t="s">
        <v>1629</v>
      </c>
      <c r="M197" t="s">
        <v>1628</v>
      </c>
      <c r="N197" s="10">
        <v>21634</v>
      </c>
      <c r="P197" t="s">
        <v>1621</v>
      </c>
    </row>
    <row r="198" spans="1:16" x14ac:dyDescent="0.3">
      <c r="A198">
        <v>2023</v>
      </c>
      <c r="B198" t="s">
        <v>772</v>
      </c>
      <c r="C198" t="s">
        <v>736</v>
      </c>
      <c r="D198" t="s">
        <v>26</v>
      </c>
      <c r="E198" t="s">
        <v>1136</v>
      </c>
      <c r="F198" t="s">
        <v>707</v>
      </c>
      <c r="H198" t="s">
        <v>11</v>
      </c>
      <c r="I198" t="s">
        <v>13</v>
      </c>
      <c r="J198" t="s">
        <v>16</v>
      </c>
      <c r="K198" t="s">
        <v>1627</v>
      </c>
      <c r="L198" t="s">
        <v>1630</v>
      </c>
      <c r="M198" t="s">
        <v>1628</v>
      </c>
      <c r="N198" s="10">
        <v>21538</v>
      </c>
      <c r="P198" t="s">
        <v>1621</v>
      </c>
    </row>
    <row r="199" spans="1:16" x14ac:dyDescent="0.3">
      <c r="A199">
        <v>2023</v>
      </c>
      <c r="B199" t="s">
        <v>772</v>
      </c>
      <c r="C199" t="s">
        <v>736</v>
      </c>
      <c r="D199" t="s">
        <v>26</v>
      </c>
      <c r="E199" t="s">
        <v>1136</v>
      </c>
      <c r="F199" t="s">
        <v>707</v>
      </c>
      <c r="H199" t="s">
        <v>11</v>
      </c>
      <c r="I199" t="s">
        <v>13</v>
      </c>
      <c r="J199" t="s">
        <v>16</v>
      </c>
      <c r="K199" t="s">
        <v>1627</v>
      </c>
      <c r="L199" t="s">
        <v>1631</v>
      </c>
      <c r="M199" t="s">
        <v>1628</v>
      </c>
      <c r="N199" s="10">
        <v>596</v>
      </c>
      <c r="P199" t="s">
        <v>1621</v>
      </c>
    </row>
    <row r="200" spans="1:16" x14ac:dyDescent="0.3">
      <c r="A200">
        <v>2023</v>
      </c>
      <c r="B200" t="s">
        <v>772</v>
      </c>
      <c r="C200" t="s">
        <v>736</v>
      </c>
      <c r="D200" t="s">
        <v>26</v>
      </c>
      <c r="E200" t="s">
        <v>1136</v>
      </c>
      <c r="F200" t="s">
        <v>707</v>
      </c>
      <c r="H200" t="s">
        <v>11</v>
      </c>
      <c r="I200" t="s">
        <v>13</v>
      </c>
      <c r="J200" t="s">
        <v>16</v>
      </c>
      <c r="K200" t="s">
        <v>1627</v>
      </c>
      <c r="L200" t="s">
        <v>1632</v>
      </c>
      <c r="M200" t="s">
        <v>1628</v>
      </c>
      <c r="N200" s="10">
        <v>23</v>
      </c>
      <c r="P200" t="s">
        <v>1621</v>
      </c>
    </row>
    <row r="201" spans="1:16" x14ac:dyDescent="0.3">
      <c r="A201">
        <v>2023</v>
      </c>
      <c r="B201" t="s">
        <v>772</v>
      </c>
      <c r="C201" t="s">
        <v>736</v>
      </c>
      <c r="D201" t="s">
        <v>26</v>
      </c>
      <c r="E201" t="s">
        <v>1136</v>
      </c>
      <c r="F201" t="s">
        <v>707</v>
      </c>
      <c r="H201" t="s">
        <v>11</v>
      </c>
      <c r="I201" t="s">
        <v>13</v>
      </c>
      <c r="J201" t="s">
        <v>16</v>
      </c>
      <c r="K201" t="s">
        <v>1627</v>
      </c>
      <c r="L201" t="s">
        <v>1633</v>
      </c>
      <c r="M201" t="s">
        <v>1628</v>
      </c>
      <c r="N201" s="10">
        <v>73</v>
      </c>
      <c r="P201" t="s">
        <v>1621</v>
      </c>
    </row>
    <row r="202" spans="1:16" x14ac:dyDescent="0.3">
      <c r="A202">
        <v>2023</v>
      </c>
      <c r="B202" t="s">
        <v>772</v>
      </c>
      <c r="C202" t="s">
        <v>736</v>
      </c>
      <c r="D202" t="s">
        <v>26</v>
      </c>
      <c r="E202" t="s">
        <v>1136</v>
      </c>
      <c r="F202" t="s">
        <v>707</v>
      </c>
      <c r="H202" t="s">
        <v>11</v>
      </c>
      <c r="I202" t="s">
        <v>13</v>
      </c>
      <c r="J202" t="s">
        <v>16</v>
      </c>
      <c r="K202" t="s">
        <v>1627</v>
      </c>
      <c r="L202" t="s">
        <v>1635</v>
      </c>
      <c r="M202" t="s">
        <v>1628</v>
      </c>
      <c r="N202" s="10">
        <v>8006</v>
      </c>
      <c r="P202" t="s">
        <v>1621</v>
      </c>
    </row>
    <row r="203" spans="1:16" x14ac:dyDescent="0.3">
      <c r="A203">
        <v>2023</v>
      </c>
      <c r="B203" t="s">
        <v>772</v>
      </c>
      <c r="C203" t="s">
        <v>736</v>
      </c>
      <c r="D203" t="s">
        <v>26</v>
      </c>
      <c r="E203" t="s">
        <v>1136</v>
      </c>
      <c r="F203" t="s">
        <v>707</v>
      </c>
      <c r="H203" t="s">
        <v>11</v>
      </c>
      <c r="I203" t="s">
        <v>13</v>
      </c>
      <c r="J203" t="s">
        <v>16</v>
      </c>
      <c r="K203" t="s">
        <v>1627</v>
      </c>
      <c r="L203" t="s">
        <v>1636</v>
      </c>
      <c r="M203" t="s">
        <v>1628</v>
      </c>
      <c r="N203" s="10">
        <v>98564</v>
      </c>
      <c r="P203" t="s">
        <v>1621</v>
      </c>
    </row>
    <row r="204" spans="1:16" x14ac:dyDescent="0.3">
      <c r="A204">
        <v>2023</v>
      </c>
      <c r="B204" t="s">
        <v>772</v>
      </c>
      <c r="C204" t="s">
        <v>736</v>
      </c>
      <c r="D204" t="s">
        <v>26</v>
      </c>
      <c r="E204" t="s">
        <v>1136</v>
      </c>
      <c r="F204" t="s">
        <v>707</v>
      </c>
      <c r="H204" t="s">
        <v>11</v>
      </c>
      <c r="I204" t="s">
        <v>13</v>
      </c>
      <c r="J204" t="s">
        <v>16</v>
      </c>
      <c r="K204" t="s">
        <v>1627</v>
      </c>
      <c r="L204" t="s">
        <v>1946</v>
      </c>
      <c r="M204" t="s">
        <v>1637</v>
      </c>
      <c r="N204" s="10">
        <v>1.0298263992036601E-2</v>
      </c>
      <c r="P204" t="s">
        <v>1621</v>
      </c>
    </row>
    <row r="205" spans="1:16" x14ac:dyDescent="0.3">
      <c r="A205">
        <v>2023</v>
      </c>
      <c r="B205" t="s">
        <v>772</v>
      </c>
      <c r="C205" t="s">
        <v>736</v>
      </c>
      <c r="D205" t="s">
        <v>26</v>
      </c>
      <c r="E205" t="s">
        <v>1136</v>
      </c>
      <c r="F205" t="s">
        <v>707</v>
      </c>
      <c r="H205" t="s">
        <v>11</v>
      </c>
      <c r="I205" t="s">
        <v>13</v>
      </c>
      <c r="J205" t="s">
        <v>16</v>
      </c>
      <c r="K205" t="s">
        <v>1627</v>
      </c>
      <c r="L205" t="s">
        <v>1946</v>
      </c>
      <c r="M205" t="s">
        <v>1638</v>
      </c>
      <c r="N205" s="10">
        <v>1.02986510421976E-2</v>
      </c>
      <c r="P205" t="s">
        <v>1621</v>
      </c>
    </row>
    <row r="206" spans="1:16" x14ac:dyDescent="0.3">
      <c r="A206">
        <v>2023</v>
      </c>
      <c r="B206" t="s">
        <v>772</v>
      </c>
      <c r="C206" t="s">
        <v>736</v>
      </c>
      <c r="D206" t="s">
        <v>26</v>
      </c>
      <c r="E206" t="s">
        <v>1136</v>
      </c>
      <c r="F206" t="s">
        <v>707</v>
      </c>
      <c r="H206" t="s">
        <v>11</v>
      </c>
      <c r="I206" t="s">
        <v>13</v>
      </c>
      <c r="J206" t="s">
        <v>16</v>
      </c>
      <c r="K206" t="s">
        <v>1627</v>
      </c>
      <c r="L206" t="s">
        <v>1946</v>
      </c>
      <c r="M206" t="s">
        <v>1639</v>
      </c>
      <c r="N206" s="10">
        <v>0.16012965964343601</v>
      </c>
      <c r="P206" t="s">
        <v>1621</v>
      </c>
    </row>
    <row r="207" spans="1:16" x14ac:dyDescent="0.3">
      <c r="A207">
        <v>2023</v>
      </c>
      <c r="B207" t="s">
        <v>772</v>
      </c>
      <c r="C207" t="s">
        <v>736</v>
      </c>
      <c r="D207" t="s">
        <v>26</v>
      </c>
      <c r="E207" t="s">
        <v>1136</v>
      </c>
      <c r="F207" t="s">
        <v>707</v>
      </c>
      <c r="H207" t="s">
        <v>11</v>
      </c>
      <c r="I207" t="s">
        <v>13</v>
      </c>
      <c r="J207" t="s">
        <v>16</v>
      </c>
      <c r="K207" t="s">
        <v>1641</v>
      </c>
      <c r="L207" t="s">
        <v>1642</v>
      </c>
      <c r="M207" t="s">
        <v>1546</v>
      </c>
      <c r="N207" s="10">
        <v>28.103000000000002</v>
      </c>
      <c r="P207" t="s">
        <v>1621</v>
      </c>
    </row>
    <row r="208" spans="1:16" x14ac:dyDescent="0.3">
      <c r="A208">
        <v>2023</v>
      </c>
      <c r="B208" t="s">
        <v>772</v>
      </c>
      <c r="C208" t="s">
        <v>736</v>
      </c>
      <c r="D208" t="s">
        <v>26</v>
      </c>
      <c r="E208" t="s">
        <v>1136</v>
      </c>
      <c r="F208" t="s">
        <v>707</v>
      </c>
      <c r="H208" t="s">
        <v>11</v>
      </c>
      <c r="I208" t="s">
        <v>13</v>
      </c>
      <c r="J208" t="s">
        <v>16</v>
      </c>
      <c r="K208" t="s">
        <v>1641</v>
      </c>
      <c r="L208" t="s">
        <v>1643</v>
      </c>
      <c r="M208" t="s">
        <v>1546</v>
      </c>
      <c r="N208" s="10">
        <v>0.24299999999999999</v>
      </c>
      <c r="P208" t="s">
        <v>1621</v>
      </c>
    </row>
    <row r="209" spans="1:16" x14ac:dyDescent="0.3">
      <c r="A209">
        <v>2023</v>
      </c>
      <c r="B209" t="s">
        <v>772</v>
      </c>
      <c r="C209" t="s">
        <v>736</v>
      </c>
      <c r="D209" t="s">
        <v>26</v>
      </c>
      <c r="E209" t="s">
        <v>1136</v>
      </c>
      <c r="F209" t="s">
        <v>707</v>
      </c>
      <c r="H209" t="s">
        <v>11</v>
      </c>
      <c r="I209" t="s">
        <v>13</v>
      </c>
      <c r="J209" t="s">
        <v>16</v>
      </c>
      <c r="K209" t="s">
        <v>1641</v>
      </c>
      <c r="L209" t="s">
        <v>1644</v>
      </c>
      <c r="M209" t="s">
        <v>1546</v>
      </c>
      <c r="N209" s="10">
        <v>187.6</v>
      </c>
      <c r="P209" t="s">
        <v>1621</v>
      </c>
    </row>
    <row r="210" spans="1:16" x14ac:dyDescent="0.3">
      <c r="A210">
        <v>2023</v>
      </c>
      <c r="B210" t="s">
        <v>772</v>
      </c>
      <c r="C210" t="s">
        <v>736</v>
      </c>
      <c r="D210" t="s">
        <v>26</v>
      </c>
      <c r="E210" t="s">
        <v>1136</v>
      </c>
      <c r="F210" t="s">
        <v>707</v>
      </c>
      <c r="H210" t="s">
        <v>11</v>
      </c>
      <c r="I210" t="s">
        <v>13</v>
      </c>
      <c r="J210" t="s">
        <v>16</v>
      </c>
      <c r="K210" t="s">
        <v>1641</v>
      </c>
      <c r="L210" t="s">
        <v>1646</v>
      </c>
      <c r="M210" t="s">
        <v>1546</v>
      </c>
      <c r="N210" s="10">
        <v>31.552</v>
      </c>
      <c r="P210" t="s">
        <v>1621</v>
      </c>
    </row>
    <row r="211" spans="1:16" x14ac:dyDescent="0.3">
      <c r="A211">
        <v>2023</v>
      </c>
      <c r="B211" t="s">
        <v>772</v>
      </c>
      <c r="C211" t="s">
        <v>736</v>
      </c>
      <c r="D211" t="s">
        <v>26</v>
      </c>
      <c r="E211" t="s">
        <v>1136</v>
      </c>
      <c r="F211" t="s">
        <v>707</v>
      </c>
      <c r="H211" t="s">
        <v>11</v>
      </c>
      <c r="I211" t="s">
        <v>13</v>
      </c>
      <c r="J211" t="s">
        <v>16</v>
      </c>
      <c r="K211" t="s">
        <v>1641</v>
      </c>
      <c r="L211" t="s">
        <v>1647</v>
      </c>
      <c r="M211" t="s">
        <v>1546</v>
      </c>
      <c r="N211" s="10">
        <v>38.54224</v>
      </c>
      <c r="P211" t="s">
        <v>1621</v>
      </c>
    </row>
    <row r="212" spans="1:16" x14ac:dyDescent="0.3">
      <c r="A212">
        <v>2023</v>
      </c>
      <c r="B212" t="s">
        <v>772</v>
      </c>
      <c r="C212" t="s">
        <v>736</v>
      </c>
      <c r="D212" t="s">
        <v>26</v>
      </c>
      <c r="E212" t="s">
        <v>1136</v>
      </c>
      <c r="F212" t="s">
        <v>707</v>
      </c>
      <c r="H212" t="s">
        <v>11</v>
      </c>
      <c r="I212" t="s">
        <v>13</v>
      </c>
      <c r="J212" t="s">
        <v>16</v>
      </c>
      <c r="K212" t="s">
        <v>1641</v>
      </c>
      <c r="L212" t="s">
        <v>1648</v>
      </c>
      <c r="M212" t="s">
        <v>1546</v>
      </c>
      <c r="N212" s="10">
        <v>8.6</v>
      </c>
      <c r="P212" t="s">
        <v>1621</v>
      </c>
    </row>
    <row r="213" spans="1:16" x14ac:dyDescent="0.3">
      <c r="A213">
        <v>2023</v>
      </c>
      <c r="B213" t="s">
        <v>772</v>
      </c>
      <c r="C213" t="s">
        <v>736</v>
      </c>
      <c r="D213" t="s">
        <v>26</v>
      </c>
      <c r="E213" t="s">
        <v>1136</v>
      </c>
      <c r="F213" t="s">
        <v>707</v>
      </c>
      <c r="H213" t="s">
        <v>11</v>
      </c>
      <c r="I213" t="s">
        <v>13</v>
      </c>
      <c r="J213" t="s">
        <v>16</v>
      </c>
      <c r="K213" t="s">
        <v>1641</v>
      </c>
      <c r="L213" t="s">
        <v>1649</v>
      </c>
      <c r="M213" t="s">
        <v>1546</v>
      </c>
      <c r="N213" s="10">
        <v>2.6</v>
      </c>
      <c r="P213" t="s">
        <v>1621</v>
      </c>
    </row>
    <row r="214" spans="1:16" x14ac:dyDescent="0.3">
      <c r="A214">
        <v>2023</v>
      </c>
      <c r="B214" t="s">
        <v>772</v>
      </c>
      <c r="C214" t="s">
        <v>736</v>
      </c>
      <c r="D214" t="s">
        <v>26</v>
      </c>
      <c r="E214" t="s">
        <v>1136</v>
      </c>
      <c r="F214" t="s">
        <v>707</v>
      </c>
      <c r="H214" t="s">
        <v>11</v>
      </c>
      <c r="I214" t="s">
        <v>13</v>
      </c>
      <c r="J214" t="s">
        <v>16</v>
      </c>
      <c r="K214" t="s">
        <v>1653</v>
      </c>
      <c r="L214" t="s">
        <v>1654</v>
      </c>
      <c r="M214" t="s">
        <v>1655</v>
      </c>
      <c r="N214" s="10">
        <v>2879.3</v>
      </c>
      <c r="P214" t="s">
        <v>1621</v>
      </c>
    </row>
    <row r="215" spans="1:16" x14ac:dyDescent="0.3">
      <c r="A215">
        <v>2023</v>
      </c>
      <c r="B215" t="s">
        <v>772</v>
      </c>
      <c r="C215" t="s">
        <v>736</v>
      </c>
      <c r="D215" t="s">
        <v>26</v>
      </c>
      <c r="E215" t="s">
        <v>1136</v>
      </c>
      <c r="F215" t="s">
        <v>707</v>
      </c>
      <c r="H215" t="s">
        <v>11</v>
      </c>
      <c r="I215" t="s">
        <v>13</v>
      </c>
      <c r="J215" t="s">
        <v>16</v>
      </c>
      <c r="K215" t="s">
        <v>1653</v>
      </c>
      <c r="L215" t="s">
        <v>1656</v>
      </c>
      <c r="M215" t="s">
        <v>1655</v>
      </c>
      <c r="N215" s="10">
        <v>1088.5</v>
      </c>
      <c r="P215" t="s">
        <v>1621</v>
      </c>
    </row>
    <row r="216" spans="1:16" x14ac:dyDescent="0.3">
      <c r="A216">
        <v>2023</v>
      </c>
      <c r="B216" t="s">
        <v>772</v>
      </c>
      <c r="C216" t="s">
        <v>736</v>
      </c>
      <c r="D216" t="s">
        <v>26</v>
      </c>
      <c r="E216" t="s">
        <v>1136</v>
      </c>
      <c r="F216" t="s">
        <v>707</v>
      </c>
      <c r="H216" t="s">
        <v>11</v>
      </c>
      <c r="I216" t="s">
        <v>13</v>
      </c>
      <c r="J216" t="s">
        <v>16</v>
      </c>
      <c r="K216" t="s">
        <v>1653</v>
      </c>
      <c r="L216" t="s">
        <v>1657</v>
      </c>
      <c r="M216" t="s">
        <v>1655</v>
      </c>
      <c r="N216" s="10">
        <v>1790.81</v>
      </c>
      <c r="P216" t="s">
        <v>1621</v>
      </c>
    </row>
    <row r="217" spans="1:16" x14ac:dyDescent="0.3">
      <c r="A217">
        <v>2023</v>
      </c>
      <c r="B217" t="s">
        <v>772</v>
      </c>
      <c r="C217" t="s">
        <v>736</v>
      </c>
      <c r="D217" t="s">
        <v>26</v>
      </c>
      <c r="E217" t="s">
        <v>1136</v>
      </c>
      <c r="F217" t="s">
        <v>707</v>
      </c>
      <c r="H217" t="s">
        <v>11</v>
      </c>
      <c r="I217" t="s">
        <v>13</v>
      </c>
      <c r="J217" t="s">
        <v>16</v>
      </c>
      <c r="K217" t="s">
        <v>1841</v>
      </c>
      <c r="L217" t="s">
        <v>1658</v>
      </c>
      <c r="M217" t="s">
        <v>1546</v>
      </c>
      <c r="N217" s="10">
        <v>2878155</v>
      </c>
      <c r="P217" t="s">
        <v>1621</v>
      </c>
    </row>
    <row r="218" spans="1:16" x14ac:dyDescent="0.3">
      <c r="A218">
        <v>2023</v>
      </c>
      <c r="B218" t="s">
        <v>772</v>
      </c>
      <c r="C218" t="s">
        <v>736</v>
      </c>
      <c r="D218" t="s">
        <v>26</v>
      </c>
      <c r="E218" t="s">
        <v>1136</v>
      </c>
      <c r="F218" t="s">
        <v>707</v>
      </c>
      <c r="H218" t="s">
        <v>11</v>
      </c>
      <c r="I218" t="s">
        <v>13</v>
      </c>
      <c r="J218" t="s">
        <v>16</v>
      </c>
      <c r="K218" t="s">
        <v>1841</v>
      </c>
      <c r="L218" t="s">
        <v>1659</v>
      </c>
      <c r="M218" t="s">
        <v>1546</v>
      </c>
      <c r="N218" s="10">
        <v>2878046.8</v>
      </c>
      <c r="P218" t="s">
        <v>1621</v>
      </c>
    </row>
    <row r="219" spans="1:16" x14ac:dyDescent="0.3">
      <c r="A219">
        <v>2023</v>
      </c>
      <c r="B219" t="s">
        <v>772</v>
      </c>
      <c r="C219" t="s">
        <v>736</v>
      </c>
      <c r="D219" t="s">
        <v>26</v>
      </c>
      <c r="E219" t="s">
        <v>1136</v>
      </c>
      <c r="F219" t="s">
        <v>707</v>
      </c>
      <c r="H219" t="s">
        <v>11</v>
      </c>
      <c r="I219" t="s">
        <v>13</v>
      </c>
      <c r="J219" t="s">
        <v>16</v>
      </c>
      <c r="K219" t="s">
        <v>1841</v>
      </c>
      <c r="L219" t="s">
        <v>1660</v>
      </c>
      <c r="M219" t="s">
        <v>1546</v>
      </c>
      <c r="N219" s="10">
        <v>28020</v>
      </c>
      <c r="P219" t="s">
        <v>1621</v>
      </c>
    </row>
    <row r="220" spans="1:16" x14ac:dyDescent="0.3">
      <c r="A220">
        <v>2023</v>
      </c>
      <c r="B220" t="s">
        <v>772</v>
      </c>
      <c r="C220" t="s">
        <v>736</v>
      </c>
      <c r="D220" t="s">
        <v>26</v>
      </c>
      <c r="E220" t="s">
        <v>1136</v>
      </c>
      <c r="F220" t="s">
        <v>707</v>
      </c>
      <c r="H220" t="s">
        <v>11</v>
      </c>
      <c r="I220" t="s">
        <v>13</v>
      </c>
      <c r="J220" t="s">
        <v>16</v>
      </c>
      <c r="K220" t="s">
        <v>1965</v>
      </c>
      <c r="L220" t="s">
        <v>1661</v>
      </c>
      <c r="M220" t="s">
        <v>1546</v>
      </c>
      <c r="N220" s="10">
        <v>1955.7</v>
      </c>
      <c r="P220" t="s">
        <v>1621</v>
      </c>
    </row>
    <row r="221" spans="1:16" x14ac:dyDescent="0.3">
      <c r="A221">
        <v>2023</v>
      </c>
      <c r="B221" t="s">
        <v>772</v>
      </c>
      <c r="C221" t="s">
        <v>736</v>
      </c>
      <c r="D221" t="s">
        <v>26</v>
      </c>
      <c r="E221" t="s">
        <v>1136</v>
      </c>
      <c r="F221" t="s">
        <v>707</v>
      </c>
      <c r="H221" t="s">
        <v>11</v>
      </c>
      <c r="I221" t="s">
        <v>13</v>
      </c>
      <c r="J221" t="s">
        <v>16</v>
      </c>
      <c r="K221" t="s">
        <v>1965</v>
      </c>
      <c r="L221" t="s">
        <v>1662</v>
      </c>
      <c r="M221" t="s">
        <v>1546</v>
      </c>
      <c r="N221" s="10">
        <v>2599.5</v>
      </c>
      <c r="P221" t="s">
        <v>1621</v>
      </c>
    </row>
    <row r="222" spans="1:16" x14ac:dyDescent="0.3">
      <c r="A222">
        <v>2023</v>
      </c>
      <c r="B222" t="s">
        <v>772</v>
      </c>
      <c r="C222" t="s">
        <v>736</v>
      </c>
      <c r="D222" t="s">
        <v>26</v>
      </c>
      <c r="E222" t="s">
        <v>1136</v>
      </c>
      <c r="F222" t="s">
        <v>707</v>
      </c>
      <c r="H222" t="s">
        <v>11</v>
      </c>
      <c r="I222" t="s">
        <v>13</v>
      </c>
      <c r="J222" t="s">
        <v>16</v>
      </c>
      <c r="K222" t="s">
        <v>1841</v>
      </c>
      <c r="L222" t="s">
        <v>1665</v>
      </c>
      <c r="M222" t="s">
        <v>1546</v>
      </c>
      <c r="N222" s="10">
        <v>451287.1</v>
      </c>
      <c r="P222" t="s">
        <v>1621</v>
      </c>
    </row>
    <row r="223" spans="1:16" x14ac:dyDescent="0.3">
      <c r="A223">
        <v>2023</v>
      </c>
      <c r="B223" t="s">
        <v>772</v>
      </c>
      <c r="C223" t="s">
        <v>736</v>
      </c>
      <c r="D223" t="s">
        <v>26</v>
      </c>
      <c r="E223" t="s">
        <v>1136</v>
      </c>
      <c r="F223" t="s">
        <v>707</v>
      </c>
      <c r="H223" t="s">
        <v>11</v>
      </c>
      <c r="I223" t="s">
        <v>13</v>
      </c>
      <c r="J223" t="s">
        <v>16</v>
      </c>
      <c r="K223" t="s">
        <v>1841</v>
      </c>
      <c r="L223" t="s">
        <v>1666</v>
      </c>
      <c r="M223" t="s">
        <v>1546</v>
      </c>
      <c r="N223" s="10">
        <v>377255</v>
      </c>
      <c r="P223" t="s">
        <v>1621</v>
      </c>
    </row>
    <row r="224" spans="1:16" x14ac:dyDescent="0.3">
      <c r="A224">
        <v>2023</v>
      </c>
      <c r="B224" t="s">
        <v>772</v>
      </c>
      <c r="C224" t="s">
        <v>736</v>
      </c>
      <c r="D224" t="s">
        <v>26</v>
      </c>
      <c r="E224" t="s">
        <v>1136</v>
      </c>
      <c r="F224" t="s">
        <v>707</v>
      </c>
      <c r="H224" t="s">
        <v>11</v>
      </c>
      <c r="I224" t="s">
        <v>13</v>
      </c>
      <c r="J224" t="s">
        <v>16</v>
      </c>
      <c r="K224" t="s">
        <v>1841</v>
      </c>
      <c r="L224" t="s">
        <v>1663</v>
      </c>
      <c r="M224" t="s">
        <v>1546</v>
      </c>
      <c r="N224" s="10">
        <v>2878047</v>
      </c>
      <c r="P224" t="s">
        <v>1621</v>
      </c>
    </row>
    <row r="225" spans="1:16" x14ac:dyDescent="0.3">
      <c r="A225">
        <v>2023</v>
      </c>
      <c r="B225" t="s">
        <v>772</v>
      </c>
      <c r="C225" t="s">
        <v>736</v>
      </c>
      <c r="D225" t="s">
        <v>26</v>
      </c>
      <c r="E225" t="s">
        <v>1136</v>
      </c>
      <c r="F225" t="s">
        <v>707</v>
      </c>
      <c r="H225" t="s">
        <v>11</v>
      </c>
      <c r="I225" t="s">
        <v>13</v>
      </c>
      <c r="J225" t="s">
        <v>16</v>
      </c>
      <c r="K225" t="s">
        <v>1841</v>
      </c>
      <c r="L225" t="s">
        <v>1670</v>
      </c>
      <c r="M225" t="s">
        <v>1546</v>
      </c>
      <c r="N225" s="10">
        <v>1317</v>
      </c>
      <c r="P225" t="s">
        <v>1621</v>
      </c>
    </row>
    <row r="226" spans="1:16" x14ac:dyDescent="0.3">
      <c r="A226">
        <v>2023</v>
      </c>
      <c r="B226" t="s">
        <v>772</v>
      </c>
      <c r="C226" t="s">
        <v>736</v>
      </c>
      <c r="D226" t="s">
        <v>26</v>
      </c>
      <c r="E226" t="s">
        <v>1136</v>
      </c>
      <c r="F226" t="s">
        <v>707</v>
      </c>
      <c r="H226" t="s">
        <v>11</v>
      </c>
      <c r="I226" t="s">
        <v>13</v>
      </c>
      <c r="J226" t="s">
        <v>16</v>
      </c>
      <c r="K226" t="s">
        <v>1841</v>
      </c>
      <c r="L226" t="s">
        <v>1667</v>
      </c>
      <c r="M226" t="s">
        <v>1546</v>
      </c>
      <c r="N226" s="10">
        <v>66.599999999999994</v>
      </c>
      <c r="P226" t="s">
        <v>1621</v>
      </c>
    </row>
    <row r="227" spans="1:16" x14ac:dyDescent="0.3">
      <c r="A227">
        <v>2023</v>
      </c>
      <c r="B227" t="s">
        <v>772</v>
      </c>
      <c r="C227" t="s">
        <v>736</v>
      </c>
      <c r="D227" t="s">
        <v>26</v>
      </c>
      <c r="E227" t="s">
        <v>1136</v>
      </c>
      <c r="F227" t="s">
        <v>707</v>
      </c>
      <c r="H227" t="s">
        <v>11</v>
      </c>
      <c r="I227" t="s">
        <v>13</v>
      </c>
      <c r="J227" t="s">
        <v>16</v>
      </c>
      <c r="K227" t="s">
        <v>1841</v>
      </c>
      <c r="L227" t="s">
        <v>1668</v>
      </c>
      <c r="M227" t="s">
        <v>1546</v>
      </c>
      <c r="N227" s="10">
        <v>458</v>
      </c>
      <c r="P227" t="s">
        <v>1621</v>
      </c>
    </row>
    <row r="228" spans="1:16" x14ac:dyDescent="0.3">
      <c r="A228">
        <v>2023</v>
      </c>
      <c r="B228" t="s">
        <v>772</v>
      </c>
      <c r="C228" t="s">
        <v>736</v>
      </c>
      <c r="D228" t="s">
        <v>26</v>
      </c>
      <c r="E228" t="s">
        <v>1136</v>
      </c>
      <c r="F228" t="s">
        <v>707</v>
      </c>
      <c r="H228" t="s">
        <v>11</v>
      </c>
      <c r="I228" t="s">
        <v>13</v>
      </c>
      <c r="J228" t="s">
        <v>16</v>
      </c>
      <c r="K228" t="s">
        <v>1841</v>
      </c>
      <c r="L228" t="s">
        <v>1669</v>
      </c>
      <c r="M228" t="s">
        <v>1546</v>
      </c>
      <c r="N228" s="10">
        <v>792.22900000000004</v>
      </c>
      <c r="P228" t="s">
        <v>1621</v>
      </c>
    </row>
    <row r="229" spans="1:16" x14ac:dyDescent="0.3">
      <c r="A229">
        <v>2023</v>
      </c>
      <c r="B229" t="s">
        <v>772</v>
      </c>
      <c r="C229" t="s">
        <v>736</v>
      </c>
      <c r="D229" t="s">
        <v>26</v>
      </c>
      <c r="E229" t="s">
        <v>1136</v>
      </c>
      <c r="F229" t="s">
        <v>707</v>
      </c>
      <c r="H229" t="s">
        <v>11</v>
      </c>
      <c r="I229" t="s">
        <v>13</v>
      </c>
      <c r="J229" t="s">
        <v>16</v>
      </c>
      <c r="K229" t="s">
        <v>1841</v>
      </c>
      <c r="L229" t="s">
        <v>1664</v>
      </c>
      <c r="M229" t="s">
        <v>1546</v>
      </c>
      <c r="N229" s="10">
        <v>3329334.0631360002</v>
      </c>
      <c r="P229" t="s">
        <v>1621</v>
      </c>
    </row>
    <row r="230" spans="1:16" x14ac:dyDescent="0.3">
      <c r="A230">
        <v>2023</v>
      </c>
      <c r="B230" t="s">
        <v>772</v>
      </c>
      <c r="C230" t="s">
        <v>736</v>
      </c>
      <c r="D230" t="s">
        <v>26</v>
      </c>
      <c r="E230" t="s">
        <v>1136</v>
      </c>
      <c r="F230" t="s">
        <v>707</v>
      </c>
      <c r="H230" t="s">
        <v>11</v>
      </c>
      <c r="I230" t="s">
        <v>13</v>
      </c>
      <c r="J230" t="s">
        <v>16</v>
      </c>
      <c r="K230" t="s">
        <v>1841</v>
      </c>
      <c r="L230" t="s">
        <v>1671</v>
      </c>
      <c r="M230" t="s">
        <v>1546</v>
      </c>
      <c r="N230" s="10">
        <v>2878047</v>
      </c>
      <c r="P230" t="s">
        <v>1621</v>
      </c>
    </row>
    <row r="231" spans="1:16" x14ac:dyDescent="0.3">
      <c r="A231">
        <v>2023</v>
      </c>
      <c r="B231" t="s">
        <v>772</v>
      </c>
      <c r="C231" t="s">
        <v>736</v>
      </c>
      <c r="D231" t="s">
        <v>26</v>
      </c>
      <c r="E231" t="s">
        <v>1136</v>
      </c>
      <c r="F231" t="s">
        <v>707</v>
      </c>
      <c r="H231" t="s">
        <v>11</v>
      </c>
      <c r="I231" t="s">
        <v>13</v>
      </c>
      <c r="J231" t="s">
        <v>16</v>
      </c>
      <c r="K231" t="s">
        <v>1841</v>
      </c>
      <c r="L231" t="s">
        <v>1672</v>
      </c>
      <c r="M231" t="s">
        <v>1546</v>
      </c>
      <c r="N231" s="10">
        <v>451287.06313600001</v>
      </c>
      <c r="P231" t="s">
        <v>1621</v>
      </c>
    </row>
    <row r="232" spans="1:16" x14ac:dyDescent="0.3">
      <c r="A232">
        <v>2023</v>
      </c>
      <c r="B232" t="s">
        <v>772</v>
      </c>
      <c r="C232" t="s">
        <v>736</v>
      </c>
      <c r="D232" t="s">
        <v>26</v>
      </c>
      <c r="E232" t="s">
        <v>1136</v>
      </c>
      <c r="F232" t="s">
        <v>707</v>
      </c>
      <c r="H232" t="s">
        <v>11</v>
      </c>
      <c r="I232" t="s">
        <v>13</v>
      </c>
      <c r="J232" t="s">
        <v>16</v>
      </c>
      <c r="K232" t="s">
        <v>1841</v>
      </c>
      <c r="L232" t="s">
        <v>1673</v>
      </c>
      <c r="M232" t="s">
        <v>1546</v>
      </c>
      <c r="N232" s="10">
        <v>1662980</v>
      </c>
      <c r="P232" t="s">
        <v>1621</v>
      </c>
    </row>
    <row r="233" spans="1:16" x14ac:dyDescent="0.3">
      <c r="A233">
        <v>2023</v>
      </c>
      <c r="B233" t="s">
        <v>772</v>
      </c>
      <c r="C233" t="s">
        <v>736</v>
      </c>
      <c r="D233" t="s">
        <v>26</v>
      </c>
      <c r="E233" t="s">
        <v>1136</v>
      </c>
      <c r="F233" t="s">
        <v>707</v>
      </c>
      <c r="H233" t="s">
        <v>11</v>
      </c>
      <c r="I233" t="s">
        <v>13</v>
      </c>
      <c r="J233" t="s">
        <v>16</v>
      </c>
      <c r="K233" t="s">
        <v>1841</v>
      </c>
      <c r="L233" t="s">
        <v>1674</v>
      </c>
      <c r="M233" t="s">
        <v>1546</v>
      </c>
      <c r="N233" s="10">
        <v>378047.22899999999</v>
      </c>
      <c r="P233" t="s">
        <v>1621</v>
      </c>
    </row>
    <row r="234" spans="1:16" x14ac:dyDescent="0.3">
      <c r="A234">
        <v>2023</v>
      </c>
      <c r="B234" t="s">
        <v>772</v>
      </c>
      <c r="C234" t="s">
        <v>736</v>
      </c>
      <c r="D234" t="s">
        <v>26</v>
      </c>
      <c r="E234" t="s">
        <v>1136</v>
      </c>
      <c r="F234" t="s">
        <v>707</v>
      </c>
      <c r="H234" t="s">
        <v>11</v>
      </c>
      <c r="I234" t="s">
        <v>13</v>
      </c>
      <c r="J234" t="s">
        <v>16</v>
      </c>
      <c r="K234" t="s">
        <v>1841</v>
      </c>
      <c r="L234" t="s">
        <v>1675</v>
      </c>
      <c r="M234" t="s">
        <v>1546</v>
      </c>
      <c r="N234" s="10">
        <v>1215134</v>
      </c>
      <c r="P234" t="s">
        <v>1621</v>
      </c>
    </row>
    <row r="235" spans="1:16" x14ac:dyDescent="0.3">
      <c r="A235">
        <v>2023</v>
      </c>
      <c r="B235" t="s">
        <v>772</v>
      </c>
      <c r="C235" t="s">
        <v>736</v>
      </c>
      <c r="D235" t="s">
        <v>26</v>
      </c>
      <c r="E235" t="s">
        <v>1136</v>
      </c>
      <c r="F235" t="s">
        <v>707</v>
      </c>
      <c r="H235" t="s">
        <v>11</v>
      </c>
      <c r="I235" t="s">
        <v>13</v>
      </c>
      <c r="J235" t="s">
        <v>16</v>
      </c>
      <c r="K235" t="s">
        <v>1841</v>
      </c>
      <c r="L235" t="s">
        <v>1676</v>
      </c>
      <c r="M235" t="s">
        <v>1546</v>
      </c>
      <c r="N235" s="10">
        <v>74490.063135999997</v>
      </c>
      <c r="P235" t="s">
        <v>1621</v>
      </c>
    </row>
    <row r="236" spans="1:16" x14ac:dyDescent="0.3">
      <c r="A236">
        <v>2023</v>
      </c>
      <c r="B236" t="s">
        <v>772</v>
      </c>
      <c r="C236" t="s">
        <v>736</v>
      </c>
      <c r="D236" t="s">
        <v>26</v>
      </c>
      <c r="E236" t="s">
        <v>1136</v>
      </c>
      <c r="F236" t="s">
        <v>707</v>
      </c>
      <c r="H236" t="s">
        <v>11</v>
      </c>
      <c r="I236" t="s">
        <v>13</v>
      </c>
      <c r="J236" t="s">
        <v>16</v>
      </c>
      <c r="K236" t="s">
        <v>1950</v>
      </c>
      <c r="L236" t="s">
        <v>1677</v>
      </c>
      <c r="M236" t="s">
        <v>1680</v>
      </c>
      <c r="N236" s="10">
        <v>1413</v>
      </c>
      <c r="P236" t="s">
        <v>1621</v>
      </c>
    </row>
    <row r="237" spans="1:16" x14ac:dyDescent="0.3">
      <c r="A237">
        <v>2023</v>
      </c>
      <c r="B237" t="s">
        <v>772</v>
      </c>
      <c r="C237" t="s">
        <v>736</v>
      </c>
      <c r="D237" t="s">
        <v>26</v>
      </c>
      <c r="E237" t="s">
        <v>1136</v>
      </c>
      <c r="F237" t="s">
        <v>707</v>
      </c>
      <c r="H237" t="s">
        <v>11</v>
      </c>
      <c r="I237" t="s">
        <v>13</v>
      </c>
      <c r="J237" t="s">
        <v>16</v>
      </c>
      <c r="K237" t="s">
        <v>1950</v>
      </c>
      <c r="L237" t="s">
        <v>1678</v>
      </c>
      <c r="M237" t="s">
        <v>1680</v>
      </c>
      <c r="N237" s="10">
        <v>432</v>
      </c>
      <c r="P237" t="s">
        <v>1621</v>
      </c>
    </row>
    <row r="238" spans="1:16" x14ac:dyDescent="0.3">
      <c r="A238">
        <v>2023</v>
      </c>
      <c r="B238" t="s">
        <v>772</v>
      </c>
      <c r="C238" t="s">
        <v>736</v>
      </c>
      <c r="D238" t="s">
        <v>26</v>
      </c>
      <c r="E238" t="s">
        <v>1136</v>
      </c>
      <c r="F238" t="s">
        <v>707</v>
      </c>
      <c r="H238" t="s">
        <v>11</v>
      </c>
      <c r="I238" t="s">
        <v>13</v>
      </c>
      <c r="J238" t="s">
        <v>16</v>
      </c>
      <c r="K238" t="s">
        <v>1841</v>
      </c>
      <c r="L238" t="s">
        <v>1679</v>
      </c>
      <c r="M238" t="s">
        <v>1546</v>
      </c>
      <c r="N238" s="10">
        <v>2878047</v>
      </c>
      <c r="P238" t="s">
        <v>1621</v>
      </c>
    </row>
    <row r="239" spans="1:16" x14ac:dyDescent="0.3">
      <c r="A239">
        <v>2023</v>
      </c>
      <c r="B239" t="s">
        <v>772</v>
      </c>
      <c r="C239" t="s">
        <v>736</v>
      </c>
      <c r="D239" t="s">
        <v>26</v>
      </c>
      <c r="E239" t="s">
        <v>1136</v>
      </c>
      <c r="F239" t="s">
        <v>707</v>
      </c>
      <c r="H239" t="s">
        <v>11</v>
      </c>
      <c r="I239" t="s">
        <v>13</v>
      </c>
      <c r="J239" t="s">
        <v>16</v>
      </c>
      <c r="K239" t="s">
        <v>1841</v>
      </c>
      <c r="L239" t="s">
        <v>1682</v>
      </c>
      <c r="M239" t="s">
        <v>1546</v>
      </c>
      <c r="N239" s="10">
        <v>1215097</v>
      </c>
      <c r="P239" t="s">
        <v>1621</v>
      </c>
    </row>
    <row r="240" spans="1:16" x14ac:dyDescent="0.3">
      <c r="A240">
        <v>2023</v>
      </c>
      <c r="B240" t="s">
        <v>772</v>
      </c>
      <c r="C240" t="s">
        <v>736</v>
      </c>
      <c r="D240" t="s">
        <v>26</v>
      </c>
      <c r="E240" t="s">
        <v>1136</v>
      </c>
      <c r="F240" t="s">
        <v>707</v>
      </c>
      <c r="H240" t="s">
        <v>11</v>
      </c>
      <c r="I240" t="s">
        <v>13</v>
      </c>
      <c r="J240" t="s">
        <v>16</v>
      </c>
      <c r="K240" t="s">
        <v>1841</v>
      </c>
      <c r="L240" t="s">
        <v>1681</v>
      </c>
      <c r="M240" t="s">
        <v>1546</v>
      </c>
      <c r="N240" s="10">
        <v>1662950</v>
      </c>
      <c r="P240" t="s">
        <v>1621</v>
      </c>
    </row>
    <row r="241" spans="1:16" x14ac:dyDescent="0.3">
      <c r="A241">
        <v>2023</v>
      </c>
      <c r="B241" t="s">
        <v>807</v>
      </c>
      <c r="C241" t="s">
        <v>261</v>
      </c>
      <c r="D241" t="s">
        <v>707</v>
      </c>
      <c r="E241" t="s">
        <v>707</v>
      </c>
      <c r="F241" t="s">
        <v>707</v>
      </c>
      <c r="G241" t="s">
        <v>2230</v>
      </c>
      <c r="H241" t="s">
        <v>233</v>
      </c>
      <c r="I241" t="s">
        <v>249</v>
      </c>
      <c r="J241" t="s">
        <v>376</v>
      </c>
      <c r="K241" t="s">
        <v>1627</v>
      </c>
      <c r="L241" t="s">
        <v>2233</v>
      </c>
      <c r="M241" t="s">
        <v>2232</v>
      </c>
      <c r="N241" s="10">
        <v>0.54</v>
      </c>
      <c r="P241" t="s">
        <v>2231</v>
      </c>
    </row>
    <row r="242" spans="1:16" x14ac:dyDescent="0.3">
      <c r="A242">
        <v>2023</v>
      </c>
      <c r="B242" t="s">
        <v>807</v>
      </c>
      <c r="C242" t="s">
        <v>261</v>
      </c>
      <c r="D242" t="s">
        <v>707</v>
      </c>
      <c r="E242" t="s">
        <v>707</v>
      </c>
      <c r="F242" t="s">
        <v>707</v>
      </c>
      <c r="G242" t="s">
        <v>2230</v>
      </c>
      <c r="H242" t="s">
        <v>233</v>
      </c>
      <c r="I242" t="s">
        <v>249</v>
      </c>
      <c r="J242" t="s">
        <v>376</v>
      </c>
      <c r="K242" t="s">
        <v>1627</v>
      </c>
      <c r="L242" t="s">
        <v>2234</v>
      </c>
      <c r="M242" t="s">
        <v>2232</v>
      </c>
      <c r="N242" s="10">
        <v>4.1500000000000004</v>
      </c>
      <c r="O242" t="s">
        <v>2235</v>
      </c>
      <c r="P242" t="s">
        <v>2231</v>
      </c>
    </row>
    <row r="243" spans="1:16" x14ac:dyDescent="0.3">
      <c r="A243">
        <v>2023</v>
      </c>
      <c r="B243" t="s">
        <v>807</v>
      </c>
      <c r="C243" t="s">
        <v>261</v>
      </c>
      <c r="D243" t="s">
        <v>707</v>
      </c>
      <c r="E243" t="s">
        <v>707</v>
      </c>
      <c r="F243" t="s">
        <v>707</v>
      </c>
      <c r="G243" t="s">
        <v>2230</v>
      </c>
      <c r="H243" t="s">
        <v>233</v>
      </c>
      <c r="I243" t="s">
        <v>249</v>
      </c>
      <c r="J243" t="s">
        <v>376</v>
      </c>
      <c r="K243" t="s">
        <v>1627</v>
      </c>
      <c r="L243" t="s">
        <v>1629</v>
      </c>
      <c r="M243" t="s">
        <v>2236</v>
      </c>
      <c r="N243" s="10">
        <v>16.53</v>
      </c>
      <c r="O243" t="s">
        <v>2235</v>
      </c>
      <c r="P243" t="s">
        <v>2231</v>
      </c>
    </row>
    <row r="244" spans="1:16" x14ac:dyDescent="0.3">
      <c r="A244">
        <v>2023</v>
      </c>
      <c r="B244" t="s">
        <v>807</v>
      </c>
      <c r="C244" t="s">
        <v>261</v>
      </c>
      <c r="D244" t="s">
        <v>707</v>
      </c>
      <c r="E244" t="s">
        <v>707</v>
      </c>
      <c r="F244" t="s">
        <v>707</v>
      </c>
      <c r="G244" t="s">
        <v>2230</v>
      </c>
      <c r="H244" t="s">
        <v>233</v>
      </c>
      <c r="I244" t="s">
        <v>249</v>
      </c>
      <c r="J244" t="s">
        <v>376</v>
      </c>
      <c r="K244" t="s">
        <v>1627</v>
      </c>
      <c r="L244" t="s">
        <v>1635</v>
      </c>
      <c r="M244" t="s">
        <v>2236</v>
      </c>
      <c r="N244" s="10">
        <v>3.81</v>
      </c>
      <c r="O244" t="s">
        <v>2235</v>
      </c>
      <c r="P244" t="s">
        <v>2231</v>
      </c>
    </row>
    <row r="245" spans="1:16" x14ac:dyDescent="0.3">
      <c r="A245">
        <v>2023</v>
      </c>
      <c r="B245" t="s">
        <v>807</v>
      </c>
      <c r="C245" t="s">
        <v>261</v>
      </c>
      <c r="D245" t="s">
        <v>707</v>
      </c>
      <c r="E245" t="s">
        <v>707</v>
      </c>
      <c r="F245" t="s">
        <v>707</v>
      </c>
      <c r="G245" t="s">
        <v>2230</v>
      </c>
      <c r="H245" t="s">
        <v>233</v>
      </c>
      <c r="I245" t="s">
        <v>249</v>
      </c>
      <c r="J245" t="s">
        <v>376</v>
      </c>
      <c r="K245" t="s">
        <v>1627</v>
      </c>
      <c r="L245" t="s">
        <v>1636</v>
      </c>
      <c r="M245" t="s">
        <v>2236</v>
      </c>
      <c r="N245" s="10">
        <v>48.15</v>
      </c>
      <c r="P245" t="s">
        <v>2231</v>
      </c>
    </row>
    <row r="246" spans="1:16" x14ac:dyDescent="0.3">
      <c r="A246">
        <v>2023</v>
      </c>
      <c r="B246" t="s">
        <v>807</v>
      </c>
      <c r="C246" t="s">
        <v>261</v>
      </c>
      <c r="D246" t="s">
        <v>707</v>
      </c>
      <c r="E246" t="s">
        <v>707</v>
      </c>
      <c r="F246" t="s">
        <v>707</v>
      </c>
      <c r="G246" t="s">
        <v>2230</v>
      </c>
      <c r="H246" t="s">
        <v>233</v>
      </c>
      <c r="I246" t="s">
        <v>249</v>
      </c>
      <c r="J246" t="s">
        <v>376</v>
      </c>
      <c r="K246" t="s">
        <v>1950</v>
      </c>
      <c r="L246" t="s">
        <v>2243</v>
      </c>
      <c r="M246" t="s">
        <v>2252</v>
      </c>
      <c r="N246" s="10">
        <v>44.97</v>
      </c>
      <c r="P246" t="s">
        <v>2231</v>
      </c>
    </row>
    <row r="247" spans="1:16" x14ac:dyDescent="0.3">
      <c r="A247">
        <v>2023</v>
      </c>
      <c r="B247" t="s">
        <v>807</v>
      </c>
      <c r="C247" t="s">
        <v>261</v>
      </c>
      <c r="D247" t="s">
        <v>707</v>
      </c>
      <c r="E247" t="s">
        <v>707</v>
      </c>
      <c r="F247" t="s">
        <v>707</v>
      </c>
      <c r="G247" t="s">
        <v>2230</v>
      </c>
      <c r="H247" t="s">
        <v>233</v>
      </c>
      <c r="I247" t="s">
        <v>249</v>
      </c>
      <c r="J247" t="s">
        <v>376</v>
      </c>
      <c r="K247" t="s">
        <v>1950</v>
      </c>
      <c r="L247" t="s">
        <v>2245</v>
      </c>
      <c r="M247" t="s">
        <v>1680</v>
      </c>
      <c r="N247" s="10">
        <v>775.26</v>
      </c>
      <c r="P247" t="s">
        <v>2231</v>
      </c>
    </row>
    <row r="248" spans="1:16" x14ac:dyDescent="0.3">
      <c r="A248">
        <v>2023</v>
      </c>
      <c r="B248" t="s">
        <v>807</v>
      </c>
      <c r="C248" t="s">
        <v>261</v>
      </c>
      <c r="D248" t="s">
        <v>707</v>
      </c>
      <c r="E248" t="s">
        <v>707</v>
      </c>
      <c r="F248" t="s">
        <v>707</v>
      </c>
      <c r="G248" t="s">
        <v>2230</v>
      </c>
      <c r="H248" t="s">
        <v>233</v>
      </c>
      <c r="I248" t="s">
        <v>249</v>
      </c>
      <c r="J248" t="s">
        <v>376</v>
      </c>
      <c r="K248" t="s">
        <v>1950</v>
      </c>
      <c r="L248" t="s">
        <v>2244</v>
      </c>
      <c r="M248" t="s">
        <v>1680</v>
      </c>
      <c r="N248" s="10">
        <v>20</v>
      </c>
      <c r="P248" t="s">
        <v>2231</v>
      </c>
    </row>
    <row r="249" spans="1:16" x14ac:dyDescent="0.3">
      <c r="A249">
        <v>2023</v>
      </c>
      <c r="B249" t="s">
        <v>807</v>
      </c>
      <c r="C249" t="s">
        <v>261</v>
      </c>
      <c r="D249" t="s">
        <v>707</v>
      </c>
      <c r="E249" t="s">
        <v>707</v>
      </c>
      <c r="F249" t="s">
        <v>707</v>
      </c>
      <c r="G249" t="s">
        <v>2230</v>
      </c>
      <c r="H249" t="s">
        <v>233</v>
      </c>
      <c r="I249" t="s">
        <v>249</v>
      </c>
      <c r="J249" t="s">
        <v>376</v>
      </c>
      <c r="K249" t="s">
        <v>1950</v>
      </c>
      <c r="L249" t="s">
        <v>2246</v>
      </c>
      <c r="M249" t="s">
        <v>1680</v>
      </c>
      <c r="N249" s="10">
        <v>14567.44</v>
      </c>
      <c r="P249" t="s">
        <v>2231</v>
      </c>
    </row>
    <row r="250" spans="1:16" x14ac:dyDescent="0.3">
      <c r="A250">
        <v>2023</v>
      </c>
      <c r="B250" t="s">
        <v>807</v>
      </c>
      <c r="C250" t="s">
        <v>261</v>
      </c>
      <c r="D250" t="s">
        <v>707</v>
      </c>
      <c r="E250" t="s">
        <v>707</v>
      </c>
      <c r="F250" t="s">
        <v>707</v>
      </c>
      <c r="G250" t="s">
        <v>2230</v>
      </c>
      <c r="H250" t="s">
        <v>233</v>
      </c>
      <c r="I250" t="s">
        <v>249</v>
      </c>
      <c r="J250" t="s">
        <v>376</v>
      </c>
      <c r="K250" t="s">
        <v>1950</v>
      </c>
      <c r="L250" t="s">
        <v>2247</v>
      </c>
      <c r="M250" t="s">
        <v>1680</v>
      </c>
      <c r="N250" s="10">
        <v>686</v>
      </c>
      <c r="P250" t="s">
        <v>2231</v>
      </c>
    </row>
    <row r="251" spans="1:16" x14ac:dyDescent="0.3">
      <c r="A251">
        <v>2023</v>
      </c>
      <c r="B251" t="s">
        <v>807</v>
      </c>
      <c r="C251" t="s">
        <v>261</v>
      </c>
      <c r="D251" t="s">
        <v>707</v>
      </c>
      <c r="E251" t="s">
        <v>707</v>
      </c>
      <c r="F251" t="s">
        <v>707</v>
      </c>
      <c r="G251" t="s">
        <v>2230</v>
      </c>
      <c r="H251" t="s">
        <v>233</v>
      </c>
      <c r="I251" t="s">
        <v>249</v>
      </c>
      <c r="J251" t="s">
        <v>376</v>
      </c>
      <c r="K251" t="s">
        <v>1641</v>
      </c>
      <c r="L251" t="s">
        <v>1650</v>
      </c>
      <c r="M251" t="s">
        <v>2251</v>
      </c>
      <c r="N251" s="10">
        <v>0.18</v>
      </c>
      <c r="P251" t="s">
        <v>2231</v>
      </c>
    </row>
    <row r="252" spans="1:16" x14ac:dyDescent="0.3">
      <c r="A252">
        <v>2023</v>
      </c>
      <c r="B252" t="s">
        <v>807</v>
      </c>
      <c r="C252" t="s">
        <v>261</v>
      </c>
      <c r="D252" t="s">
        <v>707</v>
      </c>
      <c r="E252" t="s">
        <v>707</v>
      </c>
      <c r="F252" t="s">
        <v>707</v>
      </c>
      <c r="G252" t="s">
        <v>2230</v>
      </c>
      <c r="H252" t="s">
        <v>233</v>
      </c>
      <c r="I252" t="s">
        <v>249</v>
      </c>
      <c r="J252" t="s">
        <v>376</v>
      </c>
      <c r="K252" t="s">
        <v>1641</v>
      </c>
      <c r="L252" t="s">
        <v>2248</v>
      </c>
      <c r="M252" t="s">
        <v>2249</v>
      </c>
      <c r="N252" s="10">
        <v>0.54</v>
      </c>
      <c r="P252" t="s">
        <v>2231</v>
      </c>
    </row>
    <row r="253" spans="1:16" x14ac:dyDescent="0.3">
      <c r="A253">
        <v>2023</v>
      </c>
      <c r="B253" t="s">
        <v>807</v>
      </c>
      <c r="C253" t="s">
        <v>261</v>
      </c>
      <c r="D253" t="s">
        <v>707</v>
      </c>
      <c r="E253" t="s">
        <v>707</v>
      </c>
      <c r="F253" t="s">
        <v>707</v>
      </c>
      <c r="G253" t="s">
        <v>2230</v>
      </c>
      <c r="H253" t="s">
        <v>233</v>
      </c>
      <c r="I253" t="s">
        <v>249</v>
      </c>
      <c r="J253" t="s">
        <v>376</v>
      </c>
      <c r="K253" t="s">
        <v>1641</v>
      </c>
      <c r="L253" t="s">
        <v>2250</v>
      </c>
      <c r="M253" t="s">
        <v>1572</v>
      </c>
      <c r="N253" s="10">
        <v>17.8</v>
      </c>
      <c r="P253" t="s">
        <v>2231</v>
      </c>
    </row>
    <row r="254" spans="1:16" x14ac:dyDescent="0.3">
      <c r="A254">
        <v>2023</v>
      </c>
      <c r="B254" t="s">
        <v>807</v>
      </c>
      <c r="C254" t="s">
        <v>261</v>
      </c>
      <c r="D254" t="s">
        <v>707</v>
      </c>
      <c r="E254" t="s">
        <v>707</v>
      </c>
      <c r="F254" t="s">
        <v>707</v>
      </c>
      <c r="G254" t="s">
        <v>2230</v>
      </c>
      <c r="H254" t="s">
        <v>233</v>
      </c>
      <c r="I254" t="s">
        <v>249</v>
      </c>
      <c r="J254" t="s">
        <v>376</v>
      </c>
      <c r="K254" t="s">
        <v>1641</v>
      </c>
      <c r="L254" t="s">
        <v>2180</v>
      </c>
      <c r="M254" t="s">
        <v>1572</v>
      </c>
      <c r="N254" s="10">
        <v>46.5</v>
      </c>
      <c r="P254" t="s">
        <v>2231</v>
      </c>
    </row>
    <row r="255" spans="1:16" x14ac:dyDescent="0.3">
      <c r="A255">
        <v>2023</v>
      </c>
      <c r="B255" t="s">
        <v>807</v>
      </c>
      <c r="C255" t="s">
        <v>261</v>
      </c>
      <c r="D255" t="s">
        <v>707</v>
      </c>
      <c r="E255" t="s">
        <v>707</v>
      </c>
      <c r="F255" t="s">
        <v>707</v>
      </c>
      <c r="G255" t="s">
        <v>2230</v>
      </c>
      <c r="H255" t="s">
        <v>233</v>
      </c>
      <c r="I255" t="s">
        <v>249</v>
      </c>
      <c r="J255" t="s">
        <v>376</v>
      </c>
      <c r="K255" t="s">
        <v>1641</v>
      </c>
      <c r="L255" t="s">
        <v>1827</v>
      </c>
      <c r="M255" t="s">
        <v>1546</v>
      </c>
      <c r="N255" s="10">
        <v>1509</v>
      </c>
      <c r="P255" t="s">
        <v>2231</v>
      </c>
    </row>
    <row r="256" spans="1:16" x14ac:dyDescent="0.3">
      <c r="A256">
        <v>2023</v>
      </c>
      <c r="B256" t="s">
        <v>807</v>
      </c>
      <c r="C256" t="s">
        <v>261</v>
      </c>
      <c r="D256" t="s">
        <v>707</v>
      </c>
      <c r="E256" t="s">
        <v>707</v>
      </c>
      <c r="F256" t="s">
        <v>707</v>
      </c>
      <c r="G256" t="s">
        <v>2230</v>
      </c>
      <c r="H256" t="s">
        <v>233</v>
      </c>
      <c r="I256" t="s">
        <v>249</v>
      </c>
      <c r="J256" t="s">
        <v>376</v>
      </c>
      <c r="K256" t="s">
        <v>1641</v>
      </c>
      <c r="L256" t="s">
        <v>1708</v>
      </c>
      <c r="M256" t="s">
        <v>1546</v>
      </c>
      <c r="N256" s="10">
        <v>7262</v>
      </c>
      <c r="P256" t="s">
        <v>2231</v>
      </c>
    </row>
    <row r="257" spans="1:16" x14ac:dyDescent="0.3">
      <c r="A257">
        <v>2023</v>
      </c>
      <c r="B257" t="s">
        <v>807</v>
      </c>
      <c r="C257" t="s">
        <v>261</v>
      </c>
      <c r="D257" t="s">
        <v>707</v>
      </c>
      <c r="E257" t="s">
        <v>707</v>
      </c>
      <c r="F257" t="s">
        <v>707</v>
      </c>
      <c r="G257" t="s">
        <v>2230</v>
      </c>
      <c r="H257" t="s">
        <v>233</v>
      </c>
      <c r="I257" t="s">
        <v>249</v>
      </c>
      <c r="J257" t="s">
        <v>376</v>
      </c>
      <c r="K257" t="s">
        <v>1641</v>
      </c>
      <c r="L257" t="s">
        <v>1644</v>
      </c>
      <c r="M257" t="s">
        <v>1572</v>
      </c>
      <c r="N257" s="10">
        <v>205.16</v>
      </c>
      <c r="P257" t="s">
        <v>2231</v>
      </c>
    </row>
    <row r="258" spans="1:16" x14ac:dyDescent="0.3">
      <c r="A258">
        <v>2023</v>
      </c>
      <c r="B258" t="s">
        <v>807</v>
      </c>
      <c r="C258" t="s">
        <v>261</v>
      </c>
      <c r="D258" t="s">
        <v>707</v>
      </c>
      <c r="E258" t="s">
        <v>707</v>
      </c>
      <c r="F258" t="s">
        <v>707</v>
      </c>
      <c r="G258" t="s">
        <v>2230</v>
      </c>
      <c r="H258" t="s">
        <v>233</v>
      </c>
      <c r="I258" t="s">
        <v>249</v>
      </c>
      <c r="J258" t="s">
        <v>376</v>
      </c>
      <c r="K258" t="s">
        <v>1841</v>
      </c>
      <c r="L258" t="s">
        <v>2253</v>
      </c>
      <c r="M258" t="s">
        <v>1572</v>
      </c>
      <c r="N258" s="10">
        <v>101.7</v>
      </c>
      <c r="P258" t="s">
        <v>2231</v>
      </c>
    </row>
    <row r="259" spans="1:16" x14ac:dyDescent="0.3">
      <c r="A259">
        <v>2023</v>
      </c>
      <c r="B259" t="s">
        <v>807</v>
      </c>
      <c r="C259" t="s">
        <v>261</v>
      </c>
      <c r="D259" t="s">
        <v>707</v>
      </c>
      <c r="E259" t="s">
        <v>707</v>
      </c>
      <c r="F259" t="s">
        <v>707</v>
      </c>
      <c r="G259" t="s">
        <v>2230</v>
      </c>
      <c r="H259" t="s">
        <v>233</v>
      </c>
      <c r="I259" t="s">
        <v>249</v>
      </c>
      <c r="J259" t="s">
        <v>376</v>
      </c>
      <c r="K259" t="s">
        <v>1841</v>
      </c>
      <c r="L259" t="s">
        <v>1776</v>
      </c>
      <c r="M259" t="s">
        <v>1572</v>
      </c>
      <c r="N259" s="10">
        <v>133.80000000000001</v>
      </c>
      <c r="P259" t="s">
        <v>2231</v>
      </c>
    </row>
    <row r="260" spans="1:16" x14ac:dyDescent="0.3">
      <c r="A260">
        <v>2023</v>
      </c>
      <c r="B260" t="s">
        <v>807</v>
      </c>
      <c r="C260" t="s">
        <v>261</v>
      </c>
      <c r="D260" t="s">
        <v>707</v>
      </c>
      <c r="E260" t="s">
        <v>707</v>
      </c>
      <c r="F260" t="s">
        <v>707</v>
      </c>
      <c r="G260" t="s">
        <v>2230</v>
      </c>
      <c r="H260" t="s">
        <v>233</v>
      </c>
      <c r="I260" t="s">
        <v>249</v>
      </c>
      <c r="J260" t="s">
        <v>376</v>
      </c>
      <c r="K260" t="s">
        <v>1841</v>
      </c>
      <c r="L260" t="s">
        <v>1819</v>
      </c>
      <c r="M260" t="s">
        <v>1572</v>
      </c>
      <c r="N260" s="10">
        <v>191.4</v>
      </c>
      <c r="P260" t="s">
        <v>2231</v>
      </c>
    </row>
    <row r="261" spans="1:16" x14ac:dyDescent="0.3">
      <c r="A261">
        <v>2023</v>
      </c>
      <c r="B261" t="s">
        <v>807</v>
      </c>
      <c r="C261" t="s">
        <v>261</v>
      </c>
      <c r="D261" t="s">
        <v>707</v>
      </c>
      <c r="E261" t="s">
        <v>707</v>
      </c>
      <c r="F261" t="s">
        <v>707</v>
      </c>
      <c r="G261" t="s">
        <v>2230</v>
      </c>
      <c r="H261" t="s">
        <v>233</v>
      </c>
      <c r="I261" t="s">
        <v>249</v>
      </c>
      <c r="J261" t="s">
        <v>376</v>
      </c>
      <c r="K261" t="s">
        <v>1841</v>
      </c>
      <c r="L261" t="s">
        <v>1891</v>
      </c>
      <c r="M261" t="s">
        <v>1697</v>
      </c>
      <c r="N261" s="10">
        <v>1.5</v>
      </c>
      <c r="P261" t="s">
        <v>2231</v>
      </c>
    </row>
    <row r="262" spans="1:16" x14ac:dyDescent="0.3">
      <c r="A262">
        <v>2023</v>
      </c>
      <c r="B262" t="s">
        <v>807</v>
      </c>
      <c r="C262" t="s">
        <v>261</v>
      </c>
      <c r="D262" t="s">
        <v>707</v>
      </c>
      <c r="E262" t="s">
        <v>707</v>
      </c>
      <c r="F262" t="s">
        <v>707</v>
      </c>
      <c r="G262" t="s">
        <v>2230</v>
      </c>
      <c r="H262" t="s">
        <v>233</v>
      </c>
      <c r="I262" t="s">
        <v>249</v>
      </c>
      <c r="J262" t="s">
        <v>376</v>
      </c>
      <c r="K262" t="s">
        <v>1841</v>
      </c>
      <c r="L262" t="s">
        <v>2254</v>
      </c>
      <c r="M262" t="s">
        <v>1697</v>
      </c>
      <c r="N262" s="10">
        <v>46.8</v>
      </c>
      <c r="P262" t="s">
        <v>2231</v>
      </c>
    </row>
    <row r="263" spans="1:16" x14ac:dyDescent="0.3">
      <c r="A263">
        <v>2023</v>
      </c>
      <c r="B263" t="s">
        <v>807</v>
      </c>
      <c r="C263" t="s">
        <v>261</v>
      </c>
      <c r="D263" t="s">
        <v>707</v>
      </c>
      <c r="E263" t="s">
        <v>707</v>
      </c>
      <c r="F263" t="s">
        <v>707</v>
      </c>
      <c r="G263" t="s">
        <v>2230</v>
      </c>
      <c r="H263" t="s">
        <v>233</v>
      </c>
      <c r="I263" t="s">
        <v>249</v>
      </c>
      <c r="J263" t="s">
        <v>376</v>
      </c>
      <c r="K263" t="s">
        <v>1841</v>
      </c>
      <c r="L263" t="s">
        <v>2255</v>
      </c>
      <c r="M263" t="s">
        <v>1697</v>
      </c>
      <c r="N263" s="10">
        <v>1.5</v>
      </c>
      <c r="P263" t="s">
        <v>2231</v>
      </c>
    </row>
    <row r="264" spans="1:16" x14ac:dyDescent="0.3">
      <c r="A264">
        <v>2023</v>
      </c>
      <c r="B264" t="s">
        <v>807</v>
      </c>
      <c r="C264" t="s">
        <v>261</v>
      </c>
      <c r="D264" t="s">
        <v>707</v>
      </c>
      <c r="E264" t="s">
        <v>707</v>
      </c>
      <c r="F264" t="s">
        <v>707</v>
      </c>
      <c r="G264" t="s">
        <v>2230</v>
      </c>
      <c r="H264" t="s">
        <v>233</v>
      </c>
      <c r="I264" t="s">
        <v>249</v>
      </c>
      <c r="J264" t="s">
        <v>376</v>
      </c>
      <c r="K264" t="s">
        <v>1841</v>
      </c>
      <c r="L264" t="s">
        <v>2260</v>
      </c>
      <c r="M264" t="s">
        <v>1697</v>
      </c>
      <c r="N264">
        <v>22.3</v>
      </c>
      <c r="P264" t="s">
        <v>2231</v>
      </c>
    </row>
    <row r="265" spans="1:16" x14ac:dyDescent="0.3">
      <c r="A265">
        <v>2023</v>
      </c>
      <c r="B265" t="s">
        <v>807</v>
      </c>
      <c r="C265" t="s">
        <v>261</v>
      </c>
      <c r="D265" t="s">
        <v>707</v>
      </c>
      <c r="E265" t="s">
        <v>707</v>
      </c>
      <c r="F265" t="s">
        <v>707</v>
      </c>
      <c r="G265" t="s">
        <v>2230</v>
      </c>
      <c r="H265" t="s">
        <v>233</v>
      </c>
      <c r="I265" t="s">
        <v>249</v>
      </c>
      <c r="J265" t="s">
        <v>376</v>
      </c>
      <c r="K265" t="s">
        <v>1841</v>
      </c>
      <c r="L265" t="s">
        <v>2261</v>
      </c>
      <c r="M265" t="s">
        <v>2262</v>
      </c>
      <c r="N265">
        <v>1.79</v>
      </c>
      <c r="P265" t="s">
        <v>2231</v>
      </c>
    </row>
    <row r="266" spans="1:16" x14ac:dyDescent="0.3">
      <c r="A266">
        <v>2023</v>
      </c>
      <c r="B266" t="s">
        <v>807</v>
      </c>
      <c r="C266" t="s">
        <v>261</v>
      </c>
      <c r="D266" t="s">
        <v>707</v>
      </c>
      <c r="E266" t="s">
        <v>707</v>
      </c>
      <c r="F266" t="s">
        <v>707</v>
      </c>
      <c r="G266" t="s">
        <v>2230</v>
      </c>
      <c r="H266" t="s">
        <v>233</v>
      </c>
      <c r="I266" t="s">
        <v>249</v>
      </c>
      <c r="J266" t="s">
        <v>376</v>
      </c>
      <c r="K266" t="s">
        <v>1653</v>
      </c>
      <c r="L266" t="s">
        <v>2256</v>
      </c>
      <c r="M266" t="s">
        <v>2257</v>
      </c>
      <c r="N266" s="10">
        <v>3.87</v>
      </c>
      <c r="P266" t="s">
        <v>2231</v>
      </c>
    </row>
    <row r="267" spans="1:16" x14ac:dyDescent="0.3">
      <c r="A267">
        <v>2023</v>
      </c>
      <c r="B267" t="s">
        <v>807</v>
      </c>
      <c r="C267" t="s">
        <v>261</v>
      </c>
      <c r="D267" t="s">
        <v>707</v>
      </c>
      <c r="E267" t="s">
        <v>707</v>
      </c>
      <c r="F267" t="s">
        <v>707</v>
      </c>
      <c r="G267" t="s">
        <v>2230</v>
      </c>
      <c r="H267" t="s">
        <v>233</v>
      </c>
      <c r="I267" t="s">
        <v>249</v>
      </c>
      <c r="J267" t="s">
        <v>376</v>
      </c>
      <c r="K267" t="s">
        <v>1653</v>
      </c>
      <c r="L267" t="s">
        <v>2258</v>
      </c>
      <c r="M267" t="s">
        <v>2259</v>
      </c>
      <c r="N267" s="10">
        <v>11.5</v>
      </c>
      <c r="P267" t="s">
        <v>2231</v>
      </c>
    </row>
    <row r="268" spans="1:16" x14ac:dyDescent="0.3">
      <c r="A268">
        <v>2023</v>
      </c>
      <c r="B268" t="s">
        <v>807</v>
      </c>
      <c r="C268" t="s">
        <v>261</v>
      </c>
      <c r="D268" t="s">
        <v>707</v>
      </c>
      <c r="E268" t="s">
        <v>707</v>
      </c>
      <c r="F268" t="s">
        <v>707</v>
      </c>
      <c r="G268" t="s">
        <v>2230</v>
      </c>
      <c r="H268" t="s">
        <v>233</v>
      </c>
      <c r="I268" t="s">
        <v>249</v>
      </c>
      <c r="J268" t="s">
        <v>376</v>
      </c>
      <c r="K268" t="s">
        <v>1653</v>
      </c>
      <c r="L268" t="s">
        <v>1654</v>
      </c>
      <c r="M268" t="s">
        <v>2136</v>
      </c>
      <c r="N268" s="10">
        <v>791.3</v>
      </c>
      <c r="P268" t="s">
        <v>2231</v>
      </c>
    </row>
    <row r="269" spans="1:16" x14ac:dyDescent="0.3">
      <c r="A269">
        <v>2023</v>
      </c>
      <c r="B269" t="s">
        <v>807</v>
      </c>
      <c r="C269" t="s">
        <v>261</v>
      </c>
      <c r="D269" t="s">
        <v>707</v>
      </c>
      <c r="E269" t="s">
        <v>707</v>
      </c>
      <c r="F269" t="s">
        <v>707</v>
      </c>
      <c r="G269" t="s">
        <v>2230</v>
      </c>
      <c r="H269" t="s">
        <v>233</v>
      </c>
      <c r="I269" t="s">
        <v>249</v>
      </c>
      <c r="J269" t="s">
        <v>376</v>
      </c>
      <c r="K269" t="s">
        <v>1653</v>
      </c>
      <c r="L269" t="s">
        <v>1656</v>
      </c>
      <c r="M269" t="s">
        <v>2136</v>
      </c>
      <c r="N269" s="10">
        <v>734.4</v>
      </c>
      <c r="P269" t="s">
        <v>2231</v>
      </c>
    </row>
    <row r="270" spans="1:16" x14ac:dyDescent="0.3">
      <c r="A270">
        <v>2023</v>
      </c>
      <c r="B270" t="s">
        <v>807</v>
      </c>
      <c r="C270" t="s">
        <v>261</v>
      </c>
      <c r="D270" t="s">
        <v>707</v>
      </c>
      <c r="E270" t="s">
        <v>707</v>
      </c>
      <c r="F270" t="s">
        <v>707</v>
      </c>
      <c r="G270" t="s">
        <v>2230</v>
      </c>
      <c r="H270" t="s">
        <v>233</v>
      </c>
      <c r="I270" t="s">
        <v>249</v>
      </c>
      <c r="J270" t="s">
        <v>376</v>
      </c>
      <c r="K270" t="s">
        <v>1653</v>
      </c>
      <c r="L270" t="s">
        <v>1695</v>
      </c>
      <c r="M270" t="s">
        <v>2136</v>
      </c>
      <c r="N270" s="10">
        <v>59.7</v>
      </c>
      <c r="P270" t="s">
        <v>2231</v>
      </c>
    </row>
    <row r="271" spans="1:16" x14ac:dyDescent="0.3">
      <c r="A271">
        <v>2023</v>
      </c>
      <c r="B271" t="s">
        <v>807</v>
      </c>
      <c r="C271" t="s">
        <v>242</v>
      </c>
      <c r="D271" t="s">
        <v>707</v>
      </c>
      <c r="E271" t="s">
        <v>707</v>
      </c>
      <c r="F271" t="s">
        <v>707</v>
      </c>
      <c r="G271" t="s">
        <v>2265</v>
      </c>
      <c r="H271" t="s">
        <v>233</v>
      </c>
      <c r="I271" t="s">
        <v>245</v>
      </c>
      <c r="J271" t="s">
        <v>244</v>
      </c>
      <c r="K271" t="s">
        <v>1627</v>
      </c>
      <c r="L271" t="s">
        <v>1629</v>
      </c>
      <c r="M271" t="s">
        <v>1691</v>
      </c>
      <c r="N271" s="10">
        <v>4281546</v>
      </c>
      <c r="O271" t="s">
        <v>2266</v>
      </c>
      <c r="P271" t="s">
        <v>2196</v>
      </c>
    </row>
    <row r="272" spans="1:16" x14ac:dyDescent="0.3">
      <c r="A272">
        <v>2023</v>
      </c>
      <c r="B272" t="s">
        <v>807</v>
      </c>
      <c r="C272" t="s">
        <v>242</v>
      </c>
      <c r="D272" t="s">
        <v>707</v>
      </c>
      <c r="E272" t="s">
        <v>707</v>
      </c>
      <c r="F272" t="s">
        <v>707</v>
      </c>
      <c r="G272" t="s">
        <v>2265</v>
      </c>
      <c r="H272" t="s">
        <v>233</v>
      </c>
      <c r="I272" t="s">
        <v>245</v>
      </c>
      <c r="J272" t="s">
        <v>244</v>
      </c>
      <c r="K272" t="s">
        <v>1627</v>
      </c>
      <c r="L272" t="s">
        <v>1635</v>
      </c>
      <c r="M272" t="s">
        <v>1691</v>
      </c>
      <c r="N272" s="10">
        <v>24877</v>
      </c>
    </row>
    <row r="273" spans="1:16" x14ac:dyDescent="0.3">
      <c r="A273">
        <v>2023</v>
      </c>
      <c r="B273" t="s">
        <v>807</v>
      </c>
      <c r="C273" t="s">
        <v>242</v>
      </c>
      <c r="D273" t="s">
        <v>707</v>
      </c>
      <c r="E273" t="s">
        <v>707</v>
      </c>
      <c r="F273" t="s">
        <v>707</v>
      </c>
      <c r="G273" t="s">
        <v>2265</v>
      </c>
      <c r="H273" t="s">
        <v>233</v>
      </c>
      <c r="I273" t="s">
        <v>245</v>
      </c>
      <c r="J273" t="s">
        <v>244</v>
      </c>
      <c r="K273" t="s">
        <v>1627</v>
      </c>
      <c r="L273" t="s">
        <v>2267</v>
      </c>
      <c r="M273" t="s">
        <v>2269</v>
      </c>
      <c r="N273" s="10">
        <v>1.83</v>
      </c>
    </row>
    <row r="274" spans="1:16" x14ac:dyDescent="0.3">
      <c r="A274">
        <v>2023</v>
      </c>
      <c r="B274" t="s">
        <v>807</v>
      </c>
      <c r="C274" t="s">
        <v>242</v>
      </c>
      <c r="D274" t="s">
        <v>707</v>
      </c>
      <c r="E274" t="s">
        <v>707</v>
      </c>
      <c r="F274" t="s">
        <v>707</v>
      </c>
      <c r="G274" t="s">
        <v>2265</v>
      </c>
      <c r="H274" t="s">
        <v>233</v>
      </c>
      <c r="I274" t="s">
        <v>245</v>
      </c>
      <c r="J274" t="s">
        <v>244</v>
      </c>
      <c r="K274" t="s">
        <v>1627</v>
      </c>
      <c r="L274" t="s">
        <v>2268</v>
      </c>
      <c r="M274" t="s">
        <v>2269</v>
      </c>
      <c r="N274" s="10">
        <v>1.84</v>
      </c>
    </row>
    <row r="275" spans="1:16" x14ac:dyDescent="0.3">
      <c r="A275">
        <v>2023</v>
      </c>
      <c r="B275" t="s">
        <v>807</v>
      </c>
      <c r="C275" t="s">
        <v>242</v>
      </c>
      <c r="D275" t="s">
        <v>707</v>
      </c>
      <c r="E275" t="s">
        <v>707</v>
      </c>
      <c r="F275" t="s">
        <v>707</v>
      </c>
      <c r="G275" t="s">
        <v>2265</v>
      </c>
      <c r="H275" t="s">
        <v>233</v>
      </c>
      <c r="I275" t="s">
        <v>245</v>
      </c>
      <c r="J275" t="s">
        <v>244</v>
      </c>
      <c r="K275" t="s">
        <v>1641</v>
      </c>
      <c r="L275" t="s">
        <v>1644</v>
      </c>
      <c r="M275" t="s">
        <v>1546</v>
      </c>
      <c r="N275" s="10">
        <v>766</v>
      </c>
    </row>
    <row r="276" spans="1:16" x14ac:dyDescent="0.3">
      <c r="A276">
        <v>2023</v>
      </c>
      <c r="B276" t="s">
        <v>807</v>
      </c>
      <c r="C276" t="s">
        <v>242</v>
      </c>
      <c r="D276" t="s">
        <v>707</v>
      </c>
      <c r="E276" t="s">
        <v>707</v>
      </c>
      <c r="F276" t="s">
        <v>707</v>
      </c>
      <c r="G276" t="s">
        <v>2265</v>
      </c>
      <c r="H276" t="s">
        <v>233</v>
      </c>
      <c r="I276" t="s">
        <v>245</v>
      </c>
      <c r="J276" t="s">
        <v>244</v>
      </c>
      <c r="K276" t="s">
        <v>1641</v>
      </c>
      <c r="L276" t="s">
        <v>2270</v>
      </c>
      <c r="M276" t="s">
        <v>1546</v>
      </c>
      <c r="N276" s="10">
        <v>2329</v>
      </c>
    </row>
    <row r="277" spans="1:16" x14ac:dyDescent="0.3">
      <c r="A277">
        <v>2023</v>
      </c>
      <c r="B277" t="s">
        <v>807</v>
      </c>
      <c r="C277" t="s">
        <v>242</v>
      </c>
      <c r="D277" t="s">
        <v>707</v>
      </c>
      <c r="E277" t="s">
        <v>707</v>
      </c>
      <c r="F277" t="s">
        <v>707</v>
      </c>
      <c r="G277" t="s">
        <v>2265</v>
      </c>
      <c r="H277" t="s">
        <v>233</v>
      </c>
      <c r="I277" t="s">
        <v>245</v>
      </c>
      <c r="J277" t="s">
        <v>244</v>
      </c>
      <c r="K277" t="s">
        <v>1641</v>
      </c>
      <c r="L277" t="s">
        <v>2271</v>
      </c>
      <c r="M277" t="s">
        <v>1546</v>
      </c>
      <c r="N277" s="10">
        <v>3493</v>
      </c>
    </row>
    <row r="278" spans="1:16" x14ac:dyDescent="0.3">
      <c r="A278">
        <v>2023</v>
      </c>
      <c r="B278" t="s">
        <v>807</v>
      </c>
      <c r="C278" t="s">
        <v>242</v>
      </c>
      <c r="D278" t="s">
        <v>707</v>
      </c>
      <c r="E278" t="s">
        <v>707</v>
      </c>
      <c r="F278" t="s">
        <v>707</v>
      </c>
      <c r="G278" t="s">
        <v>2265</v>
      </c>
      <c r="H278" t="s">
        <v>233</v>
      </c>
      <c r="I278" t="s">
        <v>245</v>
      </c>
      <c r="J278" t="s">
        <v>244</v>
      </c>
      <c r="K278" t="s">
        <v>1641</v>
      </c>
      <c r="L278" t="s">
        <v>2272</v>
      </c>
      <c r="M278" t="s">
        <v>1546</v>
      </c>
      <c r="N278" s="10">
        <v>674</v>
      </c>
    </row>
    <row r="279" spans="1:16" x14ac:dyDescent="0.3">
      <c r="A279">
        <v>2023</v>
      </c>
      <c r="B279" t="s">
        <v>807</v>
      </c>
      <c r="C279" t="s">
        <v>242</v>
      </c>
      <c r="D279" t="s">
        <v>707</v>
      </c>
      <c r="E279" t="s">
        <v>707</v>
      </c>
      <c r="F279" t="s">
        <v>707</v>
      </c>
      <c r="G279" t="s">
        <v>2265</v>
      </c>
      <c r="H279" t="s">
        <v>233</v>
      </c>
      <c r="I279" t="s">
        <v>245</v>
      </c>
      <c r="J279" t="s">
        <v>244</v>
      </c>
      <c r="K279" t="s">
        <v>1641</v>
      </c>
      <c r="L279" t="s">
        <v>542</v>
      </c>
      <c r="M279" t="s">
        <v>1546</v>
      </c>
      <c r="N279" s="10">
        <v>5.18</v>
      </c>
    </row>
    <row r="280" spans="1:16" x14ac:dyDescent="0.3">
      <c r="A280">
        <v>2023</v>
      </c>
      <c r="B280" t="s">
        <v>807</v>
      </c>
      <c r="C280" t="s">
        <v>242</v>
      </c>
      <c r="D280" t="s">
        <v>707</v>
      </c>
      <c r="E280" t="s">
        <v>707</v>
      </c>
      <c r="F280" t="s">
        <v>707</v>
      </c>
      <c r="G280" t="s">
        <v>2265</v>
      </c>
      <c r="H280" t="s">
        <v>233</v>
      </c>
      <c r="I280" t="s">
        <v>245</v>
      </c>
      <c r="J280" t="s">
        <v>244</v>
      </c>
      <c r="K280" t="s">
        <v>1641</v>
      </c>
      <c r="L280" t="s">
        <v>1651</v>
      </c>
      <c r="M280" t="s">
        <v>1546</v>
      </c>
      <c r="N280" s="10">
        <v>0.317</v>
      </c>
    </row>
    <row r="281" spans="1:16" x14ac:dyDescent="0.3">
      <c r="A281">
        <v>2023</v>
      </c>
      <c r="B281" t="s">
        <v>807</v>
      </c>
      <c r="C281" t="s">
        <v>242</v>
      </c>
      <c r="D281" t="s">
        <v>707</v>
      </c>
      <c r="E281" t="s">
        <v>707</v>
      </c>
      <c r="F281" t="s">
        <v>707</v>
      </c>
      <c r="G281" t="s">
        <v>2265</v>
      </c>
      <c r="H281" t="s">
        <v>233</v>
      </c>
      <c r="I281" t="s">
        <v>245</v>
      </c>
      <c r="J281" t="s">
        <v>244</v>
      </c>
      <c r="K281" t="s">
        <v>1641</v>
      </c>
      <c r="L281" t="s">
        <v>1827</v>
      </c>
      <c r="M281" t="s">
        <v>1546</v>
      </c>
      <c r="N281" s="10">
        <v>117</v>
      </c>
    </row>
    <row r="282" spans="1:16" x14ac:dyDescent="0.3">
      <c r="A282">
        <v>2023</v>
      </c>
      <c r="B282" t="s">
        <v>807</v>
      </c>
      <c r="C282" t="s">
        <v>242</v>
      </c>
      <c r="D282" t="s">
        <v>707</v>
      </c>
      <c r="E282" t="s">
        <v>707</v>
      </c>
      <c r="F282" t="s">
        <v>707</v>
      </c>
      <c r="G282" t="s">
        <v>2265</v>
      </c>
      <c r="H282" t="s">
        <v>233</v>
      </c>
      <c r="I282" t="s">
        <v>245</v>
      </c>
      <c r="J282" t="s">
        <v>244</v>
      </c>
      <c r="K282" t="s">
        <v>1641</v>
      </c>
      <c r="L282" t="s">
        <v>2273</v>
      </c>
      <c r="M282" t="s">
        <v>1546</v>
      </c>
      <c r="N282" s="10">
        <v>0.56000000000000005</v>
      </c>
    </row>
    <row r="283" spans="1:16" x14ac:dyDescent="0.3">
      <c r="A283">
        <v>2023</v>
      </c>
      <c r="B283" t="s">
        <v>807</v>
      </c>
      <c r="C283" t="s">
        <v>242</v>
      </c>
      <c r="D283" t="s">
        <v>707</v>
      </c>
      <c r="E283" t="s">
        <v>707</v>
      </c>
      <c r="F283" t="s">
        <v>707</v>
      </c>
      <c r="G283" t="s">
        <v>2265</v>
      </c>
      <c r="H283" t="s">
        <v>233</v>
      </c>
      <c r="I283" t="s">
        <v>245</v>
      </c>
      <c r="J283" t="s">
        <v>244</v>
      </c>
      <c r="K283" t="s">
        <v>1841</v>
      </c>
      <c r="L283" t="s">
        <v>1777</v>
      </c>
      <c r="M283" t="s">
        <v>1546</v>
      </c>
      <c r="N283">
        <v>1472636</v>
      </c>
    </row>
    <row r="284" spans="1:16" x14ac:dyDescent="0.3">
      <c r="A284">
        <v>2023</v>
      </c>
      <c r="B284" t="s">
        <v>807</v>
      </c>
      <c r="C284" t="s">
        <v>242</v>
      </c>
      <c r="D284" t="s">
        <v>707</v>
      </c>
      <c r="E284" t="s">
        <v>707</v>
      </c>
      <c r="F284" t="s">
        <v>707</v>
      </c>
      <c r="G284" t="s">
        <v>2265</v>
      </c>
      <c r="H284" t="s">
        <v>233</v>
      </c>
      <c r="I284" t="s">
        <v>245</v>
      </c>
      <c r="J284" t="s">
        <v>244</v>
      </c>
      <c r="K284" t="s">
        <v>1653</v>
      </c>
      <c r="L284" t="s">
        <v>2274</v>
      </c>
      <c r="M284" t="s">
        <v>1694</v>
      </c>
      <c r="N284" s="10">
        <v>259893138</v>
      </c>
    </row>
    <row r="285" spans="1:16" x14ac:dyDescent="0.3">
      <c r="A285">
        <v>2023</v>
      </c>
      <c r="B285" t="s">
        <v>807</v>
      </c>
      <c r="C285" t="s">
        <v>2811</v>
      </c>
      <c r="D285" t="s">
        <v>707</v>
      </c>
      <c r="E285" t="s">
        <v>707</v>
      </c>
      <c r="F285" t="s">
        <v>707</v>
      </c>
      <c r="G285" t="s">
        <v>2345</v>
      </c>
      <c r="H285" t="s">
        <v>1961</v>
      </c>
      <c r="I285" t="s">
        <v>720</v>
      </c>
      <c r="J285" t="s">
        <v>720</v>
      </c>
      <c r="K285" t="s">
        <v>1627</v>
      </c>
      <c r="L285" t="s">
        <v>1774</v>
      </c>
      <c r="M285" t="s">
        <v>2236</v>
      </c>
      <c r="N285" s="10">
        <v>114.3</v>
      </c>
      <c r="P285" t="s">
        <v>2843</v>
      </c>
    </row>
    <row r="286" spans="1:16" x14ac:dyDescent="0.3">
      <c r="A286">
        <v>2023</v>
      </c>
      <c r="B286" t="s">
        <v>807</v>
      </c>
      <c r="C286" t="s">
        <v>2811</v>
      </c>
      <c r="D286" t="s">
        <v>707</v>
      </c>
      <c r="E286" t="s">
        <v>707</v>
      </c>
      <c r="F286" t="s">
        <v>707</v>
      </c>
      <c r="G286" t="s">
        <v>2345</v>
      </c>
      <c r="H286" t="s">
        <v>1961</v>
      </c>
      <c r="I286" t="s">
        <v>720</v>
      </c>
      <c r="J286" t="s">
        <v>720</v>
      </c>
      <c r="K286" t="s">
        <v>1627</v>
      </c>
      <c r="L286" t="s">
        <v>2844</v>
      </c>
      <c r="M286" t="s">
        <v>2842</v>
      </c>
      <c r="N286" s="10">
        <v>1.96</v>
      </c>
      <c r="P286" t="s">
        <v>2843</v>
      </c>
    </row>
    <row r="287" spans="1:16" x14ac:dyDescent="0.3">
      <c r="A287">
        <v>2023</v>
      </c>
      <c r="B287" t="s">
        <v>807</v>
      </c>
      <c r="C287" t="s">
        <v>2811</v>
      </c>
      <c r="D287" t="s">
        <v>707</v>
      </c>
      <c r="E287" t="s">
        <v>707</v>
      </c>
      <c r="F287" t="s">
        <v>707</v>
      </c>
      <c r="G287" t="s">
        <v>2345</v>
      </c>
      <c r="H287" t="s">
        <v>1961</v>
      </c>
      <c r="I287" t="s">
        <v>720</v>
      </c>
      <c r="J287" t="s">
        <v>720</v>
      </c>
      <c r="K287" t="s">
        <v>1641</v>
      </c>
      <c r="L287" t="s">
        <v>2845</v>
      </c>
      <c r="M287" t="s">
        <v>2848</v>
      </c>
      <c r="N287" s="10">
        <v>0.48</v>
      </c>
      <c r="P287" t="s">
        <v>2843</v>
      </c>
    </row>
    <row r="288" spans="1:16" x14ac:dyDescent="0.3">
      <c r="A288">
        <v>2023</v>
      </c>
      <c r="B288" t="s">
        <v>807</v>
      </c>
      <c r="C288" t="s">
        <v>2811</v>
      </c>
      <c r="D288" t="s">
        <v>707</v>
      </c>
      <c r="E288" t="s">
        <v>707</v>
      </c>
      <c r="F288" t="s">
        <v>707</v>
      </c>
      <c r="G288" t="s">
        <v>2345</v>
      </c>
      <c r="H288" t="s">
        <v>1961</v>
      </c>
      <c r="I288" t="s">
        <v>720</v>
      </c>
      <c r="J288" t="s">
        <v>720</v>
      </c>
      <c r="K288" t="s">
        <v>1641</v>
      </c>
      <c r="L288" t="s">
        <v>2846</v>
      </c>
      <c r="M288" t="s">
        <v>2848</v>
      </c>
      <c r="N288" s="10">
        <v>1.07</v>
      </c>
      <c r="P288" t="s">
        <v>2843</v>
      </c>
    </row>
    <row r="289" spans="1:16" x14ac:dyDescent="0.3">
      <c r="A289">
        <v>2023</v>
      </c>
      <c r="B289" t="s">
        <v>807</v>
      </c>
      <c r="C289" t="s">
        <v>2811</v>
      </c>
      <c r="D289" t="s">
        <v>707</v>
      </c>
      <c r="E289" t="s">
        <v>707</v>
      </c>
      <c r="F289" t="s">
        <v>707</v>
      </c>
      <c r="G289" t="s">
        <v>2345</v>
      </c>
      <c r="H289" t="s">
        <v>1961</v>
      </c>
      <c r="I289" t="s">
        <v>720</v>
      </c>
      <c r="J289" t="s">
        <v>720</v>
      </c>
      <c r="K289" t="s">
        <v>1641</v>
      </c>
      <c r="L289" t="s">
        <v>2847</v>
      </c>
      <c r="M289" t="s">
        <v>2848</v>
      </c>
      <c r="N289" s="10">
        <v>1.79</v>
      </c>
      <c r="P289" t="s">
        <v>2843</v>
      </c>
    </row>
    <row r="290" spans="1:16" x14ac:dyDescent="0.3">
      <c r="A290">
        <v>2023</v>
      </c>
      <c r="B290" t="s">
        <v>807</v>
      </c>
      <c r="C290" t="s">
        <v>2811</v>
      </c>
      <c r="D290" t="s">
        <v>707</v>
      </c>
      <c r="E290" t="s">
        <v>707</v>
      </c>
      <c r="F290" t="s">
        <v>707</v>
      </c>
      <c r="G290" t="s">
        <v>2345</v>
      </c>
      <c r="H290" t="s">
        <v>1961</v>
      </c>
      <c r="I290" t="s">
        <v>720</v>
      </c>
      <c r="J290" t="s">
        <v>720</v>
      </c>
      <c r="K290" t="s">
        <v>1653</v>
      </c>
      <c r="L290" t="s">
        <v>2849</v>
      </c>
      <c r="M290" t="s">
        <v>2850</v>
      </c>
      <c r="N290" s="10">
        <v>3.4</v>
      </c>
      <c r="P290" t="s">
        <v>2843</v>
      </c>
    </row>
    <row r="291" spans="1:16" x14ac:dyDescent="0.3">
      <c r="A291">
        <v>2023</v>
      </c>
      <c r="B291" t="s">
        <v>772</v>
      </c>
      <c r="C291" t="s">
        <v>159</v>
      </c>
      <c r="D291" t="s">
        <v>160</v>
      </c>
      <c r="E291" t="s">
        <v>1165</v>
      </c>
      <c r="F291" t="s">
        <v>707</v>
      </c>
      <c r="H291" t="s">
        <v>11</v>
      </c>
      <c r="I291" t="s">
        <v>34</v>
      </c>
      <c r="J291" t="s">
        <v>157</v>
      </c>
      <c r="K291" t="s">
        <v>1627</v>
      </c>
      <c r="L291" t="s">
        <v>2127</v>
      </c>
      <c r="M291" t="s">
        <v>1691</v>
      </c>
      <c r="N291" s="10">
        <v>168888</v>
      </c>
      <c r="P291" t="s">
        <v>2128</v>
      </c>
    </row>
    <row r="292" spans="1:16" x14ac:dyDescent="0.3">
      <c r="A292">
        <v>2023</v>
      </c>
      <c r="B292" t="s">
        <v>772</v>
      </c>
      <c r="C292" t="s">
        <v>159</v>
      </c>
      <c r="D292" t="s">
        <v>160</v>
      </c>
      <c r="E292" t="s">
        <v>1165</v>
      </c>
      <c r="F292" t="s">
        <v>707</v>
      </c>
      <c r="H292" t="s">
        <v>11</v>
      </c>
      <c r="I292" t="s">
        <v>34</v>
      </c>
      <c r="J292" t="s">
        <v>157</v>
      </c>
      <c r="K292" t="s">
        <v>1641</v>
      </c>
      <c r="L292" t="s">
        <v>1706</v>
      </c>
      <c r="M292" t="s">
        <v>1546</v>
      </c>
      <c r="N292" s="10">
        <v>13</v>
      </c>
      <c r="P292" t="s">
        <v>2128</v>
      </c>
    </row>
    <row r="293" spans="1:16" x14ac:dyDescent="0.3">
      <c r="A293">
        <v>2023</v>
      </c>
      <c r="B293" t="s">
        <v>772</v>
      </c>
      <c r="C293" t="s">
        <v>159</v>
      </c>
      <c r="D293" t="s">
        <v>160</v>
      </c>
      <c r="E293" t="s">
        <v>1165</v>
      </c>
      <c r="F293" t="s">
        <v>707</v>
      </c>
      <c r="H293" t="s">
        <v>11</v>
      </c>
      <c r="I293" t="s">
        <v>34</v>
      </c>
      <c r="J293" t="s">
        <v>157</v>
      </c>
      <c r="K293" t="s">
        <v>1641</v>
      </c>
      <c r="L293" t="s">
        <v>1692</v>
      </c>
      <c r="M293" t="s">
        <v>1546</v>
      </c>
      <c r="N293" s="10">
        <v>3702</v>
      </c>
      <c r="P293" t="s">
        <v>2128</v>
      </c>
    </row>
    <row r="294" spans="1:16" x14ac:dyDescent="0.3">
      <c r="A294">
        <v>2023</v>
      </c>
      <c r="B294" t="s">
        <v>772</v>
      </c>
      <c r="C294" t="s">
        <v>159</v>
      </c>
      <c r="D294" t="s">
        <v>160</v>
      </c>
      <c r="E294" t="s">
        <v>1165</v>
      </c>
      <c r="F294" t="s">
        <v>707</v>
      </c>
      <c r="H294" t="s">
        <v>11</v>
      </c>
      <c r="I294" t="s">
        <v>34</v>
      </c>
      <c r="J294" t="s">
        <v>157</v>
      </c>
      <c r="K294" t="s">
        <v>1950</v>
      </c>
      <c r="L294" t="s">
        <v>2129</v>
      </c>
      <c r="M294" t="s">
        <v>1680</v>
      </c>
      <c r="N294" s="10">
        <v>613</v>
      </c>
      <c r="P294" t="s">
        <v>2128</v>
      </c>
    </row>
    <row r="295" spans="1:16" x14ac:dyDescent="0.3">
      <c r="A295">
        <v>2023</v>
      </c>
      <c r="B295" t="s">
        <v>772</v>
      </c>
      <c r="C295" t="s">
        <v>27</v>
      </c>
      <c r="D295" t="s">
        <v>28</v>
      </c>
      <c r="E295" t="s">
        <v>1166</v>
      </c>
      <c r="F295" t="s">
        <v>707</v>
      </c>
      <c r="K295" t="s">
        <v>1653</v>
      </c>
      <c r="L295" t="s">
        <v>1939</v>
      </c>
      <c r="M295" s="10" t="s">
        <v>1943</v>
      </c>
      <c r="N295" s="10">
        <v>3343</v>
      </c>
      <c r="P295" t="s">
        <v>1936</v>
      </c>
    </row>
    <row r="296" spans="1:16" x14ac:dyDescent="0.3">
      <c r="A296">
        <v>2023</v>
      </c>
      <c r="B296" t="s">
        <v>772</v>
      </c>
      <c r="C296" t="s">
        <v>27</v>
      </c>
      <c r="D296" t="s">
        <v>28</v>
      </c>
      <c r="E296" t="s">
        <v>1166</v>
      </c>
      <c r="F296" t="s">
        <v>707</v>
      </c>
      <c r="K296" t="s">
        <v>1653</v>
      </c>
      <c r="L296" t="s">
        <v>1940</v>
      </c>
      <c r="M296" s="10" t="s">
        <v>1943</v>
      </c>
      <c r="N296" s="10">
        <v>2145</v>
      </c>
      <c r="P296" t="s">
        <v>1936</v>
      </c>
    </row>
    <row r="297" spans="1:16" x14ac:dyDescent="0.3">
      <c r="A297">
        <v>2023</v>
      </c>
      <c r="B297" t="s">
        <v>772</v>
      </c>
      <c r="C297" t="s">
        <v>27</v>
      </c>
      <c r="D297" t="s">
        <v>28</v>
      </c>
      <c r="E297" t="s">
        <v>1166</v>
      </c>
      <c r="F297" t="s">
        <v>707</v>
      </c>
      <c r="K297" t="s">
        <v>1653</v>
      </c>
      <c r="L297" t="s">
        <v>1657</v>
      </c>
      <c r="M297" s="10" t="s">
        <v>1943</v>
      </c>
      <c r="N297" s="10">
        <v>39664</v>
      </c>
      <c r="P297" t="s">
        <v>1936</v>
      </c>
    </row>
    <row r="298" spans="1:16" x14ac:dyDescent="0.3">
      <c r="A298">
        <v>2023</v>
      </c>
      <c r="B298" t="s">
        <v>772</v>
      </c>
      <c r="C298" t="s">
        <v>27</v>
      </c>
      <c r="D298" t="s">
        <v>28</v>
      </c>
      <c r="E298" t="s">
        <v>1166</v>
      </c>
      <c r="F298" t="s">
        <v>707</v>
      </c>
      <c r="K298" t="s">
        <v>1653</v>
      </c>
      <c r="L298" t="s">
        <v>1941</v>
      </c>
      <c r="M298" s="10" t="s">
        <v>1814</v>
      </c>
      <c r="N298">
        <v>23.7</v>
      </c>
      <c r="P298" t="s">
        <v>1936</v>
      </c>
    </row>
    <row r="299" spans="1:16" x14ac:dyDescent="0.3">
      <c r="A299">
        <v>2023</v>
      </c>
      <c r="B299" t="s">
        <v>772</v>
      </c>
      <c r="C299" t="s">
        <v>27</v>
      </c>
      <c r="D299" t="s">
        <v>28</v>
      </c>
      <c r="E299" t="s">
        <v>1166</v>
      </c>
      <c r="F299" t="s">
        <v>707</v>
      </c>
      <c r="K299" t="s">
        <v>1653</v>
      </c>
      <c r="L299" t="s">
        <v>1941</v>
      </c>
      <c r="M299" s="10" t="s">
        <v>1944</v>
      </c>
      <c r="N299">
        <v>2.64</v>
      </c>
      <c r="P299" t="s">
        <v>1936</v>
      </c>
    </row>
    <row r="300" spans="1:16" x14ac:dyDescent="0.3">
      <c r="A300">
        <v>2023</v>
      </c>
      <c r="B300" t="s">
        <v>772</v>
      </c>
      <c r="C300" t="s">
        <v>27</v>
      </c>
      <c r="D300" t="s">
        <v>28</v>
      </c>
      <c r="E300" t="s">
        <v>1166</v>
      </c>
      <c r="F300" t="s">
        <v>707</v>
      </c>
      <c r="K300" t="s">
        <v>1653</v>
      </c>
      <c r="L300" t="s">
        <v>1942</v>
      </c>
      <c r="M300" s="10" t="s">
        <v>1814</v>
      </c>
      <c r="N300">
        <v>7.37</v>
      </c>
      <c r="P300" t="s">
        <v>1936</v>
      </c>
    </row>
    <row r="301" spans="1:16" x14ac:dyDescent="0.3">
      <c r="A301">
        <v>2023</v>
      </c>
      <c r="B301" t="s">
        <v>772</v>
      </c>
      <c r="C301" t="s">
        <v>27</v>
      </c>
      <c r="D301" t="s">
        <v>28</v>
      </c>
      <c r="E301" t="s">
        <v>1166</v>
      </c>
      <c r="F301" t="s">
        <v>707</v>
      </c>
      <c r="K301" t="s">
        <v>1653</v>
      </c>
      <c r="L301" t="s">
        <v>1942</v>
      </c>
      <c r="M301" s="10" t="s">
        <v>1944</v>
      </c>
      <c r="N301">
        <v>0.82</v>
      </c>
      <c r="P301" t="s">
        <v>1936</v>
      </c>
    </row>
    <row r="302" spans="1:16" x14ac:dyDescent="0.3">
      <c r="A302">
        <v>2023</v>
      </c>
      <c r="B302" t="s">
        <v>772</v>
      </c>
      <c r="C302" t="s">
        <v>27</v>
      </c>
      <c r="D302" t="s">
        <v>28</v>
      </c>
      <c r="E302" t="s">
        <v>1166</v>
      </c>
      <c r="F302" t="s">
        <v>707</v>
      </c>
      <c r="K302" t="s">
        <v>1627</v>
      </c>
      <c r="L302" t="s">
        <v>1629</v>
      </c>
      <c r="M302" s="10" t="s">
        <v>1948</v>
      </c>
      <c r="N302">
        <v>20000</v>
      </c>
      <c r="P302" t="s">
        <v>1936</v>
      </c>
    </row>
    <row r="303" spans="1:16" x14ac:dyDescent="0.3">
      <c r="A303">
        <v>2023</v>
      </c>
      <c r="B303" t="s">
        <v>772</v>
      </c>
      <c r="C303" t="s">
        <v>27</v>
      </c>
      <c r="D303" t="s">
        <v>28</v>
      </c>
      <c r="E303" t="s">
        <v>1166</v>
      </c>
      <c r="F303" t="s">
        <v>707</v>
      </c>
      <c r="K303" t="s">
        <v>1627</v>
      </c>
      <c r="L303" t="s">
        <v>1635</v>
      </c>
      <c r="M303" s="10" t="s">
        <v>1948</v>
      </c>
      <c r="N303">
        <v>5000</v>
      </c>
      <c r="P303" t="s">
        <v>1936</v>
      </c>
    </row>
    <row r="304" spans="1:16" x14ac:dyDescent="0.3">
      <c r="A304">
        <v>2023</v>
      </c>
      <c r="B304" t="s">
        <v>772</v>
      </c>
      <c r="C304" t="s">
        <v>27</v>
      </c>
      <c r="D304" t="s">
        <v>28</v>
      </c>
      <c r="E304" t="s">
        <v>1166</v>
      </c>
      <c r="F304" t="s">
        <v>707</v>
      </c>
      <c r="K304" t="s">
        <v>1627</v>
      </c>
      <c r="L304" t="s">
        <v>1946</v>
      </c>
      <c r="M304" t="s">
        <v>1945</v>
      </c>
      <c r="N304">
        <v>0.17699999999999999</v>
      </c>
      <c r="P304" t="s">
        <v>1936</v>
      </c>
    </row>
    <row r="305" spans="1:16" x14ac:dyDescent="0.3">
      <c r="A305">
        <v>2023</v>
      </c>
      <c r="B305" t="s">
        <v>772</v>
      </c>
      <c r="C305" t="s">
        <v>27</v>
      </c>
      <c r="D305" t="s">
        <v>28</v>
      </c>
      <c r="E305" t="s">
        <v>1166</v>
      </c>
      <c r="F305" t="s">
        <v>707</v>
      </c>
      <c r="K305" t="s">
        <v>1627</v>
      </c>
      <c r="L305" t="s">
        <v>1946</v>
      </c>
      <c r="M305" t="s">
        <v>1896</v>
      </c>
      <c r="N305">
        <v>0.02</v>
      </c>
      <c r="P305" t="s">
        <v>1936</v>
      </c>
    </row>
    <row r="306" spans="1:16" x14ac:dyDescent="0.3">
      <c r="A306">
        <v>2023</v>
      </c>
      <c r="B306" t="s">
        <v>807</v>
      </c>
      <c r="C306" t="s">
        <v>208</v>
      </c>
      <c r="D306" t="s">
        <v>707</v>
      </c>
      <c r="E306" t="s">
        <v>707</v>
      </c>
      <c r="F306" t="s">
        <v>707</v>
      </c>
      <c r="G306" t="s">
        <v>1851</v>
      </c>
      <c r="J306" t="s">
        <v>210</v>
      </c>
      <c r="K306" t="s">
        <v>1653</v>
      </c>
      <c r="L306" t="s">
        <v>1654</v>
      </c>
      <c r="M306" t="s">
        <v>1694</v>
      </c>
      <c r="N306" s="10">
        <v>15173917.264</v>
      </c>
      <c r="O306" t="s">
        <v>1857</v>
      </c>
      <c r="P306" t="s">
        <v>1962</v>
      </c>
    </row>
    <row r="307" spans="1:16" x14ac:dyDescent="0.3">
      <c r="A307">
        <v>2023</v>
      </c>
      <c r="B307" t="s">
        <v>807</v>
      </c>
      <c r="C307" t="s">
        <v>208</v>
      </c>
      <c r="D307" t="s">
        <v>707</v>
      </c>
      <c r="E307" t="s">
        <v>707</v>
      </c>
      <c r="F307" t="s">
        <v>707</v>
      </c>
      <c r="G307" t="s">
        <v>1851</v>
      </c>
      <c r="J307" t="s">
        <v>210</v>
      </c>
      <c r="K307" t="s">
        <v>1653</v>
      </c>
      <c r="L307" t="s">
        <v>1852</v>
      </c>
      <c r="M307" t="s">
        <v>1694</v>
      </c>
      <c r="N307" s="10">
        <v>14050183</v>
      </c>
      <c r="O307" t="s">
        <v>1857</v>
      </c>
      <c r="P307" t="s">
        <v>1962</v>
      </c>
    </row>
    <row r="308" spans="1:16" x14ac:dyDescent="0.3">
      <c r="A308">
        <v>2023</v>
      </c>
      <c r="B308" t="s">
        <v>807</v>
      </c>
      <c r="C308" t="s">
        <v>208</v>
      </c>
      <c r="D308" t="s">
        <v>707</v>
      </c>
      <c r="E308" t="s">
        <v>707</v>
      </c>
      <c r="F308" t="s">
        <v>707</v>
      </c>
      <c r="G308" t="s">
        <v>1851</v>
      </c>
      <c r="J308" t="s">
        <v>210</v>
      </c>
      <c r="K308" t="s">
        <v>1653</v>
      </c>
      <c r="L308" t="s">
        <v>1748</v>
      </c>
      <c r="M308" t="s">
        <v>1694</v>
      </c>
      <c r="N308" s="10">
        <v>14790791</v>
      </c>
      <c r="O308" t="s">
        <v>1857</v>
      </c>
      <c r="P308" t="s">
        <v>1962</v>
      </c>
    </row>
    <row r="309" spans="1:16" x14ac:dyDescent="0.3">
      <c r="A309">
        <v>2023</v>
      </c>
      <c r="B309" t="s">
        <v>807</v>
      </c>
      <c r="C309" t="s">
        <v>208</v>
      </c>
      <c r="D309" t="s">
        <v>707</v>
      </c>
      <c r="E309" t="s">
        <v>707</v>
      </c>
      <c r="F309" t="s">
        <v>707</v>
      </c>
      <c r="G309" t="s">
        <v>1851</v>
      </c>
      <c r="J309" t="s">
        <v>210</v>
      </c>
      <c r="K309" t="s">
        <v>1841</v>
      </c>
      <c r="L309" t="s">
        <v>1818</v>
      </c>
      <c r="M309" t="s">
        <v>1546</v>
      </c>
      <c r="N309" s="10">
        <v>137431</v>
      </c>
      <c r="O309" t="s">
        <v>1857</v>
      </c>
      <c r="P309" t="s">
        <v>1962</v>
      </c>
    </row>
    <row r="310" spans="1:16" x14ac:dyDescent="0.3">
      <c r="A310">
        <v>2023</v>
      </c>
      <c r="B310" t="s">
        <v>807</v>
      </c>
      <c r="C310" t="s">
        <v>208</v>
      </c>
      <c r="D310" t="s">
        <v>707</v>
      </c>
      <c r="E310" t="s">
        <v>707</v>
      </c>
      <c r="F310" t="s">
        <v>707</v>
      </c>
      <c r="G310" t="s">
        <v>1851</v>
      </c>
      <c r="J310" t="s">
        <v>210</v>
      </c>
      <c r="K310" t="s">
        <v>1841</v>
      </c>
      <c r="L310" t="s">
        <v>1775</v>
      </c>
      <c r="M310" t="s">
        <v>1546</v>
      </c>
      <c r="N310" s="10">
        <v>11637.281794</v>
      </c>
      <c r="O310" t="s">
        <v>1857</v>
      </c>
      <c r="P310" t="s">
        <v>1962</v>
      </c>
    </row>
    <row r="311" spans="1:16" x14ac:dyDescent="0.3">
      <c r="A311">
        <v>2023</v>
      </c>
      <c r="B311" t="s">
        <v>807</v>
      </c>
      <c r="C311" t="s">
        <v>208</v>
      </c>
      <c r="D311" t="s">
        <v>707</v>
      </c>
      <c r="E311" t="s">
        <v>707</v>
      </c>
      <c r="F311" t="s">
        <v>707</v>
      </c>
      <c r="G311" t="s">
        <v>1851</v>
      </c>
      <c r="J311" t="s">
        <v>210</v>
      </c>
      <c r="K311" t="s">
        <v>1841</v>
      </c>
      <c r="L311" t="s">
        <v>1853</v>
      </c>
      <c r="M311" t="s">
        <v>1546</v>
      </c>
      <c r="N311" s="10">
        <v>7494.8230000000003</v>
      </c>
      <c r="O311" t="s">
        <v>1857</v>
      </c>
      <c r="P311" t="s">
        <v>1962</v>
      </c>
    </row>
    <row r="312" spans="1:16" x14ac:dyDescent="0.3">
      <c r="A312">
        <v>2023</v>
      </c>
      <c r="B312" t="s">
        <v>807</v>
      </c>
      <c r="C312" t="s">
        <v>208</v>
      </c>
      <c r="D312" t="s">
        <v>707</v>
      </c>
      <c r="E312" t="s">
        <v>707</v>
      </c>
      <c r="F312" t="s">
        <v>707</v>
      </c>
      <c r="G312" t="s">
        <v>1851</v>
      </c>
      <c r="J312" t="s">
        <v>210</v>
      </c>
      <c r="K312" t="s">
        <v>1841</v>
      </c>
      <c r="L312" t="s">
        <v>1854</v>
      </c>
      <c r="M312" t="s">
        <v>1546</v>
      </c>
      <c r="N312" s="10">
        <v>1898.6220000000001</v>
      </c>
      <c r="O312" t="s">
        <v>1857</v>
      </c>
      <c r="P312" t="s">
        <v>1962</v>
      </c>
    </row>
    <row r="313" spans="1:16" x14ac:dyDescent="0.3">
      <c r="A313">
        <v>2023</v>
      </c>
      <c r="B313" t="s">
        <v>807</v>
      </c>
      <c r="C313" t="s">
        <v>208</v>
      </c>
      <c r="D313" t="s">
        <v>707</v>
      </c>
      <c r="E313" t="s">
        <v>707</v>
      </c>
      <c r="F313" t="s">
        <v>707</v>
      </c>
      <c r="G313" t="s">
        <v>1851</v>
      </c>
      <c r="J313" t="s">
        <v>210</v>
      </c>
      <c r="K313" t="s">
        <v>1841</v>
      </c>
      <c r="L313" t="s">
        <v>1855</v>
      </c>
      <c r="M313" t="s">
        <v>1546</v>
      </c>
      <c r="N313" s="10">
        <v>1750.1487999999999</v>
      </c>
      <c r="O313" t="s">
        <v>1857</v>
      </c>
      <c r="P313" t="s">
        <v>1962</v>
      </c>
    </row>
    <row r="314" spans="1:16" x14ac:dyDescent="0.3">
      <c r="A314">
        <v>2023</v>
      </c>
      <c r="B314" t="s">
        <v>807</v>
      </c>
      <c r="C314" t="s">
        <v>208</v>
      </c>
      <c r="D314" t="s">
        <v>707</v>
      </c>
      <c r="E314" t="s">
        <v>707</v>
      </c>
      <c r="F314" t="s">
        <v>707</v>
      </c>
      <c r="G314" t="s">
        <v>1851</v>
      </c>
      <c r="J314" t="s">
        <v>210</v>
      </c>
      <c r="K314" t="s">
        <v>1841</v>
      </c>
      <c r="L314" t="s">
        <v>1856</v>
      </c>
      <c r="M314" t="s">
        <v>1546</v>
      </c>
      <c r="N314" s="10">
        <v>493.687994</v>
      </c>
      <c r="O314" t="s">
        <v>1857</v>
      </c>
      <c r="P314" t="s">
        <v>1962</v>
      </c>
    </row>
    <row r="315" spans="1:16" x14ac:dyDescent="0.3">
      <c r="A315">
        <v>2023</v>
      </c>
      <c r="B315" t="s">
        <v>807</v>
      </c>
      <c r="C315" t="s">
        <v>208</v>
      </c>
      <c r="D315" t="s">
        <v>707</v>
      </c>
      <c r="E315" t="s">
        <v>707</v>
      </c>
      <c r="F315" t="s">
        <v>707</v>
      </c>
      <c r="G315" t="s">
        <v>1851</v>
      </c>
      <c r="J315" t="s">
        <v>210</v>
      </c>
      <c r="K315" t="s">
        <v>1627</v>
      </c>
      <c r="L315" t="s">
        <v>1629</v>
      </c>
      <c r="M315" s="10" t="s">
        <v>1691</v>
      </c>
      <c r="N315" s="10">
        <v>128673.34995299703</v>
      </c>
      <c r="O315" t="s">
        <v>1857</v>
      </c>
      <c r="P315" t="s">
        <v>1962</v>
      </c>
    </row>
    <row r="316" spans="1:16" x14ac:dyDescent="0.3">
      <c r="A316">
        <v>2023</v>
      </c>
      <c r="B316" t="s">
        <v>807</v>
      </c>
      <c r="C316" t="s">
        <v>208</v>
      </c>
      <c r="D316" t="s">
        <v>707</v>
      </c>
      <c r="E316" t="s">
        <v>707</v>
      </c>
      <c r="F316" t="s">
        <v>707</v>
      </c>
      <c r="G316" t="s">
        <v>1851</v>
      </c>
      <c r="J316" t="s">
        <v>210</v>
      </c>
      <c r="K316" t="s">
        <v>1627</v>
      </c>
      <c r="L316" t="s">
        <v>1635</v>
      </c>
      <c r="M316" s="10" t="s">
        <v>1691</v>
      </c>
      <c r="N316" s="10">
        <v>185858.51145925134</v>
      </c>
      <c r="O316" t="s">
        <v>1857</v>
      </c>
      <c r="P316" t="s">
        <v>1962</v>
      </c>
    </row>
    <row r="317" spans="1:16" x14ac:dyDescent="0.3">
      <c r="A317">
        <v>2023</v>
      </c>
      <c r="B317" t="s">
        <v>807</v>
      </c>
      <c r="C317" t="s">
        <v>208</v>
      </c>
      <c r="D317" t="s">
        <v>707</v>
      </c>
      <c r="E317" t="s">
        <v>707</v>
      </c>
      <c r="F317" t="s">
        <v>707</v>
      </c>
      <c r="G317" t="s">
        <v>1851</v>
      </c>
      <c r="J317" t="s">
        <v>210</v>
      </c>
      <c r="K317" t="s">
        <v>1627</v>
      </c>
      <c r="L317" t="s">
        <v>1636</v>
      </c>
      <c r="M317" s="10" t="s">
        <v>1691</v>
      </c>
      <c r="N317" s="10">
        <v>500000</v>
      </c>
      <c r="O317" t="s">
        <v>1857</v>
      </c>
      <c r="P317" t="s">
        <v>1962</v>
      </c>
    </row>
    <row r="318" spans="1:16" x14ac:dyDescent="0.3">
      <c r="A318">
        <v>2023</v>
      </c>
      <c r="B318" t="s">
        <v>807</v>
      </c>
      <c r="C318" t="s">
        <v>208</v>
      </c>
      <c r="D318" t="s">
        <v>707</v>
      </c>
      <c r="E318" t="s">
        <v>707</v>
      </c>
      <c r="F318" t="s">
        <v>707</v>
      </c>
      <c r="G318" t="s">
        <v>1851</v>
      </c>
      <c r="J318" t="s">
        <v>210</v>
      </c>
      <c r="K318" t="s">
        <v>1641</v>
      </c>
      <c r="L318" t="s">
        <v>1644</v>
      </c>
      <c r="M318" s="10" t="s">
        <v>1546</v>
      </c>
      <c r="N318" s="10">
        <v>87.328356343075427</v>
      </c>
      <c r="O318" t="s">
        <v>1857</v>
      </c>
      <c r="P318" t="s">
        <v>1962</v>
      </c>
    </row>
    <row r="319" spans="1:16" x14ac:dyDescent="0.3">
      <c r="A319">
        <v>2023</v>
      </c>
      <c r="B319" t="s">
        <v>807</v>
      </c>
      <c r="C319" t="s">
        <v>208</v>
      </c>
      <c r="D319" t="s">
        <v>707</v>
      </c>
      <c r="E319" t="s">
        <v>707</v>
      </c>
      <c r="F319" t="s">
        <v>707</v>
      </c>
      <c r="G319" t="s">
        <v>1851</v>
      </c>
      <c r="J319" t="s">
        <v>210</v>
      </c>
      <c r="K319" t="s">
        <v>1641</v>
      </c>
      <c r="L319" t="s">
        <v>1692</v>
      </c>
      <c r="M319" s="10" t="s">
        <v>1546</v>
      </c>
      <c r="N319" s="10">
        <v>181.69171559893115</v>
      </c>
      <c r="O319" t="s">
        <v>1857</v>
      </c>
      <c r="P319" t="s">
        <v>1962</v>
      </c>
    </row>
    <row r="320" spans="1:16" x14ac:dyDescent="0.3">
      <c r="A320">
        <v>2023</v>
      </c>
      <c r="B320" t="s">
        <v>807</v>
      </c>
      <c r="C320" t="s">
        <v>208</v>
      </c>
      <c r="D320" t="s">
        <v>707</v>
      </c>
      <c r="E320" t="s">
        <v>707</v>
      </c>
      <c r="F320" t="s">
        <v>707</v>
      </c>
      <c r="G320" t="s">
        <v>1851</v>
      </c>
      <c r="J320" t="s">
        <v>210</v>
      </c>
      <c r="K320" t="s">
        <v>1641</v>
      </c>
      <c r="L320" t="s">
        <v>1693</v>
      </c>
      <c r="M320" s="10" t="s">
        <v>1546</v>
      </c>
      <c r="N320" s="10">
        <v>0</v>
      </c>
      <c r="O320" t="s">
        <v>1857</v>
      </c>
      <c r="P320" t="s">
        <v>1962</v>
      </c>
    </row>
    <row r="321" spans="1:16" x14ac:dyDescent="0.3">
      <c r="A321">
        <v>2023</v>
      </c>
      <c r="B321" t="s">
        <v>807</v>
      </c>
      <c r="C321" t="s">
        <v>208</v>
      </c>
      <c r="D321" t="s">
        <v>707</v>
      </c>
      <c r="E321" t="s">
        <v>707</v>
      </c>
      <c r="F321" t="s">
        <v>707</v>
      </c>
      <c r="G321" t="s">
        <v>1851</v>
      </c>
      <c r="J321" t="s">
        <v>210</v>
      </c>
      <c r="K321" t="s">
        <v>1641</v>
      </c>
      <c r="L321" t="s">
        <v>1648</v>
      </c>
      <c r="M321" s="10" t="s">
        <v>1546</v>
      </c>
      <c r="N321" s="10">
        <v>227.3527694436271</v>
      </c>
      <c r="O321" t="s">
        <v>1857</v>
      </c>
      <c r="P321" t="s">
        <v>1962</v>
      </c>
    </row>
    <row r="322" spans="1:16" x14ac:dyDescent="0.3">
      <c r="A322">
        <v>2023</v>
      </c>
      <c r="B322" t="s">
        <v>807</v>
      </c>
      <c r="C322" t="s">
        <v>208</v>
      </c>
      <c r="D322" t="s">
        <v>707</v>
      </c>
      <c r="E322" t="s">
        <v>707</v>
      </c>
      <c r="F322" t="s">
        <v>707</v>
      </c>
      <c r="G322" t="s">
        <v>1851</v>
      </c>
      <c r="J322" t="s">
        <v>210</v>
      </c>
      <c r="K322" t="s">
        <v>1641</v>
      </c>
      <c r="L322" t="s">
        <v>1827</v>
      </c>
      <c r="M322" s="10" t="s">
        <v>1546</v>
      </c>
      <c r="N322" s="10">
        <v>77.03145938542302</v>
      </c>
      <c r="O322" t="s">
        <v>1857</v>
      </c>
      <c r="P322" t="s">
        <v>1962</v>
      </c>
    </row>
    <row r="323" spans="1:16" x14ac:dyDescent="0.3">
      <c r="A323">
        <v>2023</v>
      </c>
      <c r="B323" t="s">
        <v>807</v>
      </c>
      <c r="C323" t="s">
        <v>208</v>
      </c>
      <c r="D323" t="s">
        <v>707</v>
      </c>
      <c r="E323" t="s">
        <v>707</v>
      </c>
      <c r="F323" t="s">
        <v>707</v>
      </c>
      <c r="G323" t="s">
        <v>1851</v>
      </c>
      <c r="J323" t="s">
        <v>210</v>
      </c>
      <c r="K323" t="s">
        <v>1641</v>
      </c>
      <c r="L323" t="s">
        <v>1859</v>
      </c>
      <c r="M323" s="10" t="s">
        <v>1546</v>
      </c>
      <c r="N323" s="10">
        <v>79.864884310000008</v>
      </c>
      <c r="O323" t="s">
        <v>1857</v>
      </c>
      <c r="P323" t="s">
        <v>1962</v>
      </c>
    </row>
    <row r="324" spans="1:16" x14ac:dyDescent="0.3">
      <c r="A324">
        <v>2023</v>
      </c>
      <c r="B324" t="s">
        <v>807</v>
      </c>
      <c r="C324" t="s">
        <v>208</v>
      </c>
      <c r="D324" t="s">
        <v>707</v>
      </c>
      <c r="E324" t="s">
        <v>707</v>
      </c>
      <c r="F324" t="s">
        <v>707</v>
      </c>
      <c r="G324" t="s">
        <v>1851</v>
      </c>
      <c r="J324" t="s">
        <v>210</v>
      </c>
      <c r="K324" t="s">
        <v>1641</v>
      </c>
      <c r="L324" t="s">
        <v>210</v>
      </c>
      <c r="M324" s="10" t="s">
        <v>1546</v>
      </c>
      <c r="N324" s="10">
        <v>0.27756999999999998</v>
      </c>
      <c r="O324" t="s">
        <v>1857</v>
      </c>
      <c r="P324" t="s">
        <v>1962</v>
      </c>
    </row>
    <row r="325" spans="1:16" x14ac:dyDescent="0.3">
      <c r="A325">
        <v>2023</v>
      </c>
      <c r="B325" t="s">
        <v>807</v>
      </c>
      <c r="C325" t="s">
        <v>208</v>
      </c>
      <c r="D325" t="s">
        <v>707</v>
      </c>
      <c r="E325" t="s">
        <v>707</v>
      </c>
      <c r="F325" t="s">
        <v>707</v>
      </c>
      <c r="G325" t="s">
        <v>1851</v>
      </c>
      <c r="J325" t="s">
        <v>210</v>
      </c>
      <c r="K325" t="s">
        <v>1641</v>
      </c>
      <c r="L325" t="s">
        <v>1860</v>
      </c>
      <c r="M325" s="10" t="s">
        <v>1546</v>
      </c>
      <c r="N325" s="10">
        <v>0.48099999999999998</v>
      </c>
      <c r="O325" t="s">
        <v>1857</v>
      </c>
      <c r="P325" t="s">
        <v>1962</v>
      </c>
    </row>
    <row r="326" spans="1:16" x14ac:dyDescent="0.3">
      <c r="A326">
        <v>2023</v>
      </c>
      <c r="B326" t="s">
        <v>772</v>
      </c>
      <c r="C326" t="s">
        <v>197</v>
      </c>
      <c r="D326" t="s">
        <v>198</v>
      </c>
      <c r="E326" t="s">
        <v>1188</v>
      </c>
      <c r="F326" t="s">
        <v>707</v>
      </c>
      <c r="H326" t="s">
        <v>11</v>
      </c>
      <c r="I326" t="s">
        <v>23</v>
      </c>
      <c r="J326" t="s">
        <v>199</v>
      </c>
      <c r="K326" t="s">
        <v>1627</v>
      </c>
      <c r="L326" t="s">
        <v>2277</v>
      </c>
      <c r="M326" t="s">
        <v>1691</v>
      </c>
      <c r="N326" s="10">
        <v>107000</v>
      </c>
      <c r="P326" t="s">
        <v>2288</v>
      </c>
    </row>
    <row r="327" spans="1:16" x14ac:dyDescent="0.3">
      <c r="A327">
        <v>2023</v>
      </c>
      <c r="B327" t="s">
        <v>772</v>
      </c>
      <c r="C327" t="s">
        <v>197</v>
      </c>
      <c r="D327" t="s">
        <v>198</v>
      </c>
      <c r="E327" t="s">
        <v>1188</v>
      </c>
      <c r="F327" t="s">
        <v>707</v>
      </c>
      <c r="H327" t="s">
        <v>11</v>
      </c>
      <c r="I327" t="s">
        <v>23</v>
      </c>
      <c r="J327" t="s">
        <v>199</v>
      </c>
      <c r="K327" t="s">
        <v>1627</v>
      </c>
      <c r="L327" t="s">
        <v>2278</v>
      </c>
      <c r="M327" t="s">
        <v>1691</v>
      </c>
      <c r="N327" s="10">
        <v>23</v>
      </c>
      <c r="P327" t="s">
        <v>2288</v>
      </c>
    </row>
    <row r="328" spans="1:16" x14ac:dyDescent="0.3">
      <c r="A328">
        <v>2023</v>
      </c>
      <c r="B328" t="s">
        <v>772</v>
      </c>
      <c r="C328" t="s">
        <v>197</v>
      </c>
      <c r="D328" t="s">
        <v>198</v>
      </c>
      <c r="E328" t="s">
        <v>1188</v>
      </c>
      <c r="F328" t="s">
        <v>707</v>
      </c>
      <c r="H328" t="s">
        <v>11</v>
      </c>
      <c r="I328" t="s">
        <v>23</v>
      </c>
      <c r="J328" t="s">
        <v>199</v>
      </c>
      <c r="K328" t="s">
        <v>1627</v>
      </c>
      <c r="L328" t="s">
        <v>2280</v>
      </c>
      <c r="M328" t="s">
        <v>1691</v>
      </c>
      <c r="N328" s="10">
        <v>40900</v>
      </c>
      <c r="P328" t="s">
        <v>2288</v>
      </c>
    </row>
    <row r="329" spans="1:16" x14ac:dyDescent="0.3">
      <c r="A329">
        <v>2023</v>
      </c>
      <c r="B329" t="s">
        <v>772</v>
      </c>
      <c r="C329" t="s">
        <v>197</v>
      </c>
      <c r="D329" t="s">
        <v>198</v>
      </c>
      <c r="E329" t="s">
        <v>1188</v>
      </c>
      <c r="F329" t="s">
        <v>707</v>
      </c>
      <c r="H329" t="s">
        <v>11</v>
      </c>
      <c r="I329" t="s">
        <v>23</v>
      </c>
      <c r="J329" t="s">
        <v>199</v>
      </c>
      <c r="K329" t="s">
        <v>1627</v>
      </c>
      <c r="L329" t="s">
        <v>2279</v>
      </c>
      <c r="M329" t="s">
        <v>1691</v>
      </c>
      <c r="N329" s="10">
        <v>16104</v>
      </c>
      <c r="P329" t="s">
        <v>2288</v>
      </c>
    </row>
    <row r="330" spans="1:16" x14ac:dyDescent="0.3">
      <c r="A330">
        <v>2023</v>
      </c>
      <c r="B330" t="s">
        <v>772</v>
      </c>
      <c r="C330" t="s">
        <v>197</v>
      </c>
      <c r="D330" t="s">
        <v>198</v>
      </c>
      <c r="E330" t="s">
        <v>1188</v>
      </c>
      <c r="F330" t="s">
        <v>707</v>
      </c>
      <c r="H330" t="s">
        <v>11</v>
      </c>
      <c r="I330" t="s">
        <v>23</v>
      </c>
      <c r="J330" t="s">
        <v>199</v>
      </c>
      <c r="K330" t="s">
        <v>1627</v>
      </c>
      <c r="L330" t="s">
        <v>2281</v>
      </c>
      <c r="M330" t="s">
        <v>1691</v>
      </c>
      <c r="N330" s="10">
        <v>79822</v>
      </c>
      <c r="P330" t="s">
        <v>2288</v>
      </c>
    </row>
    <row r="331" spans="1:16" x14ac:dyDescent="0.3">
      <c r="A331">
        <v>2023</v>
      </c>
      <c r="B331" t="s">
        <v>772</v>
      </c>
      <c r="C331" t="s">
        <v>197</v>
      </c>
      <c r="D331" t="s">
        <v>198</v>
      </c>
      <c r="E331" t="s">
        <v>1188</v>
      </c>
      <c r="F331" t="s">
        <v>707</v>
      </c>
      <c r="H331" t="s">
        <v>11</v>
      </c>
      <c r="I331" t="s">
        <v>23</v>
      </c>
      <c r="J331" t="s">
        <v>199</v>
      </c>
      <c r="K331" t="s">
        <v>1627</v>
      </c>
      <c r="L331" t="s">
        <v>2282</v>
      </c>
      <c r="M331" t="s">
        <v>1691</v>
      </c>
      <c r="N331" s="10">
        <v>17132</v>
      </c>
      <c r="P331" t="s">
        <v>2288</v>
      </c>
    </row>
    <row r="332" spans="1:16" x14ac:dyDescent="0.3">
      <c r="A332">
        <v>2023</v>
      </c>
      <c r="B332" t="s">
        <v>772</v>
      </c>
      <c r="C332" t="s">
        <v>197</v>
      </c>
      <c r="D332" t="s">
        <v>198</v>
      </c>
      <c r="E332" t="s">
        <v>1188</v>
      </c>
      <c r="F332" t="s">
        <v>707</v>
      </c>
      <c r="H332" t="s">
        <v>11</v>
      </c>
      <c r="I332" t="s">
        <v>23</v>
      </c>
      <c r="J332" t="s">
        <v>199</v>
      </c>
      <c r="K332" t="s">
        <v>1627</v>
      </c>
      <c r="L332" t="s">
        <v>2283</v>
      </c>
      <c r="M332" t="s">
        <v>1691</v>
      </c>
      <c r="N332" s="10">
        <v>32755</v>
      </c>
      <c r="P332" t="s">
        <v>2288</v>
      </c>
    </row>
    <row r="333" spans="1:16" x14ac:dyDescent="0.3">
      <c r="A333">
        <v>2023</v>
      </c>
      <c r="B333" t="s">
        <v>772</v>
      </c>
      <c r="C333" t="s">
        <v>197</v>
      </c>
      <c r="D333" t="s">
        <v>198</v>
      </c>
      <c r="E333" t="s">
        <v>1188</v>
      </c>
      <c r="F333" t="s">
        <v>707</v>
      </c>
      <c r="H333" t="s">
        <v>11</v>
      </c>
      <c r="I333" t="s">
        <v>23</v>
      </c>
      <c r="J333" t="s">
        <v>199</v>
      </c>
      <c r="K333" t="s">
        <v>1627</v>
      </c>
      <c r="L333" t="s">
        <v>2284</v>
      </c>
      <c r="M333" t="s">
        <v>1691</v>
      </c>
      <c r="N333" s="10">
        <v>704</v>
      </c>
      <c r="P333" t="s">
        <v>2288</v>
      </c>
    </row>
    <row r="334" spans="1:16" x14ac:dyDescent="0.3">
      <c r="A334">
        <v>2023</v>
      </c>
      <c r="B334" t="s">
        <v>772</v>
      </c>
      <c r="C334" t="s">
        <v>197</v>
      </c>
      <c r="D334" t="s">
        <v>198</v>
      </c>
      <c r="E334" t="s">
        <v>1188</v>
      </c>
      <c r="F334" t="s">
        <v>707</v>
      </c>
      <c r="H334" t="s">
        <v>11</v>
      </c>
      <c r="I334" t="s">
        <v>23</v>
      </c>
      <c r="J334" t="s">
        <v>199</v>
      </c>
      <c r="K334" t="s">
        <v>1627</v>
      </c>
      <c r="L334" t="s">
        <v>2285</v>
      </c>
      <c r="M334" t="s">
        <v>1691</v>
      </c>
      <c r="N334" s="10">
        <v>61</v>
      </c>
      <c r="P334" t="s">
        <v>2288</v>
      </c>
    </row>
    <row r="335" spans="1:16" x14ac:dyDescent="0.3">
      <c r="A335">
        <v>2023</v>
      </c>
      <c r="B335" t="s">
        <v>772</v>
      </c>
      <c r="C335" t="s">
        <v>197</v>
      </c>
      <c r="D335" t="s">
        <v>198</v>
      </c>
      <c r="E335" t="s">
        <v>1188</v>
      </c>
      <c r="F335" t="s">
        <v>707</v>
      </c>
      <c r="H335" t="s">
        <v>11</v>
      </c>
      <c r="I335" t="s">
        <v>23</v>
      </c>
      <c r="J335" t="s">
        <v>199</v>
      </c>
      <c r="K335" t="s">
        <v>1627</v>
      </c>
      <c r="L335" t="s">
        <v>2286</v>
      </c>
      <c r="M335" t="s">
        <v>2145</v>
      </c>
      <c r="N335" s="10">
        <v>7.9399999999999998E-2</v>
      </c>
      <c r="P335" t="s">
        <v>2288</v>
      </c>
    </row>
    <row r="336" spans="1:16" x14ac:dyDescent="0.3">
      <c r="A336">
        <v>2023</v>
      </c>
      <c r="B336" t="s">
        <v>772</v>
      </c>
      <c r="C336" t="s">
        <v>197</v>
      </c>
      <c r="D336" t="s">
        <v>198</v>
      </c>
      <c r="E336" t="s">
        <v>1188</v>
      </c>
      <c r="F336" t="s">
        <v>707</v>
      </c>
      <c r="H336" t="s">
        <v>11</v>
      </c>
      <c r="I336" t="s">
        <v>23</v>
      </c>
      <c r="J336" t="s">
        <v>199</v>
      </c>
      <c r="K336" t="s">
        <v>1653</v>
      </c>
      <c r="L336" t="s">
        <v>1812</v>
      </c>
      <c r="M336" t="s">
        <v>2289</v>
      </c>
      <c r="N336" s="10">
        <f>(0.63+0.55+0.58+0.53+0.53+0.38+0.32+0.47+0.4+0.35+0.33+0.41)/12</f>
        <v>0.45666666666666672</v>
      </c>
      <c r="P336" t="s">
        <v>2288</v>
      </c>
    </row>
    <row r="337" spans="1:16" x14ac:dyDescent="0.3">
      <c r="A337">
        <v>2023</v>
      </c>
      <c r="B337" t="s">
        <v>772</v>
      </c>
      <c r="C337" t="s">
        <v>793</v>
      </c>
      <c r="D337" t="s">
        <v>129</v>
      </c>
      <c r="E337" t="s">
        <v>1190</v>
      </c>
      <c r="F337" t="s">
        <v>707</v>
      </c>
      <c r="H337" t="s">
        <v>11</v>
      </c>
      <c r="I337" t="s">
        <v>19</v>
      </c>
      <c r="J337" t="s">
        <v>130</v>
      </c>
      <c r="K337" t="s">
        <v>1627</v>
      </c>
      <c r="L337" t="s">
        <v>1629</v>
      </c>
      <c r="M337" t="s">
        <v>1691</v>
      </c>
      <c r="N337" s="10">
        <v>72492</v>
      </c>
      <c r="P337" t="s">
        <v>2135</v>
      </c>
    </row>
    <row r="338" spans="1:16" x14ac:dyDescent="0.3">
      <c r="A338">
        <v>2023</v>
      </c>
      <c r="B338" t="s">
        <v>772</v>
      </c>
      <c r="C338" t="s">
        <v>793</v>
      </c>
      <c r="D338" t="s">
        <v>129</v>
      </c>
      <c r="E338" t="s">
        <v>1190</v>
      </c>
      <c r="F338" t="s">
        <v>707</v>
      </c>
      <c r="H338" t="s">
        <v>11</v>
      </c>
      <c r="I338" t="s">
        <v>19</v>
      </c>
      <c r="J338" t="s">
        <v>130</v>
      </c>
      <c r="K338" t="s">
        <v>1627</v>
      </c>
      <c r="L338" t="s">
        <v>1635</v>
      </c>
      <c r="M338" t="s">
        <v>1691</v>
      </c>
      <c r="N338" s="10">
        <v>7075</v>
      </c>
      <c r="P338" t="s">
        <v>2135</v>
      </c>
    </row>
    <row r="339" spans="1:16" x14ac:dyDescent="0.3">
      <c r="A339">
        <v>2023</v>
      </c>
      <c r="B339" t="s">
        <v>772</v>
      </c>
      <c r="C339" t="s">
        <v>793</v>
      </c>
      <c r="D339" t="s">
        <v>129</v>
      </c>
      <c r="E339" t="s">
        <v>1190</v>
      </c>
      <c r="F339" t="s">
        <v>707</v>
      </c>
      <c r="H339" t="s">
        <v>11</v>
      </c>
      <c r="I339" t="s">
        <v>19</v>
      </c>
      <c r="J339" t="s">
        <v>130</v>
      </c>
      <c r="K339" t="s">
        <v>1641</v>
      </c>
      <c r="L339" t="s">
        <v>1644</v>
      </c>
      <c r="M339" t="s">
        <v>1546</v>
      </c>
      <c r="N339" s="10">
        <v>150.43</v>
      </c>
      <c r="P339" t="s">
        <v>2135</v>
      </c>
    </row>
    <row r="340" spans="1:16" x14ac:dyDescent="0.3">
      <c r="A340">
        <v>2023</v>
      </c>
      <c r="B340" t="s">
        <v>772</v>
      </c>
      <c r="C340" t="s">
        <v>793</v>
      </c>
      <c r="D340" t="s">
        <v>129</v>
      </c>
      <c r="E340" t="s">
        <v>1190</v>
      </c>
      <c r="F340" t="s">
        <v>707</v>
      </c>
      <c r="H340" t="s">
        <v>11</v>
      </c>
      <c r="I340" t="s">
        <v>19</v>
      </c>
      <c r="J340" t="s">
        <v>130</v>
      </c>
      <c r="K340" t="s">
        <v>1641</v>
      </c>
      <c r="L340" t="s">
        <v>1692</v>
      </c>
      <c r="M340" t="s">
        <v>1546</v>
      </c>
      <c r="N340" s="10">
        <v>61</v>
      </c>
      <c r="P340" t="s">
        <v>2135</v>
      </c>
    </row>
    <row r="341" spans="1:16" x14ac:dyDescent="0.3">
      <c r="A341">
        <v>2023</v>
      </c>
      <c r="B341" t="s">
        <v>772</v>
      </c>
      <c r="C341" t="s">
        <v>793</v>
      </c>
      <c r="D341" t="s">
        <v>129</v>
      </c>
      <c r="E341" t="s">
        <v>1190</v>
      </c>
      <c r="F341" t="s">
        <v>707</v>
      </c>
      <c r="H341" t="s">
        <v>11</v>
      </c>
      <c r="I341" t="s">
        <v>19</v>
      </c>
      <c r="J341" t="s">
        <v>130</v>
      </c>
      <c r="K341" t="s">
        <v>1641</v>
      </c>
      <c r="L341" t="s">
        <v>1648</v>
      </c>
      <c r="M341" t="s">
        <v>1546</v>
      </c>
      <c r="N341" s="10">
        <v>2368.41</v>
      </c>
      <c r="P341" t="s">
        <v>2135</v>
      </c>
    </row>
    <row r="342" spans="1:16" x14ac:dyDescent="0.3">
      <c r="A342">
        <v>2023</v>
      </c>
      <c r="B342" t="s">
        <v>772</v>
      </c>
      <c r="C342" t="s">
        <v>793</v>
      </c>
      <c r="D342" t="s">
        <v>129</v>
      </c>
      <c r="E342" t="s">
        <v>1190</v>
      </c>
      <c r="F342" t="s">
        <v>707</v>
      </c>
      <c r="H342" t="s">
        <v>11</v>
      </c>
      <c r="I342" t="s">
        <v>19</v>
      </c>
      <c r="J342" t="s">
        <v>130</v>
      </c>
      <c r="K342" t="s">
        <v>1641</v>
      </c>
      <c r="L342" t="s">
        <v>1649</v>
      </c>
      <c r="M342" t="s">
        <v>1546</v>
      </c>
      <c r="N342" s="10">
        <v>42.96</v>
      </c>
      <c r="P342" t="s">
        <v>2135</v>
      </c>
    </row>
    <row r="343" spans="1:16" x14ac:dyDescent="0.3">
      <c r="A343">
        <v>2023</v>
      </c>
      <c r="B343" t="s">
        <v>772</v>
      </c>
      <c r="C343" t="s">
        <v>793</v>
      </c>
      <c r="D343" t="s">
        <v>129</v>
      </c>
      <c r="E343" t="s">
        <v>1190</v>
      </c>
      <c r="F343" t="s">
        <v>707</v>
      </c>
      <c r="H343" t="s">
        <v>11</v>
      </c>
      <c r="I343" t="s">
        <v>19</v>
      </c>
      <c r="J343" t="s">
        <v>130</v>
      </c>
      <c r="K343" t="s">
        <v>1653</v>
      </c>
      <c r="L343" t="s">
        <v>1844</v>
      </c>
      <c r="M343" t="s">
        <v>2136</v>
      </c>
      <c r="N343" s="10">
        <v>8.11</v>
      </c>
      <c r="P343" t="s">
        <v>2135</v>
      </c>
    </row>
    <row r="344" spans="1:16" x14ac:dyDescent="0.3">
      <c r="A344">
        <v>2023</v>
      </c>
      <c r="B344" t="s">
        <v>772</v>
      </c>
      <c r="C344" t="s">
        <v>793</v>
      </c>
      <c r="D344" t="s">
        <v>129</v>
      </c>
      <c r="E344" t="s">
        <v>1190</v>
      </c>
      <c r="F344" t="s">
        <v>707</v>
      </c>
      <c r="H344" t="s">
        <v>11</v>
      </c>
      <c r="I344" t="s">
        <v>19</v>
      </c>
      <c r="J344" t="s">
        <v>130</v>
      </c>
      <c r="K344" t="s">
        <v>1653</v>
      </c>
      <c r="L344" t="s">
        <v>1845</v>
      </c>
      <c r="M344" t="s">
        <v>2136</v>
      </c>
      <c r="N344" s="10">
        <v>9.11</v>
      </c>
      <c r="P344" t="s">
        <v>2135</v>
      </c>
    </row>
    <row r="345" spans="1:16" x14ac:dyDescent="0.3">
      <c r="A345">
        <v>2023</v>
      </c>
      <c r="B345" t="s">
        <v>772</v>
      </c>
      <c r="C345" t="s">
        <v>793</v>
      </c>
      <c r="D345" t="s">
        <v>129</v>
      </c>
      <c r="E345" t="s">
        <v>1190</v>
      </c>
      <c r="F345" t="s">
        <v>707</v>
      </c>
      <c r="H345" t="s">
        <v>11</v>
      </c>
      <c r="I345" t="s">
        <v>19</v>
      </c>
      <c r="J345" t="s">
        <v>130</v>
      </c>
      <c r="K345" t="s">
        <v>1841</v>
      </c>
      <c r="L345" t="s">
        <v>2137</v>
      </c>
      <c r="M345" t="s">
        <v>1546</v>
      </c>
      <c r="N345" s="10">
        <v>23170013</v>
      </c>
      <c r="P345" t="s">
        <v>2135</v>
      </c>
    </row>
    <row r="346" spans="1:16" x14ac:dyDescent="0.3">
      <c r="A346">
        <v>2023</v>
      </c>
      <c r="B346" t="s">
        <v>772</v>
      </c>
      <c r="C346" t="s">
        <v>793</v>
      </c>
      <c r="D346" t="s">
        <v>129</v>
      </c>
      <c r="E346" t="s">
        <v>1190</v>
      </c>
      <c r="F346" t="s">
        <v>707</v>
      </c>
      <c r="H346" t="s">
        <v>11</v>
      </c>
      <c r="I346" t="s">
        <v>19</v>
      </c>
      <c r="J346" t="s">
        <v>130</v>
      </c>
      <c r="K346" t="s">
        <v>1841</v>
      </c>
      <c r="L346" t="s">
        <v>2138</v>
      </c>
      <c r="M346" t="s">
        <v>1546</v>
      </c>
      <c r="N346" s="10">
        <v>7261.1</v>
      </c>
      <c r="P346" t="s">
        <v>2135</v>
      </c>
    </row>
    <row r="347" spans="1:16" x14ac:dyDescent="0.3">
      <c r="A347">
        <v>2023</v>
      </c>
      <c r="B347" t="s">
        <v>772</v>
      </c>
      <c r="C347" t="s">
        <v>793</v>
      </c>
      <c r="D347" t="s">
        <v>129</v>
      </c>
      <c r="E347" t="s">
        <v>1190</v>
      </c>
      <c r="F347" t="s">
        <v>707</v>
      </c>
      <c r="H347" t="s">
        <v>11</v>
      </c>
      <c r="I347" t="s">
        <v>19</v>
      </c>
      <c r="J347" t="s">
        <v>130</v>
      </c>
      <c r="K347" t="s">
        <v>1841</v>
      </c>
      <c r="L347" t="s">
        <v>1838</v>
      </c>
      <c r="M347" t="s">
        <v>1546</v>
      </c>
      <c r="N347" s="10">
        <v>28177873</v>
      </c>
      <c r="P347" t="s">
        <v>2135</v>
      </c>
    </row>
    <row r="348" spans="1:16" x14ac:dyDescent="0.3">
      <c r="A348">
        <v>2023</v>
      </c>
      <c r="B348" t="s">
        <v>772</v>
      </c>
      <c r="C348" t="s">
        <v>793</v>
      </c>
      <c r="D348" t="s">
        <v>129</v>
      </c>
      <c r="E348" t="s">
        <v>1190</v>
      </c>
      <c r="F348" t="s">
        <v>707</v>
      </c>
      <c r="H348" t="s">
        <v>11</v>
      </c>
      <c r="I348" t="s">
        <v>19</v>
      </c>
      <c r="J348" t="s">
        <v>130</v>
      </c>
      <c r="K348" t="s">
        <v>1841</v>
      </c>
      <c r="L348" t="s">
        <v>1928</v>
      </c>
      <c r="M348" t="s">
        <v>1546</v>
      </c>
      <c r="N348" s="10">
        <v>592.79</v>
      </c>
      <c r="P348" t="s">
        <v>2135</v>
      </c>
    </row>
    <row r="349" spans="1:16" x14ac:dyDescent="0.3">
      <c r="A349">
        <v>2024</v>
      </c>
      <c r="B349" t="s">
        <v>807</v>
      </c>
      <c r="C349" t="s">
        <v>795</v>
      </c>
      <c r="D349" t="s">
        <v>707</v>
      </c>
      <c r="E349" t="s">
        <v>707</v>
      </c>
      <c r="F349" t="s">
        <v>707</v>
      </c>
      <c r="G349" t="s">
        <v>2293</v>
      </c>
      <c r="H349" t="s">
        <v>11</v>
      </c>
      <c r="I349" t="s">
        <v>34</v>
      </c>
      <c r="J349" t="s">
        <v>157</v>
      </c>
      <c r="K349" t="s">
        <v>1627</v>
      </c>
      <c r="L349" t="s">
        <v>1629</v>
      </c>
      <c r="M349" t="s">
        <v>1691</v>
      </c>
      <c r="N349" s="10">
        <v>125617</v>
      </c>
      <c r="P349" t="s">
        <v>2302</v>
      </c>
    </row>
    <row r="350" spans="1:16" x14ac:dyDescent="0.3">
      <c r="A350">
        <v>2024</v>
      </c>
      <c r="B350" t="s">
        <v>807</v>
      </c>
      <c r="C350" t="s">
        <v>795</v>
      </c>
      <c r="D350" t="s">
        <v>707</v>
      </c>
      <c r="E350" t="s">
        <v>707</v>
      </c>
      <c r="F350" t="s">
        <v>707</v>
      </c>
      <c r="G350" t="s">
        <v>2293</v>
      </c>
      <c r="H350" t="s">
        <v>11</v>
      </c>
      <c r="I350" t="s">
        <v>34</v>
      </c>
      <c r="J350" t="s">
        <v>157</v>
      </c>
      <c r="K350" t="s">
        <v>1627</v>
      </c>
      <c r="L350" t="s">
        <v>1635</v>
      </c>
      <c r="M350" t="s">
        <v>1691</v>
      </c>
      <c r="N350" s="10">
        <v>1169</v>
      </c>
      <c r="P350" t="s">
        <v>2302</v>
      </c>
    </row>
    <row r="351" spans="1:16" x14ac:dyDescent="0.3">
      <c r="A351">
        <v>2024</v>
      </c>
      <c r="B351" t="s">
        <v>807</v>
      </c>
      <c r="C351" t="s">
        <v>795</v>
      </c>
      <c r="D351" t="s">
        <v>707</v>
      </c>
      <c r="E351" t="s">
        <v>707</v>
      </c>
      <c r="F351" t="s">
        <v>707</v>
      </c>
      <c r="G351" t="s">
        <v>2293</v>
      </c>
      <c r="H351" t="s">
        <v>11</v>
      </c>
      <c r="I351" t="s">
        <v>34</v>
      </c>
      <c r="J351" t="s">
        <v>157</v>
      </c>
      <c r="K351" t="s">
        <v>1627</v>
      </c>
      <c r="L351" t="s">
        <v>2267</v>
      </c>
      <c r="M351" t="s">
        <v>2295</v>
      </c>
      <c r="N351" s="10">
        <v>8.8699999999999992</v>
      </c>
      <c r="P351" t="s">
        <v>2302</v>
      </c>
    </row>
    <row r="352" spans="1:16" x14ac:dyDescent="0.3">
      <c r="A352">
        <v>2024</v>
      </c>
      <c r="B352" t="s">
        <v>807</v>
      </c>
      <c r="C352" t="s">
        <v>795</v>
      </c>
      <c r="D352" t="s">
        <v>707</v>
      </c>
      <c r="E352" t="s">
        <v>707</v>
      </c>
      <c r="F352" t="s">
        <v>707</v>
      </c>
      <c r="G352" t="s">
        <v>2293</v>
      </c>
      <c r="H352" t="s">
        <v>11</v>
      </c>
      <c r="I352" t="s">
        <v>34</v>
      </c>
      <c r="J352" t="s">
        <v>157</v>
      </c>
      <c r="K352" t="s">
        <v>1627</v>
      </c>
      <c r="L352" t="s">
        <v>2294</v>
      </c>
      <c r="M352" t="s">
        <v>2295</v>
      </c>
      <c r="N352" s="10">
        <v>0.08</v>
      </c>
      <c r="P352" t="s">
        <v>2302</v>
      </c>
    </row>
    <row r="353" spans="1:16" x14ac:dyDescent="0.3">
      <c r="A353">
        <v>2023</v>
      </c>
      <c r="B353" t="s">
        <v>807</v>
      </c>
      <c r="C353" t="s">
        <v>795</v>
      </c>
      <c r="D353" t="s">
        <v>707</v>
      </c>
      <c r="E353" t="s">
        <v>707</v>
      </c>
      <c r="F353" t="s">
        <v>707</v>
      </c>
      <c r="G353" t="s">
        <v>2293</v>
      </c>
      <c r="H353" t="s">
        <v>11</v>
      </c>
      <c r="I353" t="s">
        <v>34</v>
      </c>
      <c r="J353" t="s">
        <v>157</v>
      </c>
      <c r="K353" t="s">
        <v>1841</v>
      </c>
      <c r="L353" t="s">
        <v>1663</v>
      </c>
      <c r="M353" t="s">
        <v>1697</v>
      </c>
      <c r="N353" s="10">
        <v>26</v>
      </c>
      <c r="P353" t="s">
        <v>2302</v>
      </c>
    </row>
    <row r="354" spans="1:16" x14ac:dyDescent="0.3">
      <c r="A354">
        <v>2023</v>
      </c>
      <c r="B354" t="s">
        <v>807</v>
      </c>
      <c r="C354" t="s">
        <v>795</v>
      </c>
      <c r="D354" t="s">
        <v>707</v>
      </c>
      <c r="E354" t="s">
        <v>707</v>
      </c>
      <c r="F354" t="s">
        <v>707</v>
      </c>
      <c r="G354" t="s">
        <v>2293</v>
      </c>
      <c r="H354" t="s">
        <v>11</v>
      </c>
      <c r="I354" t="s">
        <v>34</v>
      </c>
      <c r="J354" t="s">
        <v>157</v>
      </c>
      <c r="K354" t="s">
        <v>1841</v>
      </c>
      <c r="L354" t="s">
        <v>2299</v>
      </c>
      <c r="M354" t="s">
        <v>1697</v>
      </c>
      <c r="N354" s="10">
        <v>23.5</v>
      </c>
      <c r="P354" t="s">
        <v>2302</v>
      </c>
    </row>
    <row r="355" spans="1:16" x14ac:dyDescent="0.3">
      <c r="A355">
        <v>2023</v>
      </c>
      <c r="B355" t="s">
        <v>807</v>
      </c>
      <c r="C355" t="s">
        <v>795</v>
      </c>
      <c r="D355" t="s">
        <v>707</v>
      </c>
      <c r="E355" t="s">
        <v>707</v>
      </c>
      <c r="F355" t="s">
        <v>707</v>
      </c>
      <c r="G355" t="s">
        <v>2293</v>
      </c>
      <c r="H355" t="s">
        <v>11</v>
      </c>
      <c r="I355" t="s">
        <v>34</v>
      </c>
      <c r="J355" t="s">
        <v>157</v>
      </c>
      <c r="K355" t="s">
        <v>1841</v>
      </c>
      <c r="L355" t="s">
        <v>1819</v>
      </c>
      <c r="M355" t="s">
        <v>1546</v>
      </c>
      <c r="N355" s="10">
        <v>6958</v>
      </c>
      <c r="P355" t="s">
        <v>2302</v>
      </c>
    </row>
    <row r="356" spans="1:16" x14ac:dyDescent="0.3">
      <c r="A356">
        <v>2023</v>
      </c>
      <c r="B356" t="s">
        <v>807</v>
      </c>
      <c r="C356" t="s">
        <v>795</v>
      </c>
      <c r="D356" t="s">
        <v>707</v>
      </c>
      <c r="E356" t="s">
        <v>707</v>
      </c>
      <c r="F356" t="s">
        <v>707</v>
      </c>
      <c r="G356" t="s">
        <v>2293</v>
      </c>
      <c r="H356" t="s">
        <v>11</v>
      </c>
      <c r="I356" t="s">
        <v>34</v>
      </c>
      <c r="J356" t="s">
        <v>157</v>
      </c>
      <c r="K356" t="s">
        <v>1841</v>
      </c>
      <c r="L356" t="s">
        <v>1776</v>
      </c>
      <c r="M356" t="s">
        <v>1546</v>
      </c>
      <c r="N356" s="10">
        <v>1061</v>
      </c>
      <c r="P356" t="s">
        <v>2302</v>
      </c>
    </row>
    <row r="357" spans="1:16" x14ac:dyDescent="0.3">
      <c r="A357">
        <v>2023</v>
      </c>
      <c r="B357" t="s">
        <v>807</v>
      </c>
      <c r="C357" t="s">
        <v>795</v>
      </c>
      <c r="D357" t="s">
        <v>707</v>
      </c>
      <c r="E357" t="s">
        <v>707</v>
      </c>
      <c r="F357" t="s">
        <v>707</v>
      </c>
      <c r="G357" t="s">
        <v>2293</v>
      </c>
      <c r="H357" t="s">
        <v>11</v>
      </c>
      <c r="I357" t="s">
        <v>34</v>
      </c>
      <c r="J357" t="s">
        <v>157</v>
      </c>
      <c r="K357" t="s">
        <v>1653</v>
      </c>
      <c r="L357" t="s">
        <v>1654</v>
      </c>
      <c r="M357" t="s">
        <v>2136</v>
      </c>
      <c r="N357" s="10">
        <v>16.399999999999999</v>
      </c>
      <c r="P357" t="s">
        <v>2302</v>
      </c>
    </row>
    <row r="358" spans="1:16" x14ac:dyDescent="0.3">
      <c r="A358">
        <v>2023</v>
      </c>
      <c r="B358" t="s">
        <v>807</v>
      </c>
      <c r="C358" t="s">
        <v>795</v>
      </c>
      <c r="D358" t="s">
        <v>707</v>
      </c>
      <c r="E358" t="s">
        <v>707</v>
      </c>
      <c r="F358" t="s">
        <v>707</v>
      </c>
      <c r="G358" t="s">
        <v>2293</v>
      </c>
      <c r="H358" t="s">
        <v>11</v>
      </c>
      <c r="I358" t="s">
        <v>34</v>
      </c>
      <c r="J358" t="s">
        <v>157</v>
      </c>
      <c r="K358" t="s">
        <v>1950</v>
      </c>
      <c r="L358" t="s">
        <v>2300</v>
      </c>
      <c r="M358" t="s">
        <v>1680</v>
      </c>
      <c r="N358" s="10">
        <v>1710</v>
      </c>
      <c r="P358" t="s">
        <v>2302</v>
      </c>
    </row>
    <row r="359" spans="1:16" x14ac:dyDescent="0.3">
      <c r="A359">
        <v>2023</v>
      </c>
      <c r="B359" t="s">
        <v>807</v>
      </c>
      <c r="C359" t="s">
        <v>795</v>
      </c>
      <c r="D359" t="s">
        <v>707</v>
      </c>
      <c r="E359" t="s">
        <v>707</v>
      </c>
      <c r="F359" t="s">
        <v>707</v>
      </c>
      <c r="G359" t="s">
        <v>2293</v>
      </c>
      <c r="H359" t="s">
        <v>11</v>
      </c>
      <c r="I359" t="s">
        <v>34</v>
      </c>
      <c r="J359" t="s">
        <v>157</v>
      </c>
      <c r="K359" t="s">
        <v>1641</v>
      </c>
      <c r="L359" t="s">
        <v>1692</v>
      </c>
      <c r="M359" t="s">
        <v>2298</v>
      </c>
      <c r="N359" s="10">
        <v>1.7000000000000001E-2</v>
      </c>
      <c r="P359" t="s">
        <v>2302</v>
      </c>
    </row>
    <row r="360" spans="1:16" x14ac:dyDescent="0.3">
      <c r="A360">
        <v>2023</v>
      </c>
      <c r="B360" t="s">
        <v>807</v>
      </c>
      <c r="C360" t="s">
        <v>795</v>
      </c>
      <c r="D360" t="s">
        <v>707</v>
      </c>
      <c r="E360" t="s">
        <v>707</v>
      </c>
      <c r="F360" t="s">
        <v>707</v>
      </c>
      <c r="G360" t="s">
        <v>2293</v>
      </c>
      <c r="H360" t="s">
        <v>11</v>
      </c>
      <c r="I360" t="s">
        <v>34</v>
      </c>
      <c r="J360" t="s">
        <v>157</v>
      </c>
      <c r="K360" t="s">
        <v>1641</v>
      </c>
      <c r="L360" t="s">
        <v>1649</v>
      </c>
      <c r="M360" t="s">
        <v>2298</v>
      </c>
      <c r="N360" s="10">
        <v>2.5899999999999999E-2</v>
      </c>
      <c r="P360" t="s">
        <v>2302</v>
      </c>
    </row>
    <row r="361" spans="1:16" x14ac:dyDescent="0.3">
      <c r="A361">
        <v>2023</v>
      </c>
      <c r="B361" t="s">
        <v>807</v>
      </c>
      <c r="C361" t="s">
        <v>795</v>
      </c>
      <c r="D361" t="s">
        <v>707</v>
      </c>
      <c r="E361" t="s">
        <v>707</v>
      </c>
      <c r="F361" t="s">
        <v>707</v>
      </c>
      <c r="G361" t="s">
        <v>2293</v>
      </c>
      <c r="H361" t="s">
        <v>11</v>
      </c>
      <c r="I361" t="s">
        <v>34</v>
      </c>
      <c r="J361" t="s">
        <v>157</v>
      </c>
      <c r="K361" t="s">
        <v>1641</v>
      </c>
      <c r="L361" t="s">
        <v>1644</v>
      </c>
      <c r="M361" t="s">
        <v>1773</v>
      </c>
      <c r="N361" s="10">
        <v>422</v>
      </c>
      <c r="P361" t="s">
        <v>2302</v>
      </c>
    </row>
    <row r="362" spans="1:16" x14ac:dyDescent="0.3">
      <c r="A362">
        <v>2023</v>
      </c>
      <c r="B362" t="s">
        <v>807</v>
      </c>
      <c r="C362" t="s">
        <v>795</v>
      </c>
      <c r="D362" t="s">
        <v>707</v>
      </c>
      <c r="E362" t="s">
        <v>707</v>
      </c>
      <c r="F362" t="s">
        <v>707</v>
      </c>
      <c r="G362" t="s">
        <v>2293</v>
      </c>
      <c r="H362" t="s">
        <v>11</v>
      </c>
      <c r="I362" t="s">
        <v>34</v>
      </c>
      <c r="J362" t="s">
        <v>157</v>
      </c>
      <c r="K362" t="s">
        <v>1641</v>
      </c>
      <c r="L362" t="s">
        <v>1692</v>
      </c>
      <c r="M362" t="s">
        <v>1773</v>
      </c>
      <c r="N362" s="10">
        <v>232</v>
      </c>
      <c r="P362" t="s">
        <v>2302</v>
      </c>
    </row>
    <row r="363" spans="1:16" x14ac:dyDescent="0.3">
      <c r="A363">
        <v>2023</v>
      </c>
      <c r="B363" t="s">
        <v>807</v>
      </c>
      <c r="C363" t="s">
        <v>795</v>
      </c>
      <c r="D363" t="s">
        <v>707</v>
      </c>
      <c r="E363" t="s">
        <v>707</v>
      </c>
      <c r="F363" t="s">
        <v>707</v>
      </c>
      <c r="G363" t="s">
        <v>2293</v>
      </c>
      <c r="H363" t="s">
        <v>11</v>
      </c>
      <c r="I363" t="s">
        <v>34</v>
      </c>
      <c r="J363" t="s">
        <v>157</v>
      </c>
      <c r="K363" t="s">
        <v>1641</v>
      </c>
      <c r="L363" t="s">
        <v>1706</v>
      </c>
      <c r="M363" t="s">
        <v>1773</v>
      </c>
      <c r="N363" s="10">
        <v>15</v>
      </c>
      <c r="P363" t="s">
        <v>2302</v>
      </c>
    </row>
    <row r="364" spans="1:16" x14ac:dyDescent="0.3">
      <c r="A364">
        <v>2023</v>
      </c>
      <c r="B364" t="s">
        <v>807</v>
      </c>
      <c r="C364" t="s">
        <v>795</v>
      </c>
      <c r="D364" t="s">
        <v>707</v>
      </c>
      <c r="E364" t="s">
        <v>707</v>
      </c>
      <c r="F364" t="s">
        <v>707</v>
      </c>
      <c r="G364" t="s">
        <v>2293</v>
      </c>
      <c r="H364" t="s">
        <v>11</v>
      </c>
      <c r="I364" t="s">
        <v>34</v>
      </c>
      <c r="J364" t="s">
        <v>157</v>
      </c>
      <c r="K364" t="s">
        <v>1641</v>
      </c>
      <c r="L364" t="s">
        <v>1648</v>
      </c>
      <c r="M364" t="s">
        <v>1773</v>
      </c>
      <c r="N364" s="10">
        <v>2633</v>
      </c>
      <c r="P364" t="s">
        <v>2302</v>
      </c>
    </row>
    <row r="365" spans="1:16" x14ac:dyDescent="0.3">
      <c r="A365">
        <v>2023</v>
      </c>
      <c r="B365" t="s">
        <v>807</v>
      </c>
      <c r="C365" t="s">
        <v>795</v>
      </c>
      <c r="D365" t="s">
        <v>707</v>
      </c>
      <c r="E365" t="s">
        <v>707</v>
      </c>
      <c r="F365" t="s">
        <v>707</v>
      </c>
      <c r="G365" t="s">
        <v>2293</v>
      </c>
      <c r="H365" t="s">
        <v>11</v>
      </c>
      <c r="I365" t="s">
        <v>34</v>
      </c>
      <c r="J365" t="s">
        <v>157</v>
      </c>
      <c r="K365" t="s">
        <v>1641</v>
      </c>
      <c r="L365" t="s">
        <v>1649</v>
      </c>
      <c r="M365" t="s">
        <v>1773</v>
      </c>
      <c r="N365" s="10">
        <v>353</v>
      </c>
      <c r="P365" t="s">
        <v>2302</v>
      </c>
    </row>
    <row r="366" spans="1:16" x14ac:dyDescent="0.3">
      <c r="A366">
        <v>2023</v>
      </c>
      <c r="B366" t="s">
        <v>772</v>
      </c>
      <c r="C366" t="s">
        <v>721</v>
      </c>
      <c r="D366" t="s">
        <v>97</v>
      </c>
      <c r="E366" t="s">
        <v>1198</v>
      </c>
      <c r="F366" t="s">
        <v>707</v>
      </c>
      <c r="H366" t="s">
        <v>11</v>
      </c>
      <c r="I366" t="s">
        <v>98</v>
      </c>
      <c r="J366" t="s">
        <v>95</v>
      </c>
      <c r="K366" t="s">
        <v>1627</v>
      </c>
      <c r="L366" t="s">
        <v>1629</v>
      </c>
      <c r="M366" t="s">
        <v>1886</v>
      </c>
      <c r="N366" s="10">
        <v>125.2</v>
      </c>
      <c r="P366" t="s">
        <v>2312</v>
      </c>
    </row>
    <row r="367" spans="1:16" x14ac:dyDescent="0.3">
      <c r="A367">
        <v>2023</v>
      </c>
      <c r="B367" t="s">
        <v>772</v>
      </c>
      <c r="C367" t="s">
        <v>721</v>
      </c>
      <c r="D367" t="s">
        <v>97</v>
      </c>
      <c r="E367" t="s">
        <v>1198</v>
      </c>
      <c r="F367" t="s">
        <v>707</v>
      </c>
      <c r="H367" t="s">
        <v>11</v>
      </c>
      <c r="I367" t="s">
        <v>98</v>
      </c>
      <c r="J367" t="s">
        <v>95</v>
      </c>
      <c r="K367" t="s">
        <v>1627</v>
      </c>
      <c r="L367" t="s">
        <v>1635</v>
      </c>
      <c r="M367" t="s">
        <v>1886</v>
      </c>
      <c r="N367" s="10">
        <v>0.27400000000000002</v>
      </c>
      <c r="P367" t="s">
        <v>2312</v>
      </c>
    </row>
    <row r="368" spans="1:16" x14ac:dyDescent="0.3">
      <c r="A368">
        <v>2023</v>
      </c>
      <c r="B368" t="s">
        <v>772</v>
      </c>
      <c r="C368" t="s">
        <v>721</v>
      </c>
      <c r="D368" t="s">
        <v>97</v>
      </c>
      <c r="E368" t="s">
        <v>1198</v>
      </c>
      <c r="F368" t="s">
        <v>707</v>
      </c>
      <c r="H368" t="s">
        <v>11</v>
      </c>
      <c r="I368" t="s">
        <v>98</v>
      </c>
      <c r="J368" t="s">
        <v>95</v>
      </c>
      <c r="K368" t="s">
        <v>1627</v>
      </c>
      <c r="L368" t="s">
        <v>2313</v>
      </c>
      <c r="M368" t="s">
        <v>1886</v>
      </c>
      <c r="N368" s="10">
        <v>44.08</v>
      </c>
      <c r="P368" t="s">
        <v>2312</v>
      </c>
    </row>
    <row r="369" spans="1:16" x14ac:dyDescent="0.3">
      <c r="A369">
        <v>2023</v>
      </c>
      <c r="B369" t="s">
        <v>772</v>
      </c>
      <c r="C369" t="s">
        <v>721</v>
      </c>
      <c r="D369" t="s">
        <v>96</v>
      </c>
      <c r="E369" t="s">
        <v>1197</v>
      </c>
      <c r="F369" t="s">
        <v>707</v>
      </c>
      <c r="H369" t="s">
        <v>11</v>
      </c>
      <c r="I369" t="s">
        <v>34</v>
      </c>
      <c r="J369" t="s">
        <v>95</v>
      </c>
      <c r="K369" t="s">
        <v>1627</v>
      </c>
      <c r="L369" t="s">
        <v>1629</v>
      </c>
      <c r="M369" t="s">
        <v>1886</v>
      </c>
      <c r="N369" s="10">
        <v>92.61</v>
      </c>
      <c r="P369" t="s">
        <v>2312</v>
      </c>
    </row>
    <row r="370" spans="1:16" x14ac:dyDescent="0.3">
      <c r="A370">
        <v>2023</v>
      </c>
      <c r="B370" t="s">
        <v>772</v>
      </c>
      <c r="C370" t="s">
        <v>721</v>
      </c>
      <c r="D370" t="s">
        <v>96</v>
      </c>
      <c r="E370" t="s">
        <v>1197</v>
      </c>
      <c r="F370" t="s">
        <v>707</v>
      </c>
      <c r="H370" t="s">
        <v>11</v>
      </c>
      <c r="I370" t="s">
        <v>34</v>
      </c>
      <c r="J370" t="s">
        <v>95</v>
      </c>
      <c r="K370" t="s">
        <v>1627</v>
      </c>
      <c r="L370" t="s">
        <v>1635</v>
      </c>
      <c r="M370" t="s">
        <v>1886</v>
      </c>
      <c r="N370" s="10">
        <v>0.28399999999999997</v>
      </c>
      <c r="P370" t="s">
        <v>2312</v>
      </c>
    </row>
    <row r="371" spans="1:16" x14ac:dyDescent="0.3">
      <c r="A371">
        <v>2023</v>
      </c>
      <c r="B371" t="s">
        <v>772</v>
      </c>
      <c r="C371" t="s">
        <v>721</v>
      </c>
      <c r="D371" t="s">
        <v>96</v>
      </c>
      <c r="E371" t="s">
        <v>1197</v>
      </c>
      <c r="F371" t="s">
        <v>707</v>
      </c>
      <c r="H371" t="s">
        <v>11</v>
      </c>
      <c r="I371" t="s">
        <v>34</v>
      </c>
      <c r="J371" t="s">
        <v>95</v>
      </c>
      <c r="K371" t="s">
        <v>1627</v>
      </c>
      <c r="L371" t="s">
        <v>2313</v>
      </c>
      <c r="M371" t="s">
        <v>1886</v>
      </c>
      <c r="N371" s="10">
        <v>23.62</v>
      </c>
      <c r="P371" t="s">
        <v>2312</v>
      </c>
    </row>
    <row r="372" spans="1:16" x14ac:dyDescent="0.3">
      <c r="A372">
        <v>2023</v>
      </c>
      <c r="B372" t="s">
        <v>772</v>
      </c>
      <c r="C372" t="s">
        <v>721</v>
      </c>
      <c r="D372" t="s">
        <v>94</v>
      </c>
      <c r="E372" t="s">
        <v>1196</v>
      </c>
      <c r="F372" t="s">
        <v>707</v>
      </c>
      <c r="H372" t="s">
        <v>11</v>
      </c>
      <c r="I372" t="s">
        <v>34</v>
      </c>
      <c r="J372" t="s">
        <v>95</v>
      </c>
      <c r="K372" t="s">
        <v>1627</v>
      </c>
      <c r="L372" t="s">
        <v>1629</v>
      </c>
      <c r="M372" t="s">
        <v>1886</v>
      </c>
      <c r="N372" s="10">
        <v>125.86</v>
      </c>
      <c r="P372" t="s">
        <v>2312</v>
      </c>
    </row>
    <row r="373" spans="1:16" x14ac:dyDescent="0.3">
      <c r="A373">
        <v>2023</v>
      </c>
      <c r="B373" t="s">
        <v>772</v>
      </c>
      <c r="C373" t="s">
        <v>721</v>
      </c>
      <c r="D373" t="s">
        <v>94</v>
      </c>
      <c r="E373" t="s">
        <v>1196</v>
      </c>
      <c r="F373" t="s">
        <v>707</v>
      </c>
      <c r="H373" t="s">
        <v>11</v>
      </c>
      <c r="I373" t="s">
        <v>34</v>
      </c>
      <c r="J373" t="s">
        <v>95</v>
      </c>
      <c r="K373" t="s">
        <v>1627</v>
      </c>
      <c r="L373" t="s">
        <v>1635</v>
      </c>
      <c r="M373" t="s">
        <v>1886</v>
      </c>
      <c r="N373" s="10">
        <v>5.8999999999999997E-2</v>
      </c>
      <c r="P373" t="s">
        <v>2312</v>
      </c>
    </row>
    <row r="374" spans="1:16" x14ac:dyDescent="0.3">
      <c r="A374">
        <v>2023</v>
      </c>
      <c r="B374" t="s">
        <v>772</v>
      </c>
      <c r="C374" t="s">
        <v>721</v>
      </c>
      <c r="D374" t="s">
        <v>94</v>
      </c>
      <c r="E374" t="s">
        <v>1196</v>
      </c>
      <c r="F374" t="s">
        <v>707</v>
      </c>
      <c r="H374" t="s">
        <v>11</v>
      </c>
      <c r="I374" t="s">
        <v>34</v>
      </c>
      <c r="J374" t="s">
        <v>95</v>
      </c>
      <c r="K374" t="s">
        <v>1627</v>
      </c>
      <c r="L374" t="s">
        <v>2313</v>
      </c>
      <c r="M374" t="s">
        <v>1886</v>
      </c>
      <c r="N374" s="10">
        <v>25.71</v>
      </c>
      <c r="P374" t="s">
        <v>2312</v>
      </c>
    </row>
    <row r="375" spans="1:16" x14ac:dyDescent="0.3">
      <c r="A375">
        <v>2023</v>
      </c>
      <c r="B375" t="s">
        <v>807</v>
      </c>
      <c r="C375" t="s">
        <v>721</v>
      </c>
      <c r="D375" t="s">
        <v>707</v>
      </c>
      <c r="E375" t="s">
        <v>707</v>
      </c>
      <c r="F375" t="s">
        <v>707</v>
      </c>
      <c r="G375" t="s">
        <v>2314</v>
      </c>
      <c r="H375" t="s">
        <v>11</v>
      </c>
      <c r="I375" t="s">
        <v>34</v>
      </c>
      <c r="J375" t="s">
        <v>95</v>
      </c>
      <c r="K375" t="s">
        <v>1627</v>
      </c>
      <c r="L375" t="s">
        <v>1636</v>
      </c>
      <c r="M375" t="s">
        <v>1886</v>
      </c>
      <c r="N375" s="10">
        <v>14638.3</v>
      </c>
      <c r="P375" t="s">
        <v>2312</v>
      </c>
    </row>
    <row r="376" spans="1:16" x14ac:dyDescent="0.3">
      <c r="A376">
        <v>2023</v>
      </c>
      <c r="B376" t="s">
        <v>807</v>
      </c>
      <c r="C376" t="s">
        <v>721</v>
      </c>
      <c r="D376" t="s">
        <v>707</v>
      </c>
      <c r="E376" t="s">
        <v>707</v>
      </c>
      <c r="F376" t="s">
        <v>707</v>
      </c>
      <c r="G376" t="s">
        <v>2314</v>
      </c>
      <c r="H376" t="s">
        <v>11</v>
      </c>
      <c r="I376" t="s">
        <v>34</v>
      </c>
      <c r="J376" t="s">
        <v>95</v>
      </c>
      <c r="K376" t="s">
        <v>1841</v>
      </c>
      <c r="L376" t="s">
        <v>2315</v>
      </c>
      <c r="M376" t="s">
        <v>1546</v>
      </c>
      <c r="N376" s="10">
        <v>1951.3</v>
      </c>
      <c r="P376" t="s">
        <v>2312</v>
      </c>
    </row>
    <row r="377" spans="1:16" x14ac:dyDescent="0.3">
      <c r="A377">
        <v>2023</v>
      </c>
      <c r="B377" t="s">
        <v>807</v>
      </c>
      <c r="C377" t="s">
        <v>721</v>
      </c>
      <c r="D377" t="s">
        <v>707</v>
      </c>
      <c r="E377" t="s">
        <v>707</v>
      </c>
      <c r="F377" t="s">
        <v>707</v>
      </c>
      <c r="G377" t="s">
        <v>2314</v>
      </c>
      <c r="H377" t="s">
        <v>11</v>
      </c>
      <c r="I377" t="s">
        <v>34</v>
      </c>
      <c r="J377" t="s">
        <v>95</v>
      </c>
      <c r="K377" t="s">
        <v>1841</v>
      </c>
      <c r="L377" t="s">
        <v>1856</v>
      </c>
      <c r="M377" t="s">
        <v>1546</v>
      </c>
      <c r="N377" s="10">
        <v>1365.9</v>
      </c>
      <c r="P377" t="s">
        <v>2312</v>
      </c>
    </row>
    <row r="378" spans="1:16" x14ac:dyDescent="0.3">
      <c r="A378">
        <v>2023</v>
      </c>
      <c r="B378" t="s">
        <v>807</v>
      </c>
      <c r="C378" t="s">
        <v>754</v>
      </c>
      <c r="D378" t="s">
        <v>707</v>
      </c>
      <c r="E378" t="s">
        <v>707</v>
      </c>
      <c r="F378" t="s">
        <v>707</v>
      </c>
      <c r="G378" t="s">
        <v>2317</v>
      </c>
      <c r="H378" t="s">
        <v>11</v>
      </c>
      <c r="I378" t="s">
        <v>98</v>
      </c>
      <c r="J378" t="s">
        <v>147</v>
      </c>
      <c r="K378" t="s">
        <v>1627</v>
      </c>
      <c r="L378" t="s">
        <v>1629</v>
      </c>
      <c r="M378" t="s">
        <v>2236</v>
      </c>
      <c r="N378" s="10">
        <v>0.8</v>
      </c>
      <c r="P378" t="s">
        <v>2166</v>
      </c>
    </row>
    <row r="379" spans="1:16" x14ac:dyDescent="0.3">
      <c r="A379">
        <v>2023</v>
      </c>
      <c r="B379" t="s">
        <v>807</v>
      </c>
      <c r="C379" t="s">
        <v>754</v>
      </c>
      <c r="D379" t="s">
        <v>707</v>
      </c>
      <c r="E379" t="s">
        <v>707</v>
      </c>
      <c r="F379" t="s">
        <v>707</v>
      </c>
      <c r="G379" t="s">
        <v>2317</v>
      </c>
      <c r="H379" t="s">
        <v>11</v>
      </c>
      <c r="I379" t="s">
        <v>98</v>
      </c>
      <c r="J379" t="s">
        <v>147</v>
      </c>
      <c r="K379" t="s">
        <v>1627</v>
      </c>
      <c r="L379" t="s">
        <v>1635</v>
      </c>
      <c r="M379" t="s">
        <v>2236</v>
      </c>
      <c r="N379" s="10">
        <v>0.9</v>
      </c>
      <c r="P379" t="s">
        <v>2166</v>
      </c>
    </row>
    <row r="380" spans="1:16" x14ac:dyDescent="0.3">
      <c r="A380">
        <v>2023</v>
      </c>
      <c r="B380" t="s">
        <v>807</v>
      </c>
      <c r="C380" t="s">
        <v>754</v>
      </c>
      <c r="D380" t="s">
        <v>707</v>
      </c>
      <c r="E380" t="s">
        <v>707</v>
      </c>
      <c r="F380" t="s">
        <v>707</v>
      </c>
      <c r="G380" t="s">
        <v>2317</v>
      </c>
      <c r="H380" t="s">
        <v>11</v>
      </c>
      <c r="I380" t="s">
        <v>98</v>
      </c>
      <c r="J380" t="s">
        <v>147</v>
      </c>
      <c r="K380" t="s">
        <v>1653</v>
      </c>
      <c r="L380" t="s">
        <v>1654</v>
      </c>
      <c r="M380" t="s">
        <v>1655</v>
      </c>
      <c r="N380" s="10">
        <v>61691</v>
      </c>
    </row>
    <row r="381" spans="1:16" x14ac:dyDescent="0.3">
      <c r="A381">
        <v>2023</v>
      </c>
      <c r="B381" t="s">
        <v>807</v>
      </c>
      <c r="C381" t="s">
        <v>754</v>
      </c>
      <c r="D381" t="s">
        <v>707</v>
      </c>
      <c r="E381" t="s">
        <v>707</v>
      </c>
      <c r="F381" t="s">
        <v>707</v>
      </c>
      <c r="G381" t="s">
        <v>2317</v>
      </c>
      <c r="H381" t="s">
        <v>11</v>
      </c>
      <c r="I381" t="s">
        <v>98</v>
      </c>
      <c r="J381" t="s">
        <v>147</v>
      </c>
      <c r="K381" t="s">
        <v>1653</v>
      </c>
      <c r="L381" t="s">
        <v>1852</v>
      </c>
      <c r="M381" t="s">
        <v>1655</v>
      </c>
      <c r="N381" s="10">
        <v>17935</v>
      </c>
    </row>
    <row r="382" spans="1:16" x14ac:dyDescent="0.3">
      <c r="A382">
        <v>2023</v>
      </c>
      <c r="B382" t="s">
        <v>807</v>
      </c>
      <c r="C382" t="s">
        <v>754</v>
      </c>
      <c r="D382" t="s">
        <v>707</v>
      </c>
      <c r="E382" t="s">
        <v>707</v>
      </c>
      <c r="F382" t="s">
        <v>707</v>
      </c>
      <c r="G382" t="s">
        <v>2317</v>
      </c>
      <c r="H382" t="s">
        <v>11</v>
      </c>
      <c r="I382" t="s">
        <v>98</v>
      </c>
      <c r="J382" t="s">
        <v>147</v>
      </c>
      <c r="K382" t="s">
        <v>1653</v>
      </c>
      <c r="L382" t="s">
        <v>1695</v>
      </c>
      <c r="M382" t="s">
        <v>1655</v>
      </c>
      <c r="N382" s="10">
        <v>29125</v>
      </c>
    </row>
    <row r="383" spans="1:16" x14ac:dyDescent="0.3">
      <c r="A383">
        <v>2023</v>
      </c>
      <c r="B383" t="s">
        <v>807</v>
      </c>
      <c r="C383" t="s">
        <v>754</v>
      </c>
      <c r="D383" t="s">
        <v>707</v>
      </c>
      <c r="E383" t="s">
        <v>707</v>
      </c>
      <c r="F383" t="s">
        <v>707</v>
      </c>
      <c r="G383" t="s">
        <v>2317</v>
      </c>
      <c r="H383" t="s">
        <v>11</v>
      </c>
      <c r="I383" t="s">
        <v>98</v>
      </c>
      <c r="J383" t="s">
        <v>147</v>
      </c>
      <c r="K383" t="s">
        <v>1653</v>
      </c>
      <c r="L383" t="s">
        <v>1748</v>
      </c>
      <c r="M383" t="s">
        <v>1655</v>
      </c>
      <c r="N383" s="10">
        <v>29416</v>
      </c>
    </row>
    <row r="384" spans="1:16" x14ac:dyDescent="0.3">
      <c r="A384">
        <v>2023</v>
      </c>
      <c r="B384" t="s">
        <v>807</v>
      </c>
      <c r="C384" t="s">
        <v>754</v>
      </c>
      <c r="D384" t="s">
        <v>707</v>
      </c>
      <c r="E384" t="s">
        <v>707</v>
      </c>
      <c r="F384" t="s">
        <v>707</v>
      </c>
      <c r="G384" t="s">
        <v>2317</v>
      </c>
      <c r="H384" t="s">
        <v>11</v>
      </c>
      <c r="I384" t="s">
        <v>98</v>
      </c>
      <c r="J384" t="s">
        <v>147</v>
      </c>
      <c r="K384" t="s">
        <v>1641</v>
      </c>
      <c r="L384" t="s">
        <v>1706</v>
      </c>
      <c r="M384" t="s">
        <v>1546</v>
      </c>
      <c r="N384" s="10">
        <v>241</v>
      </c>
    </row>
    <row r="385" spans="1:16" x14ac:dyDescent="0.3">
      <c r="A385">
        <v>2023</v>
      </c>
      <c r="B385" t="s">
        <v>807</v>
      </c>
      <c r="C385" t="s">
        <v>754</v>
      </c>
      <c r="D385" t="s">
        <v>707</v>
      </c>
      <c r="E385" t="s">
        <v>707</v>
      </c>
      <c r="F385" t="s">
        <v>707</v>
      </c>
      <c r="G385" t="s">
        <v>2317</v>
      </c>
      <c r="H385" t="s">
        <v>11</v>
      </c>
      <c r="I385" t="s">
        <v>98</v>
      </c>
      <c r="J385" t="s">
        <v>147</v>
      </c>
      <c r="K385" t="s">
        <v>1641</v>
      </c>
      <c r="L385" t="s">
        <v>1707</v>
      </c>
      <c r="M385" t="s">
        <v>1546</v>
      </c>
      <c r="N385" s="10">
        <v>7964</v>
      </c>
    </row>
    <row r="386" spans="1:16" x14ac:dyDescent="0.3">
      <c r="A386">
        <v>2023</v>
      </c>
      <c r="B386" t="s">
        <v>772</v>
      </c>
      <c r="C386" t="s">
        <v>30</v>
      </c>
      <c r="D386" t="s">
        <v>31</v>
      </c>
      <c r="E386" t="s">
        <v>1210</v>
      </c>
      <c r="F386" t="s">
        <v>707</v>
      </c>
      <c r="H386" t="s">
        <v>11</v>
      </c>
      <c r="I386" t="s">
        <v>13</v>
      </c>
      <c r="J386" t="s">
        <v>16</v>
      </c>
      <c r="K386" t="s">
        <v>1627</v>
      </c>
      <c r="L386" t="s">
        <v>1629</v>
      </c>
      <c r="M386" t="s">
        <v>1691</v>
      </c>
      <c r="N386" s="10">
        <v>18188</v>
      </c>
      <c r="P386" t="s">
        <v>2144</v>
      </c>
    </row>
    <row r="387" spans="1:16" x14ac:dyDescent="0.3">
      <c r="A387">
        <v>2023</v>
      </c>
      <c r="B387" t="s">
        <v>772</v>
      </c>
      <c r="C387" t="s">
        <v>30</v>
      </c>
      <c r="D387" t="s">
        <v>31</v>
      </c>
      <c r="E387" t="s">
        <v>1210</v>
      </c>
      <c r="F387" t="s">
        <v>707</v>
      </c>
      <c r="H387" t="s">
        <v>11</v>
      </c>
      <c r="I387" t="s">
        <v>13</v>
      </c>
      <c r="J387" t="s">
        <v>16</v>
      </c>
      <c r="K387" t="s">
        <v>1627</v>
      </c>
      <c r="L387" t="s">
        <v>1635</v>
      </c>
      <c r="M387" t="s">
        <v>1691</v>
      </c>
      <c r="N387" s="10">
        <v>100</v>
      </c>
      <c r="P387" t="s">
        <v>2144</v>
      </c>
    </row>
    <row r="388" spans="1:16" x14ac:dyDescent="0.3">
      <c r="A388">
        <v>2023</v>
      </c>
      <c r="B388" t="s">
        <v>772</v>
      </c>
      <c r="C388" t="s">
        <v>30</v>
      </c>
      <c r="D388" t="s">
        <v>31</v>
      </c>
      <c r="E388" t="s">
        <v>1210</v>
      </c>
      <c r="F388" t="s">
        <v>707</v>
      </c>
      <c r="H388" t="s">
        <v>11</v>
      </c>
      <c r="I388" t="s">
        <v>13</v>
      </c>
      <c r="J388" t="s">
        <v>16</v>
      </c>
      <c r="K388" t="s">
        <v>1627</v>
      </c>
      <c r="L388" t="s">
        <v>1774</v>
      </c>
      <c r="M388" t="s">
        <v>2145</v>
      </c>
      <c r="N388" s="10">
        <v>2.18E-2</v>
      </c>
      <c r="P388" t="s">
        <v>2144</v>
      </c>
    </row>
    <row r="389" spans="1:16" x14ac:dyDescent="0.3">
      <c r="A389">
        <v>2023</v>
      </c>
      <c r="B389" t="s">
        <v>772</v>
      </c>
      <c r="C389" t="s">
        <v>30</v>
      </c>
      <c r="D389" t="s">
        <v>31</v>
      </c>
      <c r="E389" t="s">
        <v>1210</v>
      </c>
      <c r="F389" t="s">
        <v>707</v>
      </c>
      <c r="H389" t="s">
        <v>11</v>
      </c>
      <c r="I389" t="s">
        <v>13</v>
      </c>
      <c r="J389" t="s">
        <v>16</v>
      </c>
      <c r="K389" t="s">
        <v>1627</v>
      </c>
      <c r="L389" t="s">
        <v>1774</v>
      </c>
      <c r="M389" t="s">
        <v>2146</v>
      </c>
      <c r="N389" s="10">
        <v>0.1</v>
      </c>
      <c r="P389" t="s">
        <v>2144</v>
      </c>
    </row>
    <row r="390" spans="1:16" x14ac:dyDescent="0.3">
      <c r="A390">
        <v>2023</v>
      </c>
      <c r="B390" t="s">
        <v>772</v>
      </c>
      <c r="C390" t="s">
        <v>30</v>
      </c>
      <c r="D390" t="s">
        <v>31</v>
      </c>
      <c r="E390" t="s">
        <v>1210</v>
      </c>
      <c r="F390" t="s">
        <v>707</v>
      </c>
      <c r="H390" t="s">
        <v>11</v>
      </c>
      <c r="I390" t="s">
        <v>13</v>
      </c>
      <c r="J390" t="s">
        <v>16</v>
      </c>
      <c r="K390" t="s">
        <v>1841</v>
      </c>
      <c r="L390" t="s">
        <v>2147</v>
      </c>
      <c r="M390" t="s">
        <v>1546</v>
      </c>
      <c r="N390" s="10">
        <v>232583</v>
      </c>
      <c r="P390" t="s">
        <v>2144</v>
      </c>
    </row>
    <row r="391" spans="1:16" x14ac:dyDescent="0.3">
      <c r="A391">
        <v>2023</v>
      </c>
      <c r="B391" t="s">
        <v>772</v>
      </c>
      <c r="C391" t="s">
        <v>30</v>
      </c>
      <c r="D391" t="s">
        <v>31</v>
      </c>
      <c r="E391" t="s">
        <v>1210</v>
      </c>
      <c r="F391" t="s">
        <v>707</v>
      </c>
      <c r="H391" t="s">
        <v>11</v>
      </c>
      <c r="I391" t="s">
        <v>13</v>
      </c>
      <c r="J391" t="s">
        <v>16</v>
      </c>
      <c r="K391" t="s">
        <v>1841</v>
      </c>
      <c r="L391" t="s">
        <v>1663</v>
      </c>
      <c r="M391" t="s">
        <v>1546</v>
      </c>
      <c r="N391" s="10">
        <v>852679</v>
      </c>
      <c r="P391" t="s">
        <v>2144</v>
      </c>
    </row>
    <row r="392" spans="1:16" x14ac:dyDescent="0.3">
      <c r="A392">
        <v>2023</v>
      </c>
      <c r="B392" t="s">
        <v>772</v>
      </c>
      <c r="C392" t="s">
        <v>30</v>
      </c>
      <c r="D392" t="s">
        <v>31</v>
      </c>
      <c r="E392" t="s">
        <v>1210</v>
      </c>
      <c r="F392" t="s">
        <v>707</v>
      </c>
      <c r="H392" t="s">
        <v>11</v>
      </c>
      <c r="I392" t="s">
        <v>13</v>
      </c>
      <c r="J392" t="s">
        <v>16</v>
      </c>
      <c r="K392" t="s">
        <v>1841</v>
      </c>
      <c r="L392" t="s">
        <v>2148</v>
      </c>
      <c r="M392" t="s">
        <v>1546</v>
      </c>
      <c r="N392" s="10">
        <f>535+523+65+30</f>
        <v>1153</v>
      </c>
      <c r="P392" t="s">
        <v>2144</v>
      </c>
    </row>
    <row r="393" spans="1:16" x14ac:dyDescent="0.3">
      <c r="A393">
        <v>2023</v>
      </c>
      <c r="B393" t="s">
        <v>772</v>
      </c>
      <c r="C393" t="s">
        <v>30</v>
      </c>
      <c r="D393" t="s">
        <v>31</v>
      </c>
      <c r="E393" t="s">
        <v>1210</v>
      </c>
      <c r="F393" t="s">
        <v>707</v>
      </c>
      <c r="H393" t="s">
        <v>11</v>
      </c>
      <c r="I393" t="s">
        <v>13</v>
      </c>
      <c r="J393" t="s">
        <v>16</v>
      </c>
      <c r="K393" t="s">
        <v>1841</v>
      </c>
      <c r="L393" t="s">
        <v>2149</v>
      </c>
      <c r="M393" t="s">
        <v>1546</v>
      </c>
      <c r="N393" s="10">
        <v>1406</v>
      </c>
      <c r="P393" t="s">
        <v>2144</v>
      </c>
    </row>
    <row r="394" spans="1:16" x14ac:dyDescent="0.3">
      <c r="A394">
        <v>2023</v>
      </c>
      <c r="B394" t="s">
        <v>772</v>
      </c>
      <c r="C394" t="s">
        <v>30</v>
      </c>
      <c r="D394" t="s">
        <v>31</v>
      </c>
      <c r="E394" t="s">
        <v>1210</v>
      </c>
      <c r="F394" t="s">
        <v>707</v>
      </c>
      <c r="H394" t="s">
        <v>11</v>
      </c>
      <c r="I394" t="s">
        <v>13</v>
      </c>
      <c r="J394" t="s">
        <v>16</v>
      </c>
      <c r="K394" t="s">
        <v>1653</v>
      </c>
      <c r="L394" t="s">
        <v>1654</v>
      </c>
      <c r="M394" t="s">
        <v>2150</v>
      </c>
      <c r="N394" s="10">
        <v>3499</v>
      </c>
      <c r="P394" t="s">
        <v>2144</v>
      </c>
    </row>
    <row r="395" spans="1:16" x14ac:dyDescent="0.3">
      <c r="A395">
        <v>2023</v>
      </c>
      <c r="B395" t="s">
        <v>772</v>
      </c>
      <c r="C395" t="s">
        <v>30</v>
      </c>
      <c r="D395" t="s">
        <v>31</v>
      </c>
      <c r="E395" t="s">
        <v>1210</v>
      </c>
      <c r="F395" t="s">
        <v>707</v>
      </c>
      <c r="H395" t="s">
        <v>11</v>
      </c>
      <c r="I395" t="s">
        <v>13</v>
      </c>
      <c r="J395" t="s">
        <v>16</v>
      </c>
      <c r="K395" t="s">
        <v>1653</v>
      </c>
      <c r="L395" t="s">
        <v>1695</v>
      </c>
      <c r="M395" t="s">
        <v>2150</v>
      </c>
      <c r="N395" s="10">
        <v>1088</v>
      </c>
      <c r="P395" t="s">
        <v>2144</v>
      </c>
    </row>
    <row r="396" spans="1:16" ht="14.4" customHeight="1" x14ac:dyDescent="0.3">
      <c r="A396">
        <v>2023</v>
      </c>
      <c r="B396" t="s">
        <v>772</v>
      </c>
      <c r="C396" t="s">
        <v>30</v>
      </c>
      <c r="D396" t="s">
        <v>31</v>
      </c>
      <c r="E396" t="s">
        <v>1210</v>
      </c>
      <c r="F396" t="s">
        <v>707</v>
      </c>
      <c r="H396" t="s">
        <v>11</v>
      </c>
      <c r="I396" t="s">
        <v>13</v>
      </c>
      <c r="J396" t="s">
        <v>16</v>
      </c>
      <c r="K396" t="s">
        <v>1653</v>
      </c>
      <c r="L396" t="s">
        <v>2151</v>
      </c>
      <c r="M396" t="s">
        <v>2150</v>
      </c>
      <c r="N396" s="10">
        <v>2411</v>
      </c>
      <c r="P396" t="s">
        <v>2144</v>
      </c>
    </row>
    <row r="397" spans="1:16" ht="14.4" customHeight="1" x14ac:dyDescent="0.3">
      <c r="A397">
        <v>2023</v>
      </c>
      <c r="B397" t="s">
        <v>772</v>
      </c>
      <c r="C397" t="s">
        <v>30</v>
      </c>
      <c r="D397" t="s">
        <v>31</v>
      </c>
      <c r="E397" t="s">
        <v>1210</v>
      </c>
      <c r="F397" t="s">
        <v>707</v>
      </c>
      <c r="H397" t="s">
        <v>11</v>
      </c>
      <c r="I397" t="s">
        <v>13</v>
      </c>
      <c r="J397" t="s">
        <v>16</v>
      </c>
      <c r="K397" t="s">
        <v>1950</v>
      </c>
      <c r="L397" t="s">
        <v>1791</v>
      </c>
      <c r="M397" t="s">
        <v>1680</v>
      </c>
      <c r="N397" s="10">
        <v>277.60000000000002</v>
      </c>
      <c r="P397" t="s">
        <v>2144</v>
      </c>
    </row>
    <row r="398" spans="1:16" x14ac:dyDescent="0.3">
      <c r="A398">
        <v>2024</v>
      </c>
      <c r="B398" t="s">
        <v>772</v>
      </c>
      <c r="C398" t="s">
        <v>798</v>
      </c>
      <c r="D398" t="s">
        <v>71</v>
      </c>
      <c r="E398" t="s">
        <v>1215</v>
      </c>
      <c r="F398" t="s">
        <v>707</v>
      </c>
      <c r="K398" t="s">
        <v>1627</v>
      </c>
      <c r="L398" t="s">
        <v>1629</v>
      </c>
      <c r="M398" s="10" t="s">
        <v>1691</v>
      </c>
      <c r="N398" s="10">
        <v>25750.747165017401</v>
      </c>
      <c r="P398" t="s">
        <v>1934</v>
      </c>
    </row>
    <row r="399" spans="1:16" x14ac:dyDescent="0.3">
      <c r="A399">
        <v>2024</v>
      </c>
      <c r="B399" t="s">
        <v>772</v>
      </c>
      <c r="C399" t="s">
        <v>798</v>
      </c>
      <c r="D399" t="s">
        <v>71</v>
      </c>
      <c r="E399" t="s">
        <v>1215</v>
      </c>
      <c r="F399" t="s">
        <v>707</v>
      </c>
      <c r="K399" t="s">
        <v>1627</v>
      </c>
      <c r="L399" t="s">
        <v>1635</v>
      </c>
      <c r="M399" s="10" t="s">
        <v>1691</v>
      </c>
      <c r="N399" s="10">
        <v>7448.9593307550003</v>
      </c>
      <c r="P399" t="s">
        <v>1934</v>
      </c>
    </row>
    <row r="400" spans="1:16" x14ac:dyDescent="0.3">
      <c r="A400">
        <v>2024</v>
      </c>
      <c r="B400" t="s">
        <v>772</v>
      </c>
      <c r="C400" t="s">
        <v>798</v>
      </c>
      <c r="D400" t="s">
        <v>71</v>
      </c>
      <c r="E400" t="s">
        <v>1215</v>
      </c>
      <c r="F400" t="s">
        <v>707</v>
      </c>
      <c r="K400" t="s">
        <v>1641</v>
      </c>
      <c r="L400" t="s">
        <v>1693</v>
      </c>
      <c r="M400" s="10" t="s">
        <v>1546</v>
      </c>
      <c r="N400" s="10">
        <v>1.4379999999999999</v>
      </c>
      <c r="P400" t="s">
        <v>1934</v>
      </c>
    </row>
    <row r="401" spans="1:16" x14ac:dyDescent="0.3">
      <c r="A401">
        <v>2024</v>
      </c>
      <c r="B401" t="s">
        <v>772</v>
      </c>
      <c r="C401" t="s">
        <v>798</v>
      </c>
      <c r="D401" t="s">
        <v>71</v>
      </c>
      <c r="E401" t="s">
        <v>1215</v>
      </c>
      <c r="F401" t="s">
        <v>707</v>
      </c>
      <c r="K401" t="s">
        <v>1641</v>
      </c>
      <c r="L401" t="s">
        <v>1692</v>
      </c>
      <c r="M401" s="10" t="s">
        <v>1546</v>
      </c>
      <c r="N401" s="10">
        <v>17.687999999999999</v>
      </c>
      <c r="P401" t="s">
        <v>1934</v>
      </c>
    </row>
    <row r="402" spans="1:16" x14ac:dyDescent="0.3">
      <c r="A402">
        <v>2024</v>
      </c>
      <c r="B402" t="s">
        <v>772</v>
      </c>
      <c r="C402" t="s">
        <v>798</v>
      </c>
      <c r="D402" t="s">
        <v>71</v>
      </c>
      <c r="E402" t="s">
        <v>1215</v>
      </c>
      <c r="F402" t="s">
        <v>707</v>
      </c>
      <c r="K402" t="s">
        <v>1641</v>
      </c>
      <c r="L402" t="s">
        <v>1644</v>
      </c>
      <c r="M402" s="10" t="s">
        <v>1546</v>
      </c>
      <c r="N402" s="10">
        <v>1079.77</v>
      </c>
      <c r="P402" t="s">
        <v>1934</v>
      </c>
    </row>
    <row r="403" spans="1:16" x14ac:dyDescent="0.3">
      <c r="A403">
        <v>2024</v>
      </c>
      <c r="B403" t="s">
        <v>772</v>
      </c>
      <c r="C403" t="s">
        <v>798</v>
      </c>
      <c r="D403" t="s">
        <v>71</v>
      </c>
      <c r="E403" t="s">
        <v>1215</v>
      </c>
      <c r="F403" t="s">
        <v>707</v>
      </c>
      <c r="K403" t="s">
        <v>1641</v>
      </c>
      <c r="L403" t="s">
        <v>1648</v>
      </c>
      <c r="M403" s="10" t="s">
        <v>1546</v>
      </c>
      <c r="N403" s="10">
        <v>126.5</v>
      </c>
      <c r="P403" t="s">
        <v>1934</v>
      </c>
    </row>
    <row r="404" spans="1:16" x14ac:dyDescent="0.3">
      <c r="A404">
        <v>2024</v>
      </c>
      <c r="B404" t="s">
        <v>772</v>
      </c>
      <c r="C404" t="s">
        <v>798</v>
      </c>
      <c r="D404" t="s">
        <v>71</v>
      </c>
      <c r="E404" t="s">
        <v>1215</v>
      </c>
      <c r="F404" t="s">
        <v>707</v>
      </c>
      <c r="K404" t="s">
        <v>1641</v>
      </c>
      <c r="L404" t="s">
        <v>1649</v>
      </c>
      <c r="M404" s="10" t="s">
        <v>1546</v>
      </c>
      <c r="N404" s="10">
        <v>112.97</v>
      </c>
      <c r="P404" t="s">
        <v>1934</v>
      </c>
    </row>
    <row r="405" spans="1:16" x14ac:dyDescent="0.3">
      <c r="A405">
        <v>2024</v>
      </c>
      <c r="B405" t="s">
        <v>772</v>
      </c>
      <c r="C405" t="s">
        <v>798</v>
      </c>
      <c r="D405" t="s">
        <v>71</v>
      </c>
      <c r="E405" t="s">
        <v>1215</v>
      </c>
      <c r="F405" t="s">
        <v>707</v>
      </c>
      <c r="K405" t="s">
        <v>1641</v>
      </c>
      <c r="L405" t="s">
        <v>1827</v>
      </c>
      <c r="M405" s="10" t="s">
        <v>1546</v>
      </c>
      <c r="N405" s="10">
        <v>4.7160000000000002</v>
      </c>
      <c r="P405" t="s">
        <v>1934</v>
      </c>
    </row>
    <row r="406" spans="1:16" x14ac:dyDescent="0.3">
      <c r="A406">
        <v>2024</v>
      </c>
      <c r="B406" t="s">
        <v>772</v>
      </c>
      <c r="C406" t="s">
        <v>798</v>
      </c>
      <c r="D406" t="s">
        <v>71</v>
      </c>
      <c r="E406" t="s">
        <v>1215</v>
      </c>
      <c r="F406" t="s">
        <v>707</v>
      </c>
      <c r="K406" t="s">
        <v>1641</v>
      </c>
      <c r="L406" t="s">
        <v>1651</v>
      </c>
      <c r="M406" s="10" t="s">
        <v>1546</v>
      </c>
      <c r="N406" s="10">
        <v>2.0605599999999998E-2</v>
      </c>
      <c r="P406" t="s">
        <v>1934</v>
      </c>
    </row>
    <row r="407" spans="1:16" x14ac:dyDescent="0.3">
      <c r="A407">
        <v>2024</v>
      </c>
      <c r="B407" t="s">
        <v>772</v>
      </c>
      <c r="C407" t="s">
        <v>798</v>
      </c>
      <c r="D407" t="s">
        <v>71</v>
      </c>
      <c r="E407" t="s">
        <v>1215</v>
      </c>
      <c r="F407" t="s">
        <v>707</v>
      </c>
      <c r="K407" t="s">
        <v>1641</v>
      </c>
      <c r="L407" t="s">
        <v>1650</v>
      </c>
      <c r="M407" s="10" t="s">
        <v>1546</v>
      </c>
      <c r="N407" s="10">
        <v>1.3560000000000001E-2</v>
      </c>
      <c r="P407" t="s">
        <v>1934</v>
      </c>
    </row>
    <row r="408" spans="1:16" x14ac:dyDescent="0.3">
      <c r="A408">
        <v>2024</v>
      </c>
      <c r="B408" t="s">
        <v>772</v>
      </c>
      <c r="C408" t="s">
        <v>798</v>
      </c>
      <c r="D408" t="s">
        <v>71</v>
      </c>
      <c r="E408" t="s">
        <v>1215</v>
      </c>
      <c r="F408" t="s">
        <v>707</v>
      </c>
      <c r="K408" t="s">
        <v>1653</v>
      </c>
      <c r="L408" t="s">
        <v>1654</v>
      </c>
      <c r="M408" s="10" t="s">
        <v>1655</v>
      </c>
      <c r="N408" s="10">
        <v>2565</v>
      </c>
      <c r="P408" t="s">
        <v>1934</v>
      </c>
    </row>
    <row r="409" spans="1:16" x14ac:dyDescent="0.3">
      <c r="A409">
        <v>2024</v>
      </c>
      <c r="B409" t="s">
        <v>772</v>
      </c>
      <c r="C409" t="s">
        <v>798</v>
      </c>
      <c r="D409" t="s">
        <v>71</v>
      </c>
      <c r="E409" t="s">
        <v>1215</v>
      </c>
      <c r="F409" t="s">
        <v>707</v>
      </c>
      <c r="K409" t="s">
        <v>1653</v>
      </c>
      <c r="L409" t="s">
        <v>1695</v>
      </c>
      <c r="M409" s="10" t="s">
        <v>1655</v>
      </c>
      <c r="N409" s="10">
        <v>2565</v>
      </c>
      <c r="P409" t="s">
        <v>1934</v>
      </c>
    </row>
    <row r="410" spans="1:16" ht="15.6" customHeight="1" x14ac:dyDescent="0.3">
      <c r="A410">
        <v>2024</v>
      </c>
      <c r="B410" t="s">
        <v>772</v>
      </c>
      <c r="C410" t="s">
        <v>798</v>
      </c>
      <c r="D410" t="s">
        <v>71</v>
      </c>
      <c r="E410" t="s">
        <v>1215</v>
      </c>
      <c r="F410" t="s">
        <v>707</v>
      </c>
      <c r="K410" t="s">
        <v>1653</v>
      </c>
      <c r="L410" t="s">
        <v>1889</v>
      </c>
      <c r="M410" s="10" t="s">
        <v>1924</v>
      </c>
      <c r="N410" s="10">
        <v>1968.4149299999999</v>
      </c>
      <c r="P410" t="s">
        <v>1934</v>
      </c>
    </row>
    <row r="411" spans="1:16" ht="15.6" customHeight="1" x14ac:dyDescent="0.3">
      <c r="A411">
        <v>2024</v>
      </c>
      <c r="B411" t="s">
        <v>772</v>
      </c>
      <c r="C411" t="s">
        <v>798</v>
      </c>
      <c r="D411" t="s">
        <v>71</v>
      </c>
      <c r="E411" t="s">
        <v>1215</v>
      </c>
      <c r="F411" t="s">
        <v>707</v>
      </c>
      <c r="K411" t="s">
        <v>1841</v>
      </c>
      <c r="L411" t="s">
        <v>1927</v>
      </c>
      <c r="M411" s="10" t="s">
        <v>1546</v>
      </c>
      <c r="N411" s="10">
        <v>8877.1664999999994</v>
      </c>
      <c r="P411" t="s">
        <v>1934</v>
      </c>
    </row>
    <row r="412" spans="1:16" ht="14.4" customHeight="1" x14ac:dyDescent="0.3">
      <c r="A412">
        <v>2024</v>
      </c>
      <c r="B412" t="s">
        <v>772</v>
      </c>
      <c r="C412" t="s">
        <v>798</v>
      </c>
      <c r="D412" t="s">
        <v>71</v>
      </c>
      <c r="E412" t="s">
        <v>1215</v>
      </c>
      <c r="F412" t="s">
        <v>707</v>
      </c>
      <c r="K412" t="s">
        <v>1841</v>
      </c>
      <c r="L412" t="s">
        <v>1928</v>
      </c>
      <c r="M412" s="10" t="s">
        <v>1546</v>
      </c>
      <c r="N412" s="10">
        <v>622.02440707999995</v>
      </c>
      <c r="P412" t="s">
        <v>1934</v>
      </c>
    </row>
    <row r="413" spans="1:16" ht="14.4" customHeight="1" x14ac:dyDescent="0.3">
      <c r="A413">
        <v>2024</v>
      </c>
      <c r="B413" t="s">
        <v>772</v>
      </c>
      <c r="C413" t="s">
        <v>798</v>
      </c>
      <c r="D413" t="s">
        <v>71</v>
      </c>
      <c r="E413" t="s">
        <v>1215</v>
      </c>
      <c r="F413" t="s">
        <v>707</v>
      </c>
      <c r="K413" t="s">
        <v>1841</v>
      </c>
      <c r="L413" t="s">
        <v>1752</v>
      </c>
      <c r="M413" s="10" t="s">
        <v>1546</v>
      </c>
      <c r="N413" s="10">
        <v>9499.1909070799993</v>
      </c>
      <c r="P413" t="s">
        <v>1934</v>
      </c>
    </row>
    <row r="414" spans="1:16" x14ac:dyDescent="0.3">
      <c r="A414">
        <v>2024</v>
      </c>
      <c r="B414" t="s">
        <v>772</v>
      </c>
      <c r="C414" t="s">
        <v>798</v>
      </c>
      <c r="D414" t="s">
        <v>71</v>
      </c>
      <c r="E414" t="s">
        <v>1215</v>
      </c>
      <c r="F414" t="s">
        <v>707</v>
      </c>
      <c r="K414" t="s">
        <v>1841</v>
      </c>
      <c r="L414" t="s">
        <v>1929</v>
      </c>
      <c r="M414" s="10" t="s">
        <v>1546</v>
      </c>
      <c r="N414" s="10">
        <v>993271</v>
      </c>
      <c r="P414" t="s">
        <v>1934</v>
      </c>
    </row>
    <row r="415" spans="1:16" x14ac:dyDescent="0.3">
      <c r="A415">
        <v>2024</v>
      </c>
      <c r="B415" t="s">
        <v>772</v>
      </c>
      <c r="C415" t="s">
        <v>798</v>
      </c>
      <c r="D415" t="s">
        <v>71</v>
      </c>
      <c r="E415" t="s">
        <v>1215</v>
      </c>
      <c r="F415" t="s">
        <v>707</v>
      </c>
      <c r="K415" t="s">
        <v>1841</v>
      </c>
      <c r="L415" t="s">
        <v>1930</v>
      </c>
      <c r="M415" s="10" t="s">
        <v>1546</v>
      </c>
      <c r="N415" s="10">
        <v>9499.1910000000007</v>
      </c>
      <c r="P415" t="s">
        <v>1934</v>
      </c>
    </row>
    <row r="416" spans="1:16" x14ac:dyDescent="0.3">
      <c r="A416">
        <v>2024</v>
      </c>
      <c r="B416" t="s">
        <v>807</v>
      </c>
      <c r="C416" t="s">
        <v>798</v>
      </c>
      <c r="D416" t="s">
        <v>707</v>
      </c>
      <c r="E416" t="s">
        <v>707</v>
      </c>
      <c r="F416" t="s">
        <v>707</v>
      </c>
      <c r="G416" t="s">
        <v>2393</v>
      </c>
      <c r="K416" t="s">
        <v>1950</v>
      </c>
      <c r="L416" t="s">
        <v>1931</v>
      </c>
      <c r="M416" s="10" t="s">
        <v>1680</v>
      </c>
      <c r="N416" s="10">
        <v>8632</v>
      </c>
      <c r="P416" t="s">
        <v>1934</v>
      </c>
    </row>
    <row r="417" spans="1:16" x14ac:dyDescent="0.3">
      <c r="A417">
        <v>2024</v>
      </c>
      <c r="B417" t="s">
        <v>807</v>
      </c>
      <c r="C417" t="s">
        <v>798</v>
      </c>
      <c r="D417" t="s">
        <v>707</v>
      </c>
      <c r="E417" t="s">
        <v>707</v>
      </c>
      <c r="F417" t="s">
        <v>707</v>
      </c>
      <c r="G417" t="s">
        <v>2393</v>
      </c>
      <c r="K417" t="s">
        <v>1950</v>
      </c>
      <c r="L417" t="s">
        <v>1932</v>
      </c>
      <c r="M417" s="10" t="s">
        <v>1680</v>
      </c>
      <c r="N417" s="10">
        <v>1118</v>
      </c>
      <c r="P417" t="s">
        <v>1934</v>
      </c>
    </row>
    <row r="418" spans="1:16" x14ac:dyDescent="0.3">
      <c r="A418">
        <v>2021</v>
      </c>
      <c r="B418" t="s">
        <v>807</v>
      </c>
      <c r="C418" t="s">
        <v>716</v>
      </c>
      <c r="D418" t="s">
        <v>707</v>
      </c>
      <c r="E418" t="s">
        <v>707</v>
      </c>
      <c r="F418" t="s">
        <v>707</v>
      </c>
      <c r="G418" t="s">
        <v>2395</v>
      </c>
      <c r="H418" t="s">
        <v>233</v>
      </c>
      <c r="I418" t="s">
        <v>720</v>
      </c>
      <c r="J418" t="s">
        <v>244</v>
      </c>
      <c r="K418" t="s">
        <v>1641</v>
      </c>
      <c r="L418" t="s">
        <v>1642</v>
      </c>
      <c r="M418" t="s">
        <v>1572</v>
      </c>
      <c r="N418" s="10">
        <v>25.2</v>
      </c>
      <c r="P418" s="10" t="s">
        <v>2694</v>
      </c>
    </row>
    <row r="419" spans="1:16" x14ac:dyDescent="0.3">
      <c r="A419">
        <v>2021</v>
      </c>
      <c r="B419" t="s">
        <v>807</v>
      </c>
      <c r="C419" t="s">
        <v>716</v>
      </c>
      <c r="D419" t="s">
        <v>707</v>
      </c>
      <c r="E419" t="s">
        <v>707</v>
      </c>
      <c r="F419" t="s">
        <v>707</v>
      </c>
      <c r="G419" t="s">
        <v>2395</v>
      </c>
      <c r="H419" t="s">
        <v>233</v>
      </c>
      <c r="I419" t="s">
        <v>720</v>
      </c>
      <c r="J419" t="s">
        <v>244</v>
      </c>
      <c r="K419" t="s">
        <v>1641</v>
      </c>
      <c r="L419" t="s">
        <v>1693</v>
      </c>
      <c r="M419" t="s">
        <v>1572</v>
      </c>
      <c r="N419" s="10">
        <v>41.6</v>
      </c>
      <c r="P419" s="10" t="s">
        <v>2694</v>
      </c>
    </row>
    <row r="420" spans="1:16" x14ac:dyDescent="0.3">
      <c r="A420">
        <v>2021</v>
      </c>
      <c r="B420" t="s">
        <v>807</v>
      </c>
      <c r="C420" t="s">
        <v>716</v>
      </c>
      <c r="D420" t="s">
        <v>707</v>
      </c>
      <c r="E420" t="s">
        <v>707</v>
      </c>
      <c r="F420" t="s">
        <v>707</v>
      </c>
      <c r="G420" t="s">
        <v>2395</v>
      </c>
      <c r="H420" t="s">
        <v>233</v>
      </c>
      <c r="I420" t="s">
        <v>720</v>
      </c>
      <c r="J420" t="s">
        <v>244</v>
      </c>
      <c r="K420" t="s">
        <v>1641</v>
      </c>
      <c r="L420" t="s">
        <v>2692</v>
      </c>
      <c r="M420" t="s">
        <v>1572</v>
      </c>
      <c r="N420" s="10">
        <v>42.58</v>
      </c>
      <c r="P420" s="10" t="s">
        <v>2694</v>
      </c>
    </row>
    <row r="421" spans="1:16" x14ac:dyDescent="0.3">
      <c r="A421">
        <v>2021</v>
      </c>
      <c r="B421" t="s">
        <v>807</v>
      </c>
      <c r="C421" t="s">
        <v>716</v>
      </c>
      <c r="D421" t="s">
        <v>707</v>
      </c>
      <c r="E421" t="s">
        <v>707</v>
      </c>
      <c r="F421" t="s">
        <v>707</v>
      </c>
      <c r="G421" t="s">
        <v>2395</v>
      </c>
      <c r="H421" t="s">
        <v>233</v>
      </c>
      <c r="I421" t="s">
        <v>720</v>
      </c>
      <c r="J421" t="s">
        <v>244</v>
      </c>
      <c r="K421" t="s">
        <v>1641</v>
      </c>
      <c r="L421" t="s">
        <v>1827</v>
      </c>
      <c r="M421" t="s">
        <v>1572</v>
      </c>
      <c r="N421" s="10">
        <v>1.4</v>
      </c>
      <c r="P421" s="10" t="s">
        <v>2694</v>
      </c>
    </row>
    <row r="422" spans="1:16" x14ac:dyDescent="0.3">
      <c r="A422">
        <v>2021</v>
      </c>
      <c r="B422" t="s">
        <v>807</v>
      </c>
      <c r="C422" t="s">
        <v>716</v>
      </c>
      <c r="D422" t="s">
        <v>707</v>
      </c>
      <c r="E422" t="s">
        <v>707</v>
      </c>
      <c r="F422" t="s">
        <v>707</v>
      </c>
      <c r="G422" t="s">
        <v>2395</v>
      </c>
      <c r="H422" t="s">
        <v>233</v>
      </c>
      <c r="I422" t="s">
        <v>720</v>
      </c>
      <c r="J422" t="s">
        <v>244</v>
      </c>
      <c r="K422" t="s">
        <v>1627</v>
      </c>
      <c r="L422" t="s">
        <v>1629</v>
      </c>
      <c r="M422" t="s">
        <v>2236</v>
      </c>
      <c r="N422" s="10">
        <v>42.13</v>
      </c>
      <c r="P422" s="10" t="s">
        <v>2694</v>
      </c>
    </row>
    <row r="423" spans="1:16" x14ac:dyDescent="0.3">
      <c r="A423">
        <v>2021</v>
      </c>
      <c r="B423" t="s">
        <v>807</v>
      </c>
      <c r="C423" t="s">
        <v>716</v>
      </c>
      <c r="D423" t="s">
        <v>707</v>
      </c>
      <c r="E423" t="s">
        <v>707</v>
      </c>
      <c r="F423" t="s">
        <v>707</v>
      </c>
      <c r="G423" t="s">
        <v>2395</v>
      </c>
      <c r="H423" t="s">
        <v>233</v>
      </c>
      <c r="I423" t="s">
        <v>720</v>
      </c>
      <c r="J423" t="s">
        <v>244</v>
      </c>
      <c r="K423" t="s">
        <v>1627</v>
      </c>
      <c r="L423" t="s">
        <v>1635</v>
      </c>
      <c r="M423" t="s">
        <v>2236</v>
      </c>
      <c r="N423" s="10">
        <v>40.17</v>
      </c>
      <c r="P423" s="10" t="s">
        <v>2694</v>
      </c>
    </row>
    <row r="424" spans="1:16" x14ac:dyDescent="0.3">
      <c r="A424">
        <v>2021</v>
      </c>
      <c r="B424" t="s">
        <v>807</v>
      </c>
      <c r="C424" t="s">
        <v>716</v>
      </c>
      <c r="D424" t="s">
        <v>707</v>
      </c>
      <c r="E424" t="s">
        <v>707</v>
      </c>
      <c r="F424" t="s">
        <v>707</v>
      </c>
      <c r="G424" t="s">
        <v>2395</v>
      </c>
      <c r="H424" t="s">
        <v>233</v>
      </c>
      <c r="I424" t="s">
        <v>720</v>
      </c>
      <c r="J424" t="s">
        <v>244</v>
      </c>
      <c r="K424" t="s">
        <v>1627</v>
      </c>
      <c r="L424" t="s">
        <v>1946</v>
      </c>
      <c r="M424" t="s">
        <v>2695</v>
      </c>
      <c r="N424" s="10">
        <v>1.96</v>
      </c>
      <c r="P424" s="10" t="s">
        <v>2694</v>
      </c>
    </row>
    <row r="425" spans="1:16" x14ac:dyDescent="0.3">
      <c r="A425">
        <v>2021</v>
      </c>
      <c r="B425" t="s">
        <v>807</v>
      </c>
      <c r="C425" t="s">
        <v>716</v>
      </c>
      <c r="D425" t="s">
        <v>707</v>
      </c>
      <c r="E425" t="s">
        <v>707</v>
      </c>
      <c r="F425" t="s">
        <v>707</v>
      </c>
      <c r="G425" t="s">
        <v>2395</v>
      </c>
      <c r="H425" t="s">
        <v>233</v>
      </c>
      <c r="I425" t="s">
        <v>720</v>
      </c>
      <c r="J425" t="s">
        <v>244</v>
      </c>
      <c r="K425" t="s">
        <v>1653</v>
      </c>
      <c r="L425" t="s">
        <v>2159</v>
      </c>
      <c r="M425" t="s">
        <v>2136</v>
      </c>
      <c r="N425" s="10">
        <v>196.22</v>
      </c>
      <c r="P425" s="10" t="s">
        <v>2694</v>
      </c>
    </row>
    <row r="426" spans="1:16" ht="15.6" customHeight="1" x14ac:dyDescent="0.3">
      <c r="A426">
        <v>2021</v>
      </c>
      <c r="B426" t="s">
        <v>807</v>
      </c>
      <c r="C426" t="s">
        <v>716</v>
      </c>
      <c r="D426" t="s">
        <v>707</v>
      </c>
      <c r="E426" t="s">
        <v>707</v>
      </c>
      <c r="F426" t="s">
        <v>707</v>
      </c>
      <c r="G426" t="s">
        <v>2395</v>
      </c>
      <c r="H426" t="s">
        <v>233</v>
      </c>
      <c r="I426" t="s">
        <v>720</v>
      </c>
      <c r="J426" t="s">
        <v>244</v>
      </c>
      <c r="K426" t="s">
        <v>1653</v>
      </c>
      <c r="L426" t="s">
        <v>1748</v>
      </c>
      <c r="M426" t="s">
        <v>2136</v>
      </c>
      <c r="N426" s="10">
        <v>121.49</v>
      </c>
      <c r="P426" s="10" t="s">
        <v>2694</v>
      </c>
    </row>
    <row r="427" spans="1:16" ht="15.6" customHeight="1" x14ac:dyDescent="0.3">
      <c r="A427">
        <v>2021</v>
      </c>
      <c r="B427" t="s">
        <v>807</v>
      </c>
      <c r="C427" t="s">
        <v>716</v>
      </c>
      <c r="D427" t="s">
        <v>707</v>
      </c>
      <c r="E427" t="s">
        <v>707</v>
      </c>
      <c r="F427" t="s">
        <v>707</v>
      </c>
      <c r="G427" t="s">
        <v>2395</v>
      </c>
      <c r="H427" t="s">
        <v>233</v>
      </c>
      <c r="I427" t="s">
        <v>720</v>
      </c>
      <c r="J427" t="s">
        <v>244</v>
      </c>
      <c r="K427" t="s">
        <v>1653</v>
      </c>
      <c r="L427" t="s">
        <v>2696</v>
      </c>
      <c r="M427" t="s">
        <v>2697</v>
      </c>
      <c r="N427" s="10">
        <v>11.43</v>
      </c>
      <c r="P427" s="10" t="s">
        <v>2694</v>
      </c>
    </row>
    <row r="428" spans="1:16" x14ac:dyDescent="0.3">
      <c r="A428">
        <v>2021</v>
      </c>
      <c r="B428" t="s">
        <v>807</v>
      </c>
      <c r="C428" t="s">
        <v>716</v>
      </c>
      <c r="D428" t="s">
        <v>707</v>
      </c>
      <c r="E428" t="s">
        <v>707</v>
      </c>
      <c r="F428" t="s">
        <v>707</v>
      </c>
      <c r="G428" t="s">
        <v>2395</v>
      </c>
      <c r="H428" t="s">
        <v>233</v>
      </c>
      <c r="I428" t="s">
        <v>720</v>
      </c>
      <c r="J428" t="s">
        <v>244</v>
      </c>
      <c r="K428" t="s">
        <v>1841</v>
      </c>
      <c r="L428" t="s">
        <v>2698</v>
      </c>
      <c r="M428" t="s">
        <v>1572</v>
      </c>
      <c r="N428" s="32">
        <v>8561.4</v>
      </c>
      <c r="P428" s="10" t="s">
        <v>2694</v>
      </c>
    </row>
    <row r="429" spans="1:16" x14ac:dyDescent="0.3">
      <c r="A429">
        <v>2021</v>
      </c>
      <c r="B429" t="s">
        <v>807</v>
      </c>
      <c r="C429" t="s">
        <v>716</v>
      </c>
      <c r="D429" t="s">
        <v>707</v>
      </c>
      <c r="E429" t="s">
        <v>707</v>
      </c>
      <c r="F429" t="s">
        <v>707</v>
      </c>
      <c r="G429" t="s">
        <v>2395</v>
      </c>
      <c r="H429" t="s">
        <v>233</v>
      </c>
      <c r="I429" t="s">
        <v>720</v>
      </c>
      <c r="J429" t="s">
        <v>244</v>
      </c>
      <c r="K429" t="s">
        <v>1841</v>
      </c>
      <c r="L429" t="s">
        <v>2699</v>
      </c>
      <c r="M429" t="s">
        <v>1572</v>
      </c>
      <c r="N429" s="32">
        <v>2172.6999999999998</v>
      </c>
      <c r="P429" s="10" t="s">
        <v>2694</v>
      </c>
    </row>
    <row r="430" spans="1:16" x14ac:dyDescent="0.3">
      <c r="A430">
        <v>2021</v>
      </c>
      <c r="B430" t="s">
        <v>807</v>
      </c>
      <c r="C430" t="s">
        <v>716</v>
      </c>
      <c r="D430" t="s">
        <v>707</v>
      </c>
      <c r="E430" t="s">
        <v>707</v>
      </c>
      <c r="F430" t="s">
        <v>707</v>
      </c>
      <c r="G430" t="s">
        <v>2395</v>
      </c>
      <c r="H430" t="s">
        <v>233</v>
      </c>
      <c r="I430" t="s">
        <v>720</v>
      </c>
      <c r="J430" t="s">
        <v>244</v>
      </c>
      <c r="K430" t="s">
        <v>1841</v>
      </c>
      <c r="L430" t="s">
        <v>2315</v>
      </c>
      <c r="M430" t="s">
        <v>1572</v>
      </c>
      <c r="N430" s="32">
        <v>2298.9</v>
      </c>
      <c r="P430" s="10" t="s">
        <v>2694</v>
      </c>
    </row>
    <row r="431" spans="1:16" x14ac:dyDescent="0.3">
      <c r="A431">
        <v>2021</v>
      </c>
      <c r="B431" t="s">
        <v>807</v>
      </c>
      <c r="C431" t="s">
        <v>716</v>
      </c>
      <c r="D431" t="s">
        <v>707</v>
      </c>
      <c r="E431" t="s">
        <v>707</v>
      </c>
      <c r="F431" t="s">
        <v>707</v>
      </c>
      <c r="G431" t="s">
        <v>2395</v>
      </c>
      <c r="H431" t="s">
        <v>233</v>
      </c>
      <c r="I431" t="s">
        <v>720</v>
      </c>
      <c r="J431" t="s">
        <v>244</v>
      </c>
      <c r="K431" t="s">
        <v>1841</v>
      </c>
      <c r="L431" t="s">
        <v>2700</v>
      </c>
      <c r="M431" t="s">
        <v>1572</v>
      </c>
      <c r="N431" s="32">
        <v>8987.6</v>
      </c>
      <c r="P431" s="10" t="s">
        <v>2694</v>
      </c>
    </row>
    <row r="432" spans="1:16" x14ac:dyDescent="0.3">
      <c r="A432">
        <v>2021</v>
      </c>
      <c r="B432" t="s">
        <v>807</v>
      </c>
      <c r="C432" t="s">
        <v>716</v>
      </c>
      <c r="D432" t="s">
        <v>707</v>
      </c>
      <c r="E432" t="s">
        <v>707</v>
      </c>
      <c r="F432" t="s">
        <v>707</v>
      </c>
      <c r="G432" t="s">
        <v>2395</v>
      </c>
      <c r="H432" t="s">
        <v>233</v>
      </c>
      <c r="I432" t="s">
        <v>720</v>
      </c>
      <c r="J432" t="s">
        <v>244</v>
      </c>
      <c r="K432" t="s">
        <v>1841</v>
      </c>
      <c r="L432" t="s">
        <v>2701</v>
      </c>
      <c r="M432" t="s">
        <v>1572</v>
      </c>
      <c r="N432">
        <v>837.9</v>
      </c>
      <c r="P432" s="10" t="s">
        <v>2694</v>
      </c>
    </row>
    <row r="433" spans="1:16" x14ac:dyDescent="0.3">
      <c r="A433">
        <v>2021</v>
      </c>
      <c r="B433" t="s">
        <v>807</v>
      </c>
      <c r="C433" t="s">
        <v>716</v>
      </c>
      <c r="D433" t="s">
        <v>707</v>
      </c>
      <c r="E433" t="s">
        <v>707</v>
      </c>
      <c r="F433" t="s">
        <v>707</v>
      </c>
      <c r="G433" t="s">
        <v>2395</v>
      </c>
      <c r="H433" t="s">
        <v>233</v>
      </c>
      <c r="I433" t="s">
        <v>720</v>
      </c>
      <c r="J433" t="s">
        <v>244</v>
      </c>
      <c r="K433" t="s">
        <v>1841</v>
      </c>
      <c r="L433" t="s">
        <v>2702</v>
      </c>
      <c r="M433" t="s">
        <v>1572</v>
      </c>
      <c r="N433" s="25">
        <v>187131</v>
      </c>
      <c r="P433" s="10" t="s">
        <v>2694</v>
      </c>
    </row>
    <row r="434" spans="1:16" x14ac:dyDescent="0.3">
      <c r="A434">
        <v>2023</v>
      </c>
      <c r="B434" t="s">
        <v>807</v>
      </c>
      <c r="C434" t="s">
        <v>715</v>
      </c>
      <c r="D434" t="s">
        <v>707</v>
      </c>
      <c r="E434" t="s">
        <v>707</v>
      </c>
      <c r="F434" t="s">
        <v>707</v>
      </c>
      <c r="G434" t="s">
        <v>2414</v>
      </c>
      <c r="H434" t="s">
        <v>1961</v>
      </c>
      <c r="I434" t="s">
        <v>720</v>
      </c>
      <c r="J434" t="s">
        <v>720</v>
      </c>
      <c r="K434" t="s">
        <v>1627</v>
      </c>
      <c r="L434" t="s">
        <v>1629</v>
      </c>
      <c r="M434" t="s">
        <v>1886</v>
      </c>
      <c r="N434" s="10">
        <v>16717</v>
      </c>
      <c r="P434" t="s">
        <v>2861</v>
      </c>
    </row>
    <row r="435" spans="1:16" x14ac:dyDescent="0.3">
      <c r="A435">
        <v>2023</v>
      </c>
      <c r="B435" t="s">
        <v>807</v>
      </c>
      <c r="C435" t="s">
        <v>715</v>
      </c>
      <c r="D435" t="s">
        <v>707</v>
      </c>
      <c r="E435" t="s">
        <v>707</v>
      </c>
      <c r="F435" t="s">
        <v>707</v>
      </c>
      <c r="G435" t="s">
        <v>2414</v>
      </c>
      <c r="H435" t="s">
        <v>1961</v>
      </c>
      <c r="I435" t="s">
        <v>720</v>
      </c>
      <c r="J435" t="s">
        <v>720</v>
      </c>
      <c r="K435" t="s">
        <v>1627</v>
      </c>
      <c r="L435" t="s">
        <v>2853</v>
      </c>
      <c r="M435" t="s">
        <v>1886</v>
      </c>
      <c r="N435" s="10">
        <v>0.04</v>
      </c>
      <c r="P435" t="s">
        <v>2861</v>
      </c>
    </row>
    <row r="436" spans="1:16" x14ac:dyDescent="0.3">
      <c r="A436">
        <v>2023</v>
      </c>
      <c r="B436" t="s">
        <v>807</v>
      </c>
      <c r="C436" t="s">
        <v>715</v>
      </c>
      <c r="D436" t="s">
        <v>707</v>
      </c>
      <c r="E436" t="s">
        <v>707</v>
      </c>
      <c r="F436" t="s">
        <v>707</v>
      </c>
      <c r="G436" t="s">
        <v>2414</v>
      </c>
      <c r="H436" t="s">
        <v>1961</v>
      </c>
      <c r="I436" t="s">
        <v>720</v>
      </c>
      <c r="J436" t="s">
        <v>720</v>
      </c>
      <c r="K436" t="s">
        <v>1627</v>
      </c>
      <c r="L436" t="s">
        <v>2854</v>
      </c>
      <c r="M436" t="s">
        <v>1886</v>
      </c>
      <c r="N436" s="10">
        <v>1239</v>
      </c>
      <c r="P436" t="s">
        <v>2861</v>
      </c>
    </row>
    <row r="437" spans="1:16" x14ac:dyDescent="0.3">
      <c r="A437">
        <v>2023</v>
      </c>
      <c r="B437" t="s">
        <v>807</v>
      </c>
      <c r="C437" t="s">
        <v>715</v>
      </c>
      <c r="D437" t="s">
        <v>707</v>
      </c>
      <c r="E437" t="s">
        <v>707</v>
      </c>
      <c r="F437" t="s">
        <v>707</v>
      </c>
      <c r="G437" t="s">
        <v>2414</v>
      </c>
      <c r="H437" t="s">
        <v>1961</v>
      </c>
      <c r="I437" t="s">
        <v>720</v>
      </c>
      <c r="J437" t="s">
        <v>720</v>
      </c>
      <c r="K437" t="s">
        <v>1627</v>
      </c>
      <c r="L437" t="s">
        <v>2855</v>
      </c>
      <c r="M437" t="s">
        <v>1886</v>
      </c>
      <c r="N437" s="10">
        <v>3390</v>
      </c>
      <c r="P437" t="s">
        <v>2861</v>
      </c>
    </row>
    <row r="438" spans="1:16" x14ac:dyDescent="0.3">
      <c r="A438">
        <v>2023</v>
      </c>
      <c r="B438" t="s">
        <v>807</v>
      </c>
      <c r="C438" t="s">
        <v>715</v>
      </c>
      <c r="D438" t="s">
        <v>707</v>
      </c>
      <c r="E438" t="s">
        <v>707</v>
      </c>
      <c r="F438" t="s">
        <v>707</v>
      </c>
      <c r="G438" t="s">
        <v>2414</v>
      </c>
      <c r="H438" t="s">
        <v>1961</v>
      </c>
      <c r="I438" t="s">
        <v>720</v>
      </c>
      <c r="J438" t="s">
        <v>720</v>
      </c>
      <c r="K438" t="s">
        <v>1627</v>
      </c>
      <c r="L438" t="s">
        <v>2856</v>
      </c>
      <c r="M438" t="s">
        <v>1886</v>
      </c>
      <c r="N438" s="10">
        <v>3172</v>
      </c>
      <c r="P438" t="s">
        <v>2861</v>
      </c>
    </row>
    <row r="439" spans="1:16" x14ac:dyDescent="0.3">
      <c r="A439">
        <v>2023</v>
      </c>
      <c r="B439" t="s">
        <v>807</v>
      </c>
      <c r="C439" t="s">
        <v>715</v>
      </c>
      <c r="D439" t="s">
        <v>707</v>
      </c>
      <c r="E439" t="s">
        <v>707</v>
      </c>
      <c r="F439" t="s">
        <v>707</v>
      </c>
      <c r="G439" t="s">
        <v>2414</v>
      </c>
      <c r="H439" t="s">
        <v>1961</v>
      </c>
      <c r="I439" t="s">
        <v>720</v>
      </c>
      <c r="J439" t="s">
        <v>720</v>
      </c>
      <c r="K439" t="s">
        <v>1627</v>
      </c>
      <c r="L439" t="s">
        <v>2857</v>
      </c>
      <c r="M439" t="s">
        <v>1886</v>
      </c>
      <c r="N439" s="10">
        <v>2357</v>
      </c>
      <c r="P439" t="s">
        <v>2861</v>
      </c>
    </row>
    <row r="440" spans="1:16" x14ac:dyDescent="0.3">
      <c r="A440">
        <v>2023</v>
      </c>
      <c r="B440" t="s">
        <v>807</v>
      </c>
      <c r="C440" t="s">
        <v>715</v>
      </c>
      <c r="D440" t="s">
        <v>707</v>
      </c>
      <c r="E440" t="s">
        <v>707</v>
      </c>
      <c r="F440" t="s">
        <v>707</v>
      </c>
      <c r="G440" t="s">
        <v>2414</v>
      </c>
      <c r="H440" t="s">
        <v>1961</v>
      </c>
      <c r="I440" t="s">
        <v>720</v>
      </c>
      <c r="J440" t="s">
        <v>720</v>
      </c>
      <c r="K440" t="s">
        <v>1627</v>
      </c>
      <c r="L440" t="s">
        <v>2858</v>
      </c>
      <c r="M440" t="s">
        <v>1886</v>
      </c>
      <c r="N440" s="10">
        <v>593</v>
      </c>
      <c r="P440" t="s">
        <v>2861</v>
      </c>
    </row>
    <row r="441" spans="1:16" ht="14.4" customHeight="1" x14ac:dyDescent="0.3">
      <c r="A441">
        <v>2023</v>
      </c>
      <c r="B441" t="s">
        <v>807</v>
      </c>
      <c r="C441" t="s">
        <v>715</v>
      </c>
      <c r="D441" t="s">
        <v>707</v>
      </c>
      <c r="E441" t="s">
        <v>707</v>
      </c>
      <c r="F441" t="s">
        <v>707</v>
      </c>
      <c r="G441" t="s">
        <v>2414</v>
      </c>
      <c r="H441" t="s">
        <v>1961</v>
      </c>
      <c r="I441" t="s">
        <v>720</v>
      </c>
      <c r="J441" t="s">
        <v>720</v>
      </c>
      <c r="K441" t="s">
        <v>1627</v>
      </c>
      <c r="L441" t="s">
        <v>1635</v>
      </c>
      <c r="M441" t="s">
        <v>1886</v>
      </c>
      <c r="N441" s="10">
        <v>9663</v>
      </c>
      <c r="P441" t="s">
        <v>2861</v>
      </c>
    </row>
    <row r="442" spans="1:16" ht="14.4" customHeight="1" x14ac:dyDescent="0.3">
      <c r="A442">
        <v>2023</v>
      </c>
      <c r="B442" t="s">
        <v>807</v>
      </c>
      <c r="C442" t="s">
        <v>715</v>
      </c>
      <c r="D442" t="s">
        <v>707</v>
      </c>
      <c r="E442" t="s">
        <v>707</v>
      </c>
      <c r="F442" t="s">
        <v>707</v>
      </c>
      <c r="G442" t="s">
        <v>2414</v>
      </c>
      <c r="H442" t="s">
        <v>1961</v>
      </c>
      <c r="I442" t="s">
        <v>720</v>
      </c>
      <c r="J442" t="s">
        <v>720</v>
      </c>
      <c r="K442" t="s">
        <v>1627</v>
      </c>
      <c r="L442" t="s">
        <v>2862</v>
      </c>
      <c r="M442" t="s">
        <v>1886</v>
      </c>
      <c r="N442" s="10">
        <v>10331</v>
      </c>
      <c r="P442" t="s">
        <v>2861</v>
      </c>
    </row>
    <row r="443" spans="1:16" x14ac:dyDescent="0.3">
      <c r="A443">
        <v>2023</v>
      </c>
      <c r="B443" t="s">
        <v>807</v>
      </c>
      <c r="C443" t="s">
        <v>715</v>
      </c>
      <c r="D443" t="s">
        <v>707</v>
      </c>
      <c r="E443" t="s">
        <v>707</v>
      </c>
      <c r="F443" t="s">
        <v>707</v>
      </c>
      <c r="G443" t="s">
        <v>2414</v>
      </c>
      <c r="H443" t="s">
        <v>1961</v>
      </c>
      <c r="I443" t="s">
        <v>720</v>
      </c>
      <c r="J443" t="s">
        <v>720</v>
      </c>
      <c r="K443" t="s">
        <v>1627</v>
      </c>
      <c r="L443" t="s">
        <v>2863</v>
      </c>
      <c r="M443" t="s">
        <v>1886</v>
      </c>
      <c r="N443" s="10" t="s">
        <v>707</v>
      </c>
      <c r="P443" t="s">
        <v>2861</v>
      </c>
    </row>
    <row r="444" spans="1:16" x14ac:dyDescent="0.3">
      <c r="A444">
        <v>2023</v>
      </c>
      <c r="B444" t="s">
        <v>807</v>
      </c>
      <c r="C444" t="s">
        <v>715</v>
      </c>
      <c r="D444" t="s">
        <v>707</v>
      </c>
      <c r="E444" t="s">
        <v>707</v>
      </c>
      <c r="F444" t="s">
        <v>707</v>
      </c>
      <c r="G444" t="s">
        <v>2414</v>
      </c>
      <c r="H444" t="s">
        <v>1961</v>
      </c>
      <c r="I444" t="s">
        <v>720</v>
      </c>
      <c r="J444" t="s">
        <v>720</v>
      </c>
      <c r="K444" t="s">
        <v>1627</v>
      </c>
      <c r="L444" t="s">
        <v>2864</v>
      </c>
      <c r="M444" t="s">
        <v>1886</v>
      </c>
      <c r="N444" s="10">
        <v>304</v>
      </c>
      <c r="P444" t="s">
        <v>2861</v>
      </c>
    </row>
    <row r="445" spans="1:16" x14ac:dyDescent="0.3">
      <c r="A445">
        <v>2023</v>
      </c>
      <c r="B445" t="s">
        <v>807</v>
      </c>
      <c r="C445" t="s">
        <v>715</v>
      </c>
      <c r="D445" t="s">
        <v>707</v>
      </c>
      <c r="E445" t="s">
        <v>707</v>
      </c>
      <c r="F445" t="s">
        <v>707</v>
      </c>
      <c r="G445" t="s">
        <v>2414</v>
      </c>
      <c r="H445" t="s">
        <v>1961</v>
      </c>
      <c r="I445" t="s">
        <v>720</v>
      </c>
      <c r="J445" t="s">
        <v>720</v>
      </c>
      <c r="K445" t="s">
        <v>1627</v>
      </c>
      <c r="L445" t="s">
        <v>2865</v>
      </c>
      <c r="M445" t="s">
        <v>1886</v>
      </c>
      <c r="N445" s="10">
        <v>5220</v>
      </c>
      <c r="P445" t="s">
        <v>2861</v>
      </c>
    </row>
    <row r="446" spans="1:16" x14ac:dyDescent="0.3">
      <c r="A446">
        <v>2023</v>
      </c>
      <c r="B446" t="s">
        <v>807</v>
      </c>
      <c r="C446" t="s">
        <v>715</v>
      </c>
      <c r="D446" t="s">
        <v>707</v>
      </c>
      <c r="E446" t="s">
        <v>707</v>
      </c>
      <c r="F446" t="s">
        <v>707</v>
      </c>
      <c r="G446" t="s">
        <v>2414</v>
      </c>
      <c r="H446" t="s">
        <v>1961</v>
      </c>
      <c r="I446" t="s">
        <v>720</v>
      </c>
      <c r="J446" t="s">
        <v>720</v>
      </c>
      <c r="K446" t="s">
        <v>1627</v>
      </c>
      <c r="L446" t="s">
        <v>2866</v>
      </c>
      <c r="M446" t="s">
        <v>1886</v>
      </c>
      <c r="N446" s="10">
        <v>322</v>
      </c>
      <c r="P446" t="s">
        <v>2861</v>
      </c>
    </row>
    <row r="447" spans="1:16" x14ac:dyDescent="0.3">
      <c r="A447">
        <v>2023</v>
      </c>
      <c r="B447" t="s">
        <v>807</v>
      </c>
      <c r="C447" t="s">
        <v>715</v>
      </c>
      <c r="D447" t="s">
        <v>707</v>
      </c>
      <c r="E447" t="s">
        <v>707</v>
      </c>
      <c r="F447" t="s">
        <v>707</v>
      </c>
      <c r="G447" t="s">
        <v>2414</v>
      </c>
      <c r="H447" t="s">
        <v>1961</v>
      </c>
      <c r="I447" t="s">
        <v>720</v>
      </c>
      <c r="J447" t="s">
        <v>720</v>
      </c>
      <c r="K447" t="s">
        <v>1627</v>
      </c>
      <c r="L447" t="s">
        <v>2867</v>
      </c>
      <c r="M447" t="s">
        <v>1886</v>
      </c>
      <c r="N447" s="10">
        <v>3190</v>
      </c>
      <c r="P447" t="s">
        <v>2861</v>
      </c>
    </row>
    <row r="448" spans="1:16" x14ac:dyDescent="0.3">
      <c r="A448">
        <v>2023</v>
      </c>
      <c r="B448" t="s">
        <v>807</v>
      </c>
      <c r="C448" t="s">
        <v>715</v>
      </c>
      <c r="D448" t="s">
        <v>707</v>
      </c>
      <c r="E448" t="s">
        <v>707</v>
      </c>
      <c r="F448" t="s">
        <v>707</v>
      </c>
      <c r="G448" t="s">
        <v>2414</v>
      </c>
      <c r="H448" t="s">
        <v>1961</v>
      </c>
      <c r="I448" t="s">
        <v>720</v>
      </c>
      <c r="J448" t="s">
        <v>720</v>
      </c>
      <c r="K448" t="s">
        <v>1627</v>
      </c>
      <c r="L448" t="s">
        <v>2868</v>
      </c>
      <c r="M448" t="s">
        <v>1886</v>
      </c>
      <c r="N448" s="10">
        <v>37</v>
      </c>
      <c r="P448" t="s">
        <v>2861</v>
      </c>
    </row>
    <row r="449" spans="1:16" x14ac:dyDescent="0.3">
      <c r="A449">
        <v>2023</v>
      </c>
      <c r="B449" t="s">
        <v>807</v>
      </c>
      <c r="C449" t="s">
        <v>715</v>
      </c>
      <c r="D449" t="s">
        <v>707</v>
      </c>
      <c r="E449" t="s">
        <v>707</v>
      </c>
      <c r="F449" t="s">
        <v>707</v>
      </c>
      <c r="G449" t="s">
        <v>2414</v>
      </c>
      <c r="H449" t="s">
        <v>1961</v>
      </c>
      <c r="I449" t="s">
        <v>720</v>
      </c>
      <c r="J449" t="s">
        <v>720</v>
      </c>
      <c r="K449" t="s">
        <v>1627</v>
      </c>
      <c r="L449" t="s">
        <v>1636</v>
      </c>
      <c r="M449" t="s">
        <v>1886</v>
      </c>
      <c r="N449" s="10">
        <v>405760</v>
      </c>
      <c r="P449" t="s">
        <v>2861</v>
      </c>
    </row>
    <row r="450" spans="1:16" x14ac:dyDescent="0.3">
      <c r="A450">
        <v>2023</v>
      </c>
      <c r="B450" t="s">
        <v>807</v>
      </c>
      <c r="C450" t="s">
        <v>715</v>
      </c>
      <c r="D450" t="s">
        <v>707</v>
      </c>
      <c r="E450" t="s">
        <v>707</v>
      </c>
      <c r="F450" t="s">
        <v>707</v>
      </c>
      <c r="G450" t="s">
        <v>2414</v>
      </c>
      <c r="H450" t="s">
        <v>1961</v>
      </c>
      <c r="I450" t="s">
        <v>720</v>
      </c>
      <c r="J450" t="s">
        <v>720</v>
      </c>
      <c r="K450" t="s">
        <v>1653</v>
      </c>
      <c r="L450" t="s">
        <v>1654</v>
      </c>
      <c r="M450" t="s">
        <v>1655</v>
      </c>
      <c r="N450" s="10">
        <v>959428</v>
      </c>
    </row>
    <row r="451" spans="1:16" x14ac:dyDescent="0.3">
      <c r="A451">
        <v>2023</v>
      </c>
      <c r="B451" t="s">
        <v>807</v>
      </c>
      <c r="C451" t="s">
        <v>715</v>
      </c>
      <c r="D451" t="s">
        <v>707</v>
      </c>
      <c r="E451" t="s">
        <v>707</v>
      </c>
      <c r="F451" t="s">
        <v>707</v>
      </c>
      <c r="G451" t="s">
        <v>2414</v>
      </c>
      <c r="H451" t="s">
        <v>1961</v>
      </c>
      <c r="I451" t="s">
        <v>720</v>
      </c>
      <c r="J451" t="s">
        <v>720</v>
      </c>
      <c r="K451" t="s">
        <v>1653</v>
      </c>
      <c r="L451" t="s">
        <v>1656</v>
      </c>
      <c r="M451" t="s">
        <v>1655</v>
      </c>
      <c r="N451" s="10">
        <v>566617</v>
      </c>
    </row>
    <row r="452" spans="1:16" x14ac:dyDescent="0.3">
      <c r="A452">
        <v>2023</v>
      </c>
      <c r="B452" t="s">
        <v>807</v>
      </c>
      <c r="C452" t="s">
        <v>715</v>
      </c>
      <c r="D452" t="s">
        <v>707</v>
      </c>
      <c r="E452" t="s">
        <v>707</v>
      </c>
      <c r="F452" t="s">
        <v>707</v>
      </c>
      <c r="G452" t="s">
        <v>2414</v>
      </c>
      <c r="H452" t="s">
        <v>1961</v>
      </c>
      <c r="I452" t="s">
        <v>720</v>
      </c>
      <c r="J452" t="s">
        <v>720</v>
      </c>
      <c r="K452" t="s">
        <v>1653</v>
      </c>
      <c r="L452" t="s">
        <v>1695</v>
      </c>
      <c r="M452" t="s">
        <v>1655</v>
      </c>
      <c r="N452" s="10">
        <v>486098</v>
      </c>
    </row>
    <row r="453" spans="1:16" x14ac:dyDescent="0.3">
      <c r="A453">
        <v>2023</v>
      </c>
      <c r="B453" t="s">
        <v>807</v>
      </c>
      <c r="C453" t="s">
        <v>8</v>
      </c>
      <c r="D453" t="s">
        <v>707</v>
      </c>
      <c r="E453" t="s">
        <v>707</v>
      </c>
      <c r="F453" t="s">
        <v>707</v>
      </c>
      <c r="G453" t="s">
        <v>2155</v>
      </c>
      <c r="H453" t="s">
        <v>11</v>
      </c>
      <c r="K453" t="s">
        <v>1627</v>
      </c>
      <c r="L453" t="s">
        <v>1629</v>
      </c>
      <c r="M453" t="s">
        <v>1691</v>
      </c>
      <c r="N453" s="10">
        <v>65345</v>
      </c>
      <c r="P453" t="s">
        <v>2166</v>
      </c>
    </row>
    <row r="454" spans="1:16" x14ac:dyDescent="0.3">
      <c r="A454">
        <v>2023</v>
      </c>
      <c r="B454" t="s">
        <v>807</v>
      </c>
      <c r="C454" t="s">
        <v>8</v>
      </c>
      <c r="D454" t="s">
        <v>707</v>
      </c>
      <c r="E454" t="s">
        <v>707</v>
      </c>
      <c r="F454" t="s">
        <v>707</v>
      </c>
      <c r="G454" t="s">
        <v>2155</v>
      </c>
      <c r="H454" t="s">
        <v>11</v>
      </c>
      <c r="K454" t="s">
        <v>1627</v>
      </c>
      <c r="L454" t="s">
        <v>1629</v>
      </c>
      <c r="M454" t="s">
        <v>2156</v>
      </c>
      <c r="N454" s="10">
        <v>1352</v>
      </c>
      <c r="P454" t="s">
        <v>2166</v>
      </c>
    </row>
    <row r="455" spans="1:16" x14ac:dyDescent="0.3">
      <c r="A455">
        <v>2023</v>
      </c>
      <c r="B455" t="s">
        <v>807</v>
      </c>
      <c r="C455" t="s">
        <v>8</v>
      </c>
      <c r="D455" t="s">
        <v>707</v>
      </c>
      <c r="E455" t="s">
        <v>707</v>
      </c>
      <c r="F455" t="s">
        <v>707</v>
      </c>
      <c r="G455" t="s">
        <v>2155</v>
      </c>
      <c r="H455" t="s">
        <v>11</v>
      </c>
      <c r="K455" t="s">
        <v>1627</v>
      </c>
      <c r="L455" t="s">
        <v>1635</v>
      </c>
      <c r="M455" t="s">
        <v>1691</v>
      </c>
      <c r="N455" s="10">
        <v>19504</v>
      </c>
      <c r="P455" t="s">
        <v>2166</v>
      </c>
    </row>
    <row r="456" spans="1:16" x14ac:dyDescent="0.3">
      <c r="A456">
        <v>2023</v>
      </c>
      <c r="B456" t="s">
        <v>807</v>
      </c>
      <c r="C456" t="s">
        <v>8</v>
      </c>
      <c r="D456" t="s">
        <v>707</v>
      </c>
      <c r="E456" t="s">
        <v>707</v>
      </c>
      <c r="F456" t="s">
        <v>707</v>
      </c>
      <c r="G456" t="s">
        <v>2155</v>
      </c>
      <c r="H456" t="s">
        <v>11</v>
      </c>
      <c r="K456" t="s">
        <v>1641</v>
      </c>
      <c r="L456" t="s">
        <v>1644</v>
      </c>
      <c r="M456" t="s">
        <v>1546</v>
      </c>
      <c r="N456" s="10">
        <v>3.57</v>
      </c>
      <c r="P456" t="s">
        <v>2166</v>
      </c>
    </row>
    <row r="457" spans="1:16" ht="14.4" customHeight="1" x14ac:dyDescent="0.3">
      <c r="A457">
        <v>2023</v>
      </c>
      <c r="B457" t="s">
        <v>807</v>
      </c>
      <c r="C457" t="s">
        <v>8</v>
      </c>
      <c r="D457" t="s">
        <v>707</v>
      </c>
      <c r="E457" t="s">
        <v>707</v>
      </c>
      <c r="F457" t="s">
        <v>707</v>
      </c>
      <c r="G457" t="s">
        <v>2155</v>
      </c>
      <c r="H457" t="s">
        <v>11</v>
      </c>
      <c r="K457" t="s">
        <v>1641</v>
      </c>
      <c r="L457" t="s">
        <v>1692</v>
      </c>
      <c r="M457" t="s">
        <v>1546</v>
      </c>
      <c r="N457" s="10">
        <v>71.58</v>
      </c>
      <c r="P457" t="s">
        <v>2166</v>
      </c>
    </row>
    <row r="458" spans="1:16" ht="14.4" customHeight="1" x14ac:dyDescent="0.3">
      <c r="A458">
        <v>2023</v>
      </c>
      <c r="B458" t="s">
        <v>807</v>
      </c>
      <c r="C458" t="s">
        <v>8</v>
      </c>
      <c r="D458" t="s">
        <v>707</v>
      </c>
      <c r="E458" t="s">
        <v>707</v>
      </c>
      <c r="F458" t="s">
        <v>707</v>
      </c>
      <c r="G458" t="s">
        <v>2155</v>
      </c>
      <c r="H458" t="s">
        <v>11</v>
      </c>
      <c r="K458" t="s">
        <v>1641</v>
      </c>
      <c r="L458" t="s">
        <v>1693</v>
      </c>
      <c r="M458" t="s">
        <v>1546</v>
      </c>
      <c r="N458" s="10">
        <v>0.02</v>
      </c>
      <c r="P458" t="s">
        <v>2166</v>
      </c>
    </row>
    <row r="459" spans="1:16" x14ac:dyDescent="0.3">
      <c r="A459">
        <v>2023</v>
      </c>
      <c r="B459" t="s">
        <v>807</v>
      </c>
      <c r="C459" t="s">
        <v>8</v>
      </c>
      <c r="D459" t="s">
        <v>707</v>
      </c>
      <c r="E459" t="s">
        <v>707</v>
      </c>
      <c r="F459" t="s">
        <v>707</v>
      </c>
      <c r="G459" t="s">
        <v>2155</v>
      </c>
      <c r="H459" t="s">
        <v>11</v>
      </c>
      <c r="K459" t="s">
        <v>1653</v>
      </c>
      <c r="L459" t="s">
        <v>2159</v>
      </c>
      <c r="M459" t="s">
        <v>2157</v>
      </c>
      <c r="N459" s="10">
        <f>1644038462+65516374+714455717</f>
        <v>2424010553</v>
      </c>
      <c r="P459" t="s">
        <v>2166</v>
      </c>
    </row>
    <row r="460" spans="1:16" x14ac:dyDescent="0.3">
      <c r="A460">
        <v>2023</v>
      </c>
      <c r="B460" t="s">
        <v>807</v>
      </c>
      <c r="C460" t="s">
        <v>8</v>
      </c>
      <c r="D460" t="s">
        <v>707</v>
      </c>
      <c r="E460" t="s">
        <v>707</v>
      </c>
      <c r="F460" t="s">
        <v>707</v>
      </c>
      <c r="G460" t="s">
        <v>2155</v>
      </c>
      <c r="H460" t="s">
        <v>11</v>
      </c>
      <c r="K460" t="s">
        <v>1653</v>
      </c>
      <c r="L460" t="s">
        <v>2158</v>
      </c>
      <c r="M460" t="s">
        <v>2157</v>
      </c>
      <c r="N460" s="10">
        <v>2019639655</v>
      </c>
      <c r="P460" t="s">
        <v>2166</v>
      </c>
    </row>
    <row r="461" spans="1:16" x14ac:dyDescent="0.3">
      <c r="A461">
        <v>2023</v>
      </c>
      <c r="B461" t="s">
        <v>807</v>
      </c>
      <c r="C461" t="s">
        <v>8</v>
      </c>
      <c r="D461" t="s">
        <v>707</v>
      </c>
      <c r="E461" t="s">
        <v>707</v>
      </c>
      <c r="F461" t="s">
        <v>707</v>
      </c>
      <c r="G461" t="s">
        <v>2155</v>
      </c>
      <c r="H461" t="s">
        <v>11</v>
      </c>
      <c r="K461" t="s">
        <v>1653</v>
      </c>
      <c r="L461" t="s">
        <v>1748</v>
      </c>
      <c r="M461" t="s">
        <v>2157</v>
      </c>
      <c r="N461" s="10">
        <f>1374105217+609838093+679528412</f>
        <v>2663471722</v>
      </c>
      <c r="P461" t="s">
        <v>2166</v>
      </c>
    </row>
    <row r="462" spans="1:16" x14ac:dyDescent="0.3">
      <c r="A462">
        <v>2023</v>
      </c>
      <c r="B462" t="s">
        <v>807</v>
      </c>
      <c r="C462" t="s">
        <v>8</v>
      </c>
      <c r="D462" t="s">
        <v>707</v>
      </c>
      <c r="E462" t="s">
        <v>707</v>
      </c>
      <c r="F462" t="s">
        <v>707</v>
      </c>
      <c r="G462" t="s">
        <v>2155</v>
      </c>
      <c r="H462" t="s">
        <v>11</v>
      </c>
      <c r="K462" t="s">
        <v>1841</v>
      </c>
      <c r="L462" t="s">
        <v>2160</v>
      </c>
      <c r="M462" t="s">
        <v>1546</v>
      </c>
      <c r="N462">
        <v>5562353</v>
      </c>
      <c r="P462" t="s">
        <v>2166</v>
      </c>
    </row>
    <row r="463" spans="1:16" x14ac:dyDescent="0.3">
      <c r="A463">
        <v>2023</v>
      </c>
      <c r="B463" t="s">
        <v>807</v>
      </c>
      <c r="C463" t="s">
        <v>8</v>
      </c>
      <c r="D463" t="s">
        <v>707</v>
      </c>
      <c r="E463" t="s">
        <v>707</v>
      </c>
      <c r="F463" t="s">
        <v>707</v>
      </c>
      <c r="G463" t="s">
        <v>2155</v>
      </c>
      <c r="H463" t="s">
        <v>11</v>
      </c>
      <c r="K463" t="s">
        <v>1841</v>
      </c>
      <c r="L463" t="s">
        <v>1663</v>
      </c>
      <c r="M463" t="s">
        <v>1546</v>
      </c>
      <c r="N463">
        <v>2083146</v>
      </c>
      <c r="P463" t="s">
        <v>2166</v>
      </c>
    </row>
    <row r="464" spans="1:16" x14ac:dyDescent="0.3">
      <c r="A464">
        <v>2023</v>
      </c>
      <c r="B464" t="s">
        <v>807</v>
      </c>
      <c r="C464" t="s">
        <v>8</v>
      </c>
      <c r="D464" t="s">
        <v>707</v>
      </c>
      <c r="E464" t="s">
        <v>707</v>
      </c>
      <c r="F464" t="s">
        <v>707</v>
      </c>
      <c r="G464" t="s">
        <v>2155</v>
      </c>
      <c r="H464" t="s">
        <v>11</v>
      </c>
      <c r="K464" t="s">
        <v>1841</v>
      </c>
      <c r="L464" t="s">
        <v>2161</v>
      </c>
      <c r="M464" t="s">
        <v>1546</v>
      </c>
      <c r="N464">
        <v>1599</v>
      </c>
      <c r="P464" t="s">
        <v>2166</v>
      </c>
    </row>
    <row r="465" spans="1:16" x14ac:dyDescent="0.3">
      <c r="A465">
        <v>2023</v>
      </c>
      <c r="B465" t="s">
        <v>807</v>
      </c>
      <c r="C465" t="s">
        <v>8</v>
      </c>
      <c r="D465" t="s">
        <v>707</v>
      </c>
      <c r="E465" t="s">
        <v>707</v>
      </c>
      <c r="F465" t="s">
        <v>707</v>
      </c>
      <c r="G465" t="s">
        <v>2155</v>
      </c>
      <c r="H465" t="s">
        <v>11</v>
      </c>
      <c r="K465" t="s">
        <v>1841</v>
      </c>
      <c r="L465" t="s">
        <v>1856</v>
      </c>
      <c r="M465" t="s">
        <v>1546</v>
      </c>
      <c r="N465" s="10">
        <v>517</v>
      </c>
      <c r="P465" t="s">
        <v>2166</v>
      </c>
    </row>
    <row r="466" spans="1:16" x14ac:dyDescent="0.3">
      <c r="A466">
        <v>2023</v>
      </c>
      <c r="B466" t="s">
        <v>772</v>
      </c>
      <c r="C466" t="s">
        <v>8</v>
      </c>
      <c r="D466" t="s">
        <v>9</v>
      </c>
      <c r="E466" t="s">
        <v>1263</v>
      </c>
      <c r="F466" t="s">
        <v>707</v>
      </c>
      <c r="H466" t="s">
        <v>11</v>
      </c>
      <c r="I466" t="s">
        <v>23</v>
      </c>
      <c r="J466" t="s">
        <v>12</v>
      </c>
      <c r="K466" t="s">
        <v>1627</v>
      </c>
      <c r="L466" t="s">
        <v>1629</v>
      </c>
      <c r="M466" t="s">
        <v>1691</v>
      </c>
      <c r="N466" s="10">
        <v>7271</v>
      </c>
      <c r="P466" t="s">
        <v>2166</v>
      </c>
    </row>
    <row r="467" spans="1:16" x14ac:dyDescent="0.3">
      <c r="A467">
        <v>2023</v>
      </c>
      <c r="B467" t="s">
        <v>772</v>
      </c>
      <c r="C467" t="s">
        <v>8</v>
      </c>
      <c r="D467" t="s">
        <v>9</v>
      </c>
      <c r="E467" t="s">
        <v>1263</v>
      </c>
      <c r="F467" t="s">
        <v>707</v>
      </c>
      <c r="H467" t="s">
        <v>11</v>
      </c>
      <c r="I467" t="s">
        <v>23</v>
      </c>
      <c r="J467" t="s">
        <v>12</v>
      </c>
      <c r="K467" t="s">
        <v>1627</v>
      </c>
      <c r="L467" t="s">
        <v>1635</v>
      </c>
      <c r="M467" t="s">
        <v>1691</v>
      </c>
      <c r="N467" s="10">
        <v>1408</v>
      </c>
      <c r="P467" t="s">
        <v>2166</v>
      </c>
    </row>
    <row r="468" spans="1:16" x14ac:dyDescent="0.3">
      <c r="A468">
        <v>2023</v>
      </c>
      <c r="B468" t="s">
        <v>772</v>
      </c>
      <c r="C468" t="s">
        <v>8</v>
      </c>
      <c r="D468" t="s">
        <v>72</v>
      </c>
      <c r="E468" t="s">
        <v>1264</v>
      </c>
      <c r="F468" t="s">
        <v>707</v>
      </c>
      <c r="H468" t="s">
        <v>11</v>
      </c>
      <c r="I468" t="s">
        <v>21</v>
      </c>
      <c r="J468" t="s">
        <v>130</v>
      </c>
      <c r="K468" t="s">
        <v>1627</v>
      </c>
      <c r="L468" t="s">
        <v>1629</v>
      </c>
      <c r="M468" t="s">
        <v>1691</v>
      </c>
      <c r="N468" s="10">
        <v>33340</v>
      </c>
      <c r="P468" t="s">
        <v>2166</v>
      </c>
    </row>
    <row r="469" spans="1:16" x14ac:dyDescent="0.3">
      <c r="A469">
        <v>2023</v>
      </c>
      <c r="B469" t="s">
        <v>772</v>
      </c>
      <c r="C469" t="s">
        <v>8</v>
      </c>
      <c r="D469" t="s">
        <v>72</v>
      </c>
      <c r="E469" t="s">
        <v>1264</v>
      </c>
      <c r="F469" t="s">
        <v>707</v>
      </c>
      <c r="H469" t="s">
        <v>11</v>
      </c>
      <c r="I469" t="s">
        <v>21</v>
      </c>
      <c r="J469" t="s">
        <v>130</v>
      </c>
      <c r="K469" t="s">
        <v>1627</v>
      </c>
      <c r="L469" t="s">
        <v>1635</v>
      </c>
      <c r="M469" t="s">
        <v>1691</v>
      </c>
      <c r="N469" s="10">
        <v>179</v>
      </c>
      <c r="P469" t="s">
        <v>2166</v>
      </c>
    </row>
    <row r="470" spans="1:16" x14ac:dyDescent="0.3">
      <c r="A470">
        <v>2023</v>
      </c>
      <c r="B470" t="s">
        <v>1537</v>
      </c>
      <c r="C470" t="s">
        <v>717</v>
      </c>
      <c r="D470" t="s">
        <v>1882</v>
      </c>
      <c r="E470" t="s">
        <v>707</v>
      </c>
      <c r="F470" t="s">
        <v>1964</v>
      </c>
      <c r="K470" t="s">
        <v>1627</v>
      </c>
      <c r="L470" t="s">
        <v>1629</v>
      </c>
      <c r="M470" s="10" t="s">
        <v>1886</v>
      </c>
      <c r="N470" s="10">
        <v>28</v>
      </c>
      <c r="P470" t="s">
        <v>1885</v>
      </c>
    </row>
    <row r="471" spans="1:16" x14ac:dyDescent="0.3">
      <c r="A471">
        <v>2023</v>
      </c>
      <c r="B471" t="s">
        <v>772</v>
      </c>
      <c r="C471" t="s">
        <v>717</v>
      </c>
      <c r="D471" t="s">
        <v>132</v>
      </c>
      <c r="E471" t="s">
        <v>1270</v>
      </c>
      <c r="F471" t="s">
        <v>707</v>
      </c>
      <c r="K471" t="s">
        <v>1627</v>
      </c>
      <c r="L471" t="s">
        <v>1629</v>
      </c>
      <c r="M471" s="10" t="s">
        <v>1886</v>
      </c>
      <c r="N471" s="10">
        <v>67</v>
      </c>
      <c r="P471" t="s">
        <v>1885</v>
      </c>
    </row>
    <row r="472" spans="1:16" x14ac:dyDescent="0.3">
      <c r="A472">
        <v>2023</v>
      </c>
      <c r="B472" t="s">
        <v>1537</v>
      </c>
      <c r="C472" t="s">
        <v>717</v>
      </c>
      <c r="D472" t="s">
        <v>1882</v>
      </c>
      <c r="E472" t="s">
        <v>707</v>
      </c>
      <c r="F472" t="s">
        <v>1964</v>
      </c>
      <c r="K472" t="s">
        <v>1627</v>
      </c>
      <c r="L472" t="s">
        <v>1635</v>
      </c>
      <c r="M472" s="10" t="s">
        <v>1886</v>
      </c>
      <c r="N472" s="10">
        <v>1</v>
      </c>
      <c r="P472" t="s">
        <v>1885</v>
      </c>
    </row>
    <row r="473" spans="1:16" x14ac:dyDescent="0.3">
      <c r="A473">
        <v>2023</v>
      </c>
      <c r="B473" t="s">
        <v>772</v>
      </c>
      <c r="C473" t="s">
        <v>717</v>
      </c>
      <c r="D473" t="s">
        <v>132</v>
      </c>
      <c r="E473" t="s">
        <v>1270</v>
      </c>
      <c r="F473" t="s">
        <v>707</v>
      </c>
      <c r="K473" t="s">
        <v>1627</v>
      </c>
      <c r="L473" t="s">
        <v>1635</v>
      </c>
      <c r="M473" s="10" t="s">
        <v>1886</v>
      </c>
      <c r="N473" s="10">
        <v>8</v>
      </c>
      <c r="P473" t="s">
        <v>1885</v>
      </c>
    </row>
    <row r="474" spans="1:16" x14ac:dyDescent="0.3">
      <c r="A474">
        <v>2023</v>
      </c>
      <c r="B474" t="s">
        <v>1537</v>
      </c>
      <c r="C474" t="s">
        <v>717</v>
      </c>
      <c r="D474" t="s">
        <v>1882</v>
      </c>
      <c r="E474" t="s">
        <v>707</v>
      </c>
      <c r="F474" t="s">
        <v>1964</v>
      </c>
      <c r="K474" t="s">
        <v>1641</v>
      </c>
      <c r="L474" t="s">
        <v>1887</v>
      </c>
      <c r="M474" s="10" t="s">
        <v>1546</v>
      </c>
      <c r="N474" s="10">
        <v>0.55000000000000004</v>
      </c>
      <c r="P474" t="s">
        <v>1885</v>
      </c>
    </row>
    <row r="475" spans="1:16" x14ac:dyDescent="0.3">
      <c r="A475">
        <v>2023</v>
      </c>
      <c r="B475" t="s">
        <v>807</v>
      </c>
      <c r="C475" t="s">
        <v>717</v>
      </c>
      <c r="D475" t="s">
        <v>707</v>
      </c>
      <c r="E475" t="s">
        <v>707</v>
      </c>
      <c r="F475" t="s">
        <v>707</v>
      </c>
      <c r="G475" t="s">
        <v>1963</v>
      </c>
      <c r="K475" t="s">
        <v>1653</v>
      </c>
      <c r="L475" t="s">
        <v>1654</v>
      </c>
      <c r="M475" s="10" t="s">
        <v>1888</v>
      </c>
      <c r="N475">
        <v>17516</v>
      </c>
      <c r="P475" t="s">
        <v>1885</v>
      </c>
    </row>
    <row r="476" spans="1:16" ht="14.4" customHeight="1" x14ac:dyDescent="0.3">
      <c r="A476">
        <v>2023</v>
      </c>
      <c r="B476" t="s">
        <v>807</v>
      </c>
      <c r="C476" t="s">
        <v>717</v>
      </c>
      <c r="D476" t="s">
        <v>707</v>
      </c>
      <c r="E476" t="s">
        <v>707</v>
      </c>
      <c r="F476" t="s">
        <v>707</v>
      </c>
      <c r="G476" t="s">
        <v>1963</v>
      </c>
      <c r="K476" t="s">
        <v>1653</v>
      </c>
      <c r="L476" t="s">
        <v>1889</v>
      </c>
      <c r="M476" s="10" t="s">
        <v>1888</v>
      </c>
      <c r="N476" s="10">
        <v>9590</v>
      </c>
      <c r="P476" t="s">
        <v>1885</v>
      </c>
    </row>
    <row r="477" spans="1:16" ht="14.4" customHeight="1" x14ac:dyDescent="0.3">
      <c r="A477">
        <v>2023</v>
      </c>
      <c r="B477" t="s">
        <v>807</v>
      </c>
      <c r="C477" t="s">
        <v>717</v>
      </c>
      <c r="D477" t="s">
        <v>707</v>
      </c>
      <c r="E477" t="s">
        <v>707</v>
      </c>
      <c r="F477" t="s">
        <v>707</v>
      </c>
      <c r="G477" t="s">
        <v>1963</v>
      </c>
      <c r="K477" t="s">
        <v>1841</v>
      </c>
      <c r="L477" t="s">
        <v>1892</v>
      </c>
      <c r="M477" s="10" t="s">
        <v>1546</v>
      </c>
      <c r="N477" s="10">
        <v>1033993</v>
      </c>
      <c r="P477" t="s">
        <v>1885</v>
      </c>
    </row>
    <row r="478" spans="1:16" x14ac:dyDescent="0.3">
      <c r="A478">
        <v>2023</v>
      </c>
      <c r="B478" t="s">
        <v>807</v>
      </c>
      <c r="C478" t="s">
        <v>717</v>
      </c>
      <c r="D478" t="s">
        <v>707</v>
      </c>
      <c r="E478" t="s">
        <v>707</v>
      </c>
      <c r="F478" t="s">
        <v>707</v>
      </c>
      <c r="G478" t="s">
        <v>1963</v>
      </c>
      <c r="K478" t="s">
        <v>1841</v>
      </c>
      <c r="L478" t="s">
        <v>1890</v>
      </c>
      <c r="M478" s="10" t="s">
        <v>1546</v>
      </c>
      <c r="N478" s="10">
        <v>87553953</v>
      </c>
      <c r="P478" t="s">
        <v>1885</v>
      </c>
    </row>
    <row r="479" spans="1:16" x14ac:dyDescent="0.3">
      <c r="A479">
        <v>2023</v>
      </c>
      <c r="B479" t="s">
        <v>807</v>
      </c>
      <c r="C479" t="s">
        <v>717</v>
      </c>
      <c r="D479" t="s">
        <v>707</v>
      </c>
      <c r="E479" t="s">
        <v>707</v>
      </c>
      <c r="F479" t="s">
        <v>707</v>
      </c>
      <c r="G479" t="s">
        <v>1963</v>
      </c>
      <c r="K479" t="s">
        <v>1841</v>
      </c>
      <c r="L479" t="s">
        <v>1891</v>
      </c>
      <c r="M479" s="10" t="s">
        <v>1546</v>
      </c>
      <c r="N479" s="10">
        <v>45174643</v>
      </c>
      <c r="P479" t="s">
        <v>1885</v>
      </c>
    </row>
    <row r="480" spans="1:16" x14ac:dyDescent="0.3">
      <c r="A480">
        <v>2023</v>
      </c>
      <c r="B480" t="s">
        <v>1537</v>
      </c>
      <c r="C480" t="s">
        <v>717</v>
      </c>
      <c r="D480" t="s">
        <v>1882</v>
      </c>
      <c r="E480" t="s">
        <v>707</v>
      </c>
      <c r="F480" t="s">
        <v>1964</v>
      </c>
      <c r="K480" t="s">
        <v>1950</v>
      </c>
      <c r="L480" t="s">
        <v>1893</v>
      </c>
      <c r="M480" s="10" t="s">
        <v>1680</v>
      </c>
      <c r="N480" s="10">
        <v>594168</v>
      </c>
      <c r="P480" t="s">
        <v>1885</v>
      </c>
    </row>
    <row r="481" spans="1:16" x14ac:dyDescent="0.3">
      <c r="A481">
        <v>2023</v>
      </c>
      <c r="B481" t="s">
        <v>1537</v>
      </c>
      <c r="C481" t="s">
        <v>717</v>
      </c>
      <c r="D481" t="s">
        <v>1882</v>
      </c>
      <c r="E481" t="s">
        <v>707</v>
      </c>
      <c r="F481" t="s">
        <v>1964</v>
      </c>
      <c r="K481" t="s">
        <v>1950</v>
      </c>
      <c r="L481" t="s">
        <v>1894</v>
      </c>
      <c r="M481" s="10" t="s">
        <v>1680</v>
      </c>
      <c r="N481" s="10">
        <v>7829</v>
      </c>
      <c r="P481" t="s">
        <v>1885</v>
      </c>
    </row>
    <row r="482" spans="1:16" x14ac:dyDescent="0.3">
      <c r="A482">
        <v>2023</v>
      </c>
      <c r="B482" t="s">
        <v>1537</v>
      </c>
      <c r="C482" t="s">
        <v>717</v>
      </c>
      <c r="D482" t="s">
        <v>1882</v>
      </c>
      <c r="E482" t="s">
        <v>707</v>
      </c>
      <c r="F482" t="s">
        <v>1964</v>
      </c>
      <c r="K482" t="s">
        <v>1950</v>
      </c>
      <c r="L482" t="s">
        <v>1895</v>
      </c>
      <c r="M482" s="10" t="s">
        <v>1680</v>
      </c>
      <c r="N482" s="10">
        <v>1661</v>
      </c>
      <c r="P482" t="s">
        <v>1885</v>
      </c>
    </row>
    <row r="483" spans="1:16" x14ac:dyDescent="0.3">
      <c r="A483">
        <v>2023</v>
      </c>
      <c r="B483" t="s">
        <v>807</v>
      </c>
      <c r="C483" t="s">
        <v>717</v>
      </c>
      <c r="D483" t="s">
        <v>707</v>
      </c>
      <c r="E483" t="s">
        <v>707</v>
      </c>
      <c r="F483" t="s">
        <v>707</v>
      </c>
      <c r="G483" t="s">
        <v>1963</v>
      </c>
      <c r="K483" t="s">
        <v>1627</v>
      </c>
      <c r="L483" t="s">
        <v>1774</v>
      </c>
      <c r="M483" s="10" t="s">
        <v>1896</v>
      </c>
      <c r="N483" s="10">
        <v>9.9</v>
      </c>
      <c r="P483" t="s">
        <v>1885</v>
      </c>
    </row>
    <row r="484" spans="1:16" x14ac:dyDescent="0.3">
      <c r="A484">
        <v>2023</v>
      </c>
      <c r="B484" t="s">
        <v>807</v>
      </c>
      <c r="C484" t="s">
        <v>717</v>
      </c>
      <c r="D484" t="s">
        <v>707</v>
      </c>
      <c r="E484" t="s">
        <v>707</v>
      </c>
      <c r="F484" t="s">
        <v>707</v>
      </c>
      <c r="G484" t="s">
        <v>1963</v>
      </c>
      <c r="K484" t="s">
        <v>1627</v>
      </c>
      <c r="L484" t="s">
        <v>1774</v>
      </c>
      <c r="M484" s="10" t="s">
        <v>1897</v>
      </c>
      <c r="N484" s="10">
        <v>1.7</v>
      </c>
      <c r="P484" t="s">
        <v>1885</v>
      </c>
    </row>
    <row r="485" spans="1:16" x14ac:dyDescent="0.3">
      <c r="A485">
        <v>2023</v>
      </c>
      <c r="B485" t="s">
        <v>772</v>
      </c>
      <c r="C485" t="s">
        <v>73</v>
      </c>
      <c r="D485" t="s">
        <v>74</v>
      </c>
      <c r="E485" t="s">
        <v>1276</v>
      </c>
      <c r="F485" t="s">
        <v>707</v>
      </c>
      <c r="H485" t="s">
        <v>11</v>
      </c>
      <c r="I485" t="s">
        <v>13</v>
      </c>
      <c r="J485" t="s">
        <v>64</v>
      </c>
      <c r="K485" t="s">
        <v>1627</v>
      </c>
      <c r="L485" t="s">
        <v>1629</v>
      </c>
      <c r="M485" t="s">
        <v>1691</v>
      </c>
      <c r="N485" s="10">
        <v>18521.099999999999</v>
      </c>
      <c r="P485" t="s">
        <v>2175</v>
      </c>
    </row>
    <row r="486" spans="1:16" x14ac:dyDescent="0.3">
      <c r="A486">
        <v>2023</v>
      </c>
      <c r="B486" t="s">
        <v>772</v>
      </c>
      <c r="C486" t="s">
        <v>73</v>
      </c>
      <c r="D486" t="s">
        <v>74</v>
      </c>
      <c r="E486" t="s">
        <v>1276</v>
      </c>
      <c r="F486" t="s">
        <v>707</v>
      </c>
      <c r="H486" t="s">
        <v>11</v>
      </c>
      <c r="I486" t="s">
        <v>13</v>
      </c>
      <c r="J486" t="s">
        <v>64</v>
      </c>
      <c r="K486" t="s">
        <v>1627</v>
      </c>
      <c r="L486" t="s">
        <v>1635</v>
      </c>
      <c r="M486" t="s">
        <v>1691</v>
      </c>
      <c r="N486" s="10">
        <v>189.9</v>
      </c>
      <c r="P486" t="s">
        <v>2175</v>
      </c>
    </row>
    <row r="487" spans="1:16" x14ac:dyDescent="0.3">
      <c r="A487">
        <v>2023</v>
      </c>
      <c r="B487" t="s">
        <v>772</v>
      </c>
      <c r="C487" t="s">
        <v>73</v>
      </c>
      <c r="D487" t="s">
        <v>74</v>
      </c>
      <c r="E487" t="s">
        <v>1276</v>
      </c>
      <c r="F487" t="s">
        <v>707</v>
      </c>
      <c r="H487" t="s">
        <v>11</v>
      </c>
      <c r="I487" t="s">
        <v>13</v>
      </c>
      <c r="J487" t="s">
        <v>64</v>
      </c>
      <c r="K487" t="s">
        <v>1641</v>
      </c>
      <c r="L487" t="s">
        <v>1693</v>
      </c>
      <c r="M487" t="s">
        <v>1773</v>
      </c>
      <c r="N487" s="10">
        <v>16.3</v>
      </c>
      <c r="P487" t="s">
        <v>2175</v>
      </c>
    </row>
    <row r="488" spans="1:16" x14ac:dyDescent="0.3">
      <c r="A488">
        <v>2023</v>
      </c>
      <c r="B488" t="s">
        <v>772</v>
      </c>
      <c r="C488" t="s">
        <v>73</v>
      </c>
      <c r="D488" t="s">
        <v>74</v>
      </c>
      <c r="E488" t="s">
        <v>1276</v>
      </c>
      <c r="F488" t="s">
        <v>707</v>
      </c>
      <c r="H488" t="s">
        <v>11</v>
      </c>
      <c r="I488" t="s">
        <v>13</v>
      </c>
      <c r="J488" t="s">
        <v>64</v>
      </c>
      <c r="K488" t="s">
        <v>1641</v>
      </c>
      <c r="L488" t="s">
        <v>1692</v>
      </c>
      <c r="M488" t="s">
        <v>1773</v>
      </c>
      <c r="N488" s="10">
        <v>7518</v>
      </c>
      <c r="P488" t="s">
        <v>2175</v>
      </c>
    </row>
    <row r="489" spans="1:16" x14ac:dyDescent="0.3">
      <c r="A489">
        <v>2023</v>
      </c>
      <c r="B489" t="s">
        <v>772</v>
      </c>
      <c r="C489" t="s">
        <v>73</v>
      </c>
      <c r="D489" t="s">
        <v>74</v>
      </c>
      <c r="E489" t="s">
        <v>1276</v>
      </c>
      <c r="F489" t="s">
        <v>707</v>
      </c>
      <c r="H489" t="s">
        <v>11</v>
      </c>
      <c r="I489" t="s">
        <v>13</v>
      </c>
      <c r="J489" t="s">
        <v>64</v>
      </c>
      <c r="K489" t="s">
        <v>1641</v>
      </c>
      <c r="L489" t="s">
        <v>1646</v>
      </c>
      <c r="M489" t="s">
        <v>1773</v>
      </c>
      <c r="N489" s="10">
        <v>152.4</v>
      </c>
      <c r="P489" t="s">
        <v>2175</v>
      </c>
    </row>
    <row r="490" spans="1:16" x14ac:dyDescent="0.3">
      <c r="A490">
        <v>2023</v>
      </c>
      <c r="B490" t="s">
        <v>772</v>
      </c>
      <c r="C490" t="s">
        <v>73</v>
      </c>
      <c r="D490" t="s">
        <v>74</v>
      </c>
      <c r="E490" t="s">
        <v>1276</v>
      </c>
      <c r="F490" t="s">
        <v>707</v>
      </c>
      <c r="H490" t="s">
        <v>11</v>
      </c>
      <c r="I490" t="s">
        <v>13</v>
      </c>
      <c r="J490" t="s">
        <v>64</v>
      </c>
      <c r="K490" t="s">
        <v>1641</v>
      </c>
      <c r="L490" t="s">
        <v>1644</v>
      </c>
      <c r="M490" t="s">
        <v>1773</v>
      </c>
      <c r="N490" s="10">
        <v>2235</v>
      </c>
      <c r="P490" t="s">
        <v>2175</v>
      </c>
    </row>
    <row r="491" spans="1:16" x14ac:dyDescent="0.3">
      <c r="A491">
        <v>2023</v>
      </c>
      <c r="B491" t="s">
        <v>772</v>
      </c>
      <c r="C491" t="s">
        <v>73</v>
      </c>
      <c r="D491" t="s">
        <v>74</v>
      </c>
      <c r="E491" t="s">
        <v>1276</v>
      </c>
      <c r="F491" t="s">
        <v>707</v>
      </c>
      <c r="H491" t="s">
        <v>11</v>
      </c>
      <c r="I491" t="s">
        <v>13</v>
      </c>
      <c r="J491" t="s">
        <v>64</v>
      </c>
      <c r="K491" t="s">
        <v>1641</v>
      </c>
      <c r="L491" t="s">
        <v>1648</v>
      </c>
      <c r="M491" t="s">
        <v>1773</v>
      </c>
      <c r="N491" s="10">
        <v>54561</v>
      </c>
      <c r="P491" t="s">
        <v>2175</v>
      </c>
    </row>
    <row r="492" spans="1:16" ht="14.4" customHeight="1" x14ac:dyDescent="0.3">
      <c r="A492">
        <v>2023</v>
      </c>
      <c r="B492" t="s">
        <v>772</v>
      </c>
      <c r="C492" t="s">
        <v>73</v>
      </c>
      <c r="D492" t="s">
        <v>74</v>
      </c>
      <c r="E492" t="s">
        <v>1276</v>
      </c>
      <c r="F492" t="s">
        <v>707</v>
      </c>
      <c r="H492" t="s">
        <v>11</v>
      </c>
      <c r="I492" t="s">
        <v>13</v>
      </c>
      <c r="J492" t="s">
        <v>64</v>
      </c>
      <c r="K492" t="s">
        <v>1641</v>
      </c>
      <c r="L492" t="s">
        <v>1649</v>
      </c>
      <c r="M492" t="s">
        <v>1773</v>
      </c>
      <c r="N492" s="10">
        <v>5636</v>
      </c>
      <c r="P492" t="s">
        <v>2175</v>
      </c>
    </row>
    <row r="493" spans="1:16" ht="14.4" customHeight="1" x14ac:dyDescent="0.3">
      <c r="A493">
        <v>2023</v>
      </c>
      <c r="B493" t="s">
        <v>772</v>
      </c>
      <c r="C493" t="s">
        <v>73</v>
      </c>
      <c r="D493" t="s">
        <v>74</v>
      </c>
      <c r="E493" t="s">
        <v>1276</v>
      </c>
      <c r="F493" t="s">
        <v>707</v>
      </c>
      <c r="H493" t="s">
        <v>11</v>
      </c>
      <c r="I493" t="s">
        <v>13</v>
      </c>
      <c r="J493" t="s">
        <v>64</v>
      </c>
      <c r="K493" t="s">
        <v>1653</v>
      </c>
      <c r="L493" t="s">
        <v>2178</v>
      </c>
      <c r="M493" t="s">
        <v>1655</v>
      </c>
      <c r="N493" s="10">
        <v>5145.1000000000004</v>
      </c>
      <c r="P493" t="s">
        <v>2175</v>
      </c>
    </row>
    <row r="494" spans="1:16" x14ac:dyDescent="0.3">
      <c r="A494">
        <v>2023</v>
      </c>
      <c r="B494" t="s">
        <v>772</v>
      </c>
      <c r="C494" t="s">
        <v>73</v>
      </c>
      <c r="D494" t="s">
        <v>74</v>
      </c>
      <c r="E494" t="s">
        <v>1276</v>
      </c>
      <c r="F494" t="s">
        <v>707</v>
      </c>
      <c r="H494" t="s">
        <v>11</v>
      </c>
      <c r="I494" t="s">
        <v>13</v>
      </c>
      <c r="J494" t="s">
        <v>64</v>
      </c>
      <c r="K494" t="s">
        <v>1653</v>
      </c>
      <c r="L494" t="s">
        <v>2176</v>
      </c>
      <c r="M494" t="s">
        <v>1655</v>
      </c>
      <c r="N494" s="10">
        <v>6038.8</v>
      </c>
      <c r="P494" t="s">
        <v>2175</v>
      </c>
    </row>
    <row r="495" spans="1:16" x14ac:dyDescent="0.3">
      <c r="A495">
        <v>2023</v>
      </c>
      <c r="B495" t="s">
        <v>772</v>
      </c>
      <c r="C495" t="s">
        <v>73</v>
      </c>
      <c r="D495" t="s">
        <v>74</v>
      </c>
      <c r="E495" t="s">
        <v>1276</v>
      </c>
      <c r="F495" t="s">
        <v>707</v>
      </c>
      <c r="H495" t="s">
        <v>11</v>
      </c>
      <c r="I495" t="s">
        <v>13</v>
      </c>
      <c r="J495" t="s">
        <v>64</v>
      </c>
      <c r="K495" t="s">
        <v>1653</v>
      </c>
      <c r="L495" t="s">
        <v>2177</v>
      </c>
      <c r="M495" t="s">
        <v>1655</v>
      </c>
      <c r="N495" s="10">
        <v>-893.69999999999982</v>
      </c>
      <c r="P495" t="s">
        <v>2175</v>
      </c>
    </row>
    <row r="496" spans="1:16" x14ac:dyDescent="0.3">
      <c r="A496">
        <v>2023</v>
      </c>
      <c r="B496" t="s">
        <v>772</v>
      </c>
      <c r="C496" t="s">
        <v>73</v>
      </c>
      <c r="D496" t="s">
        <v>74</v>
      </c>
      <c r="E496" t="s">
        <v>1276</v>
      </c>
      <c r="F496" t="s">
        <v>707</v>
      </c>
      <c r="H496" t="s">
        <v>11</v>
      </c>
      <c r="I496" t="s">
        <v>13</v>
      </c>
      <c r="J496" t="s">
        <v>64</v>
      </c>
      <c r="K496" t="s">
        <v>1950</v>
      </c>
      <c r="L496" t="s">
        <v>1791</v>
      </c>
      <c r="M496" t="s">
        <v>1680</v>
      </c>
      <c r="N496" s="10">
        <v>1014.81</v>
      </c>
      <c r="P496" t="s">
        <v>2175</v>
      </c>
    </row>
    <row r="497" spans="1:16" x14ac:dyDescent="0.3">
      <c r="A497">
        <v>2023</v>
      </c>
      <c r="B497" t="s">
        <v>772</v>
      </c>
      <c r="C497" t="s">
        <v>73</v>
      </c>
      <c r="D497" t="s">
        <v>74</v>
      </c>
      <c r="E497" t="s">
        <v>1276</v>
      </c>
      <c r="F497" t="s">
        <v>707</v>
      </c>
      <c r="H497" t="s">
        <v>11</v>
      </c>
      <c r="I497" t="s">
        <v>13</v>
      </c>
      <c r="J497" t="s">
        <v>64</v>
      </c>
      <c r="K497" t="s">
        <v>1965</v>
      </c>
      <c r="L497" t="s">
        <v>2179</v>
      </c>
      <c r="M497" t="s">
        <v>1546</v>
      </c>
      <c r="N497" s="10">
        <v>1483.4</v>
      </c>
      <c r="P497" t="s">
        <v>2175</v>
      </c>
    </row>
    <row r="498" spans="1:16" x14ac:dyDescent="0.3">
      <c r="A498">
        <v>2023</v>
      </c>
      <c r="B498" t="s">
        <v>772</v>
      </c>
      <c r="C498" t="s">
        <v>73</v>
      </c>
      <c r="D498" t="s">
        <v>74</v>
      </c>
      <c r="E498" t="s">
        <v>1276</v>
      </c>
      <c r="F498" t="s">
        <v>707</v>
      </c>
      <c r="H498" t="s">
        <v>11</v>
      </c>
      <c r="I498" t="s">
        <v>13</v>
      </c>
      <c r="J498" t="s">
        <v>64</v>
      </c>
      <c r="K498" t="s">
        <v>1965</v>
      </c>
      <c r="L498" t="s">
        <v>1779</v>
      </c>
      <c r="M498" t="s">
        <v>1546</v>
      </c>
      <c r="N498" s="10">
        <v>5069.3</v>
      </c>
      <c r="P498" t="s">
        <v>2175</v>
      </c>
    </row>
    <row r="499" spans="1:16" x14ac:dyDescent="0.3">
      <c r="A499">
        <v>2023</v>
      </c>
      <c r="B499" t="s">
        <v>772</v>
      </c>
      <c r="C499" t="s">
        <v>73</v>
      </c>
      <c r="D499" t="s">
        <v>74</v>
      </c>
      <c r="E499" t="s">
        <v>1276</v>
      </c>
      <c r="F499" t="s">
        <v>707</v>
      </c>
      <c r="H499" t="s">
        <v>11</v>
      </c>
      <c r="I499" t="s">
        <v>13</v>
      </c>
      <c r="J499" t="s">
        <v>64</v>
      </c>
      <c r="K499" t="s">
        <v>1965</v>
      </c>
      <c r="L499" t="s">
        <v>1785</v>
      </c>
      <c r="M499" t="s">
        <v>1546</v>
      </c>
      <c r="N499" s="10">
        <v>399.3</v>
      </c>
      <c r="P499" t="s">
        <v>2175</v>
      </c>
    </row>
    <row r="500" spans="1:16" x14ac:dyDescent="0.3">
      <c r="A500">
        <v>2023</v>
      </c>
      <c r="B500" t="s">
        <v>772</v>
      </c>
      <c r="C500" t="s">
        <v>73</v>
      </c>
      <c r="D500" t="s">
        <v>74</v>
      </c>
      <c r="E500" t="s">
        <v>1276</v>
      </c>
      <c r="F500" t="s">
        <v>707</v>
      </c>
      <c r="H500" t="s">
        <v>11</v>
      </c>
      <c r="I500" t="s">
        <v>13</v>
      </c>
      <c r="J500" t="s">
        <v>64</v>
      </c>
      <c r="K500" t="s">
        <v>1965</v>
      </c>
      <c r="L500" t="s">
        <v>1786</v>
      </c>
      <c r="M500" t="s">
        <v>1546</v>
      </c>
      <c r="N500" s="10">
        <v>86.6</v>
      </c>
      <c r="P500" t="s">
        <v>2175</v>
      </c>
    </row>
    <row r="501" spans="1:16" x14ac:dyDescent="0.3">
      <c r="A501">
        <v>2023</v>
      </c>
      <c r="B501" t="s">
        <v>772</v>
      </c>
      <c r="C501" t="s">
        <v>73</v>
      </c>
      <c r="D501" t="s">
        <v>74</v>
      </c>
      <c r="E501" t="s">
        <v>1276</v>
      </c>
      <c r="F501" t="s">
        <v>707</v>
      </c>
      <c r="H501" t="s">
        <v>11</v>
      </c>
      <c r="I501" t="s">
        <v>13</v>
      </c>
      <c r="J501" t="s">
        <v>64</v>
      </c>
      <c r="K501" t="s">
        <v>1965</v>
      </c>
      <c r="L501" t="s">
        <v>2180</v>
      </c>
      <c r="M501" t="s">
        <v>1546</v>
      </c>
      <c r="N501" s="10">
        <v>539</v>
      </c>
      <c r="P501" t="s">
        <v>2175</v>
      </c>
    </row>
    <row r="502" spans="1:16" x14ac:dyDescent="0.3">
      <c r="A502">
        <v>2023</v>
      </c>
      <c r="B502" t="s">
        <v>772</v>
      </c>
      <c r="C502" t="s">
        <v>73</v>
      </c>
      <c r="D502" t="s">
        <v>74</v>
      </c>
      <c r="E502" t="s">
        <v>1276</v>
      </c>
      <c r="F502" t="s">
        <v>707</v>
      </c>
      <c r="H502" t="s">
        <v>11</v>
      </c>
      <c r="I502" t="s">
        <v>13</v>
      </c>
      <c r="J502" t="s">
        <v>64</v>
      </c>
      <c r="K502" t="s">
        <v>1965</v>
      </c>
      <c r="L502" t="s">
        <v>2181</v>
      </c>
      <c r="M502" t="s">
        <v>1546</v>
      </c>
      <c r="N502" s="10">
        <v>200.2</v>
      </c>
      <c r="P502" t="s">
        <v>2175</v>
      </c>
    </row>
    <row r="503" spans="1:16" x14ac:dyDescent="0.3">
      <c r="A503">
        <v>2023</v>
      </c>
      <c r="B503" t="s">
        <v>772</v>
      </c>
      <c r="C503" t="s">
        <v>73</v>
      </c>
      <c r="D503" t="s">
        <v>74</v>
      </c>
      <c r="E503" t="s">
        <v>1276</v>
      </c>
      <c r="F503" t="s">
        <v>707</v>
      </c>
      <c r="H503" t="s">
        <v>11</v>
      </c>
      <c r="I503" t="s">
        <v>13</v>
      </c>
      <c r="J503" t="s">
        <v>64</v>
      </c>
      <c r="K503" t="s">
        <v>1965</v>
      </c>
      <c r="L503" t="s">
        <v>1778</v>
      </c>
      <c r="M503" t="s">
        <v>1546</v>
      </c>
      <c r="N503" s="10">
        <v>46.2</v>
      </c>
      <c r="P503" t="s">
        <v>2175</v>
      </c>
    </row>
    <row r="504" spans="1:16" x14ac:dyDescent="0.3">
      <c r="A504">
        <v>2023</v>
      </c>
      <c r="B504" t="s">
        <v>772</v>
      </c>
      <c r="C504" t="s">
        <v>73</v>
      </c>
      <c r="D504" t="s">
        <v>74</v>
      </c>
      <c r="E504" t="s">
        <v>1276</v>
      </c>
      <c r="F504" t="s">
        <v>707</v>
      </c>
      <c r="H504" t="s">
        <v>11</v>
      </c>
      <c r="I504" t="s">
        <v>13</v>
      </c>
      <c r="J504" t="s">
        <v>64</v>
      </c>
      <c r="K504" t="s">
        <v>1965</v>
      </c>
      <c r="L504" t="s">
        <v>2182</v>
      </c>
      <c r="M504" t="s">
        <v>1546</v>
      </c>
      <c r="N504" s="10">
        <v>8.1</v>
      </c>
      <c r="P504" t="s">
        <v>2175</v>
      </c>
    </row>
    <row r="505" spans="1:16" x14ac:dyDescent="0.3">
      <c r="A505">
        <v>2023</v>
      </c>
      <c r="B505" t="s">
        <v>772</v>
      </c>
      <c r="C505" t="s">
        <v>73</v>
      </c>
      <c r="D505" t="s">
        <v>74</v>
      </c>
      <c r="E505" t="s">
        <v>1276</v>
      </c>
      <c r="F505" t="s">
        <v>707</v>
      </c>
      <c r="H505" t="s">
        <v>11</v>
      </c>
      <c r="I505" t="s">
        <v>13</v>
      </c>
      <c r="J505" t="s">
        <v>64</v>
      </c>
      <c r="K505" t="s">
        <v>1965</v>
      </c>
      <c r="L505" t="s">
        <v>2183</v>
      </c>
      <c r="M505" t="s">
        <v>1546</v>
      </c>
      <c r="N505" s="10">
        <v>60.4</v>
      </c>
      <c r="P505" t="s">
        <v>2175</v>
      </c>
    </row>
    <row r="506" spans="1:16" x14ac:dyDescent="0.3">
      <c r="A506">
        <v>2023</v>
      </c>
      <c r="B506" t="s">
        <v>772</v>
      </c>
      <c r="C506" t="s">
        <v>73</v>
      </c>
      <c r="D506" t="s">
        <v>74</v>
      </c>
      <c r="E506" t="s">
        <v>1276</v>
      </c>
      <c r="F506" t="s">
        <v>707</v>
      </c>
      <c r="H506" t="s">
        <v>11</v>
      </c>
      <c r="I506" t="s">
        <v>13</v>
      </c>
      <c r="J506" t="s">
        <v>64</v>
      </c>
      <c r="K506" t="s">
        <v>1965</v>
      </c>
      <c r="L506" t="s">
        <v>2184</v>
      </c>
      <c r="M506" t="s">
        <v>1546</v>
      </c>
      <c r="N506" s="10">
        <v>4.5</v>
      </c>
      <c r="P506" t="s">
        <v>2175</v>
      </c>
    </row>
    <row r="507" spans="1:16" x14ac:dyDescent="0.3">
      <c r="A507">
        <v>2023</v>
      </c>
      <c r="B507" t="s">
        <v>772</v>
      </c>
      <c r="C507" t="s">
        <v>73</v>
      </c>
      <c r="D507" t="s">
        <v>74</v>
      </c>
      <c r="E507" t="s">
        <v>1276</v>
      </c>
      <c r="F507" t="s">
        <v>707</v>
      </c>
      <c r="H507" t="s">
        <v>11</v>
      </c>
      <c r="I507" t="s">
        <v>13</v>
      </c>
      <c r="J507" t="s">
        <v>64</v>
      </c>
      <c r="K507" t="s">
        <v>1965</v>
      </c>
      <c r="L507" t="s">
        <v>2185</v>
      </c>
      <c r="M507" t="s">
        <v>1546</v>
      </c>
      <c r="N507" s="10">
        <v>35.4</v>
      </c>
      <c r="P507" t="s">
        <v>2175</v>
      </c>
    </row>
    <row r="508" spans="1:16" x14ac:dyDescent="0.3">
      <c r="A508">
        <v>2023</v>
      </c>
      <c r="B508" t="s">
        <v>772</v>
      </c>
      <c r="C508" t="s">
        <v>73</v>
      </c>
      <c r="D508" t="s">
        <v>74</v>
      </c>
      <c r="E508" t="s">
        <v>1276</v>
      </c>
      <c r="F508" t="s">
        <v>707</v>
      </c>
      <c r="H508" t="s">
        <v>11</v>
      </c>
      <c r="I508" t="s">
        <v>13</v>
      </c>
      <c r="J508" t="s">
        <v>64</v>
      </c>
      <c r="K508" t="s">
        <v>1965</v>
      </c>
      <c r="L508" t="s">
        <v>2186</v>
      </c>
      <c r="M508" t="s">
        <v>1546</v>
      </c>
      <c r="N508" s="10">
        <v>18.899999999999999</v>
      </c>
      <c r="P508" t="s">
        <v>2175</v>
      </c>
    </row>
    <row r="509" spans="1:16" x14ac:dyDescent="0.3">
      <c r="A509">
        <v>2023</v>
      </c>
      <c r="B509" t="s">
        <v>772</v>
      </c>
      <c r="C509" t="s">
        <v>73</v>
      </c>
      <c r="D509" t="s">
        <v>74</v>
      </c>
      <c r="E509" t="s">
        <v>1276</v>
      </c>
      <c r="F509" t="s">
        <v>707</v>
      </c>
      <c r="H509" t="s">
        <v>11</v>
      </c>
      <c r="I509" t="s">
        <v>13</v>
      </c>
      <c r="J509" t="s">
        <v>64</v>
      </c>
      <c r="K509" t="s">
        <v>1965</v>
      </c>
      <c r="L509" t="s">
        <v>2187</v>
      </c>
      <c r="M509" t="s">
        <v>1546</v>
      </c>
      <c r="N509" s="10">
        <v>1.5</v>
      </c>
      <c r="P509" t="s">
        <v>2175</v>
      </c>
    </row>
    <row r="510" spans="1:16" x14ac:dyDescent="0.3">
      <c r="A510">
        <v>2023</v>
      </c>
      <c r="B510" t="s">
        <v>772</v>
      </c>
      <c r="C510" t="s">
        <v>73</v>
      </c>
      <c r="D510" t="s">
        <v>74</v>
      </c>
      <c r="E510" t="s">
        <v>1276</v>
      </c>
      <c r="F510" t="s">
        <v>707</v>
      </c>
      <c r="H510" t="s">
        <v>11</v>
      </c>
      <c r="I510" t="s">
        <v>13</v>
      </c>
      <c r="J510" t="s">
        <v>64</v>
      </c>
      <c r="K510" t="s">
        <v>1841</v>
      </c>
      <c r="L510" t="s">
        <v>2188</v>
      </c>
      <c r="M510" t="s">
        <v>1546</v>
      </c>
      <c r="N510" s="10">
        <v>2423604</v>
      </c>
      <c r="P510" t="s">
        <v>2175</v>
      </c>
    </row>
    <row r="511" spans="1:16" x14ac:dyDescent="0.3">
      <c r="A511">
        <v>2023</v>
      </c>
      <c r="B511" t="s">
        <v>772</v>
      </c>
      <c r="C511" t="s">
        <v>73</v>
      </c>
      <c r="D511" t="s">
        <v>74</v>
      </c>
      <c r="E511" t="s">
        <v>1276</v>
      </c>
      <c r="F511" t="s">
        <v>707</v>
      </c>
      <c r="H511" t="s">
        <v>11</v>
      </c>
      <c r="I511" t="s">
        <v>13</v>
      </c>
      <c r="J511" t="s">
        <v>64</v>
      </c>
      <c r="K511" t="s">
        <v>1841</v>
      </c>
      <c r="L511" t="s">
        <v>2189</v>
      </c>
      <c r="M511" t="s">
        <v>1546</v>
      </c>
      <c r="N511" s="10">
        <v>927386</v>
      </c>
      <c r="P511" t="s">
        <v>2175</v>
      </c>
    </row>
    <row r="512" spans="1:16" x14ac:dyDescent="0.3">
      <c r="A512">
        <v>2023</v>
      </c>
      <c r="B512" t="s">
        <v>772</v>
      </c>
      <c r="C512" t="s">
        <v>73</v>
      </c>
      <c r="D512" t="s">
        <v>74</v>
      </c>
      <c r="E512" t="s">
        <v>1276</v>
      </c>
      <c r="F512" t="s">
        <v>707</v>
      </c>
      <c r="H512" t="s">
        <v>11</v>
      </c>
      <c r="I512" t="s">
        <v>13</v>
      </c>
      <c r="J512" t="s">
        <v>64</v>
      </c>
      <c r="K512" t="s">
        <v>1841</v>
      </c>
      <c r="L512" t="s">
        <v>2190</v>
      </c>
      <c r="M512" t="s">
        <v>1546</v>
      </c>
      <c r="N512" s="10">
        <v>10095</v>
      </c>
      <c r="P512" t="s">
        <v>2175</v>
      </c>
    </row>
    <row r="513" spans="1:16" x14ac:dyDescent="0.3">
      <c r="A513">
        <v>2023</v>
      </c>
      <c r="B513" t="s">
        <v>772</v>
      </c>
      <c r="C513" t="s">
        <v>73</v>
      </c>
      <c r="D513" t="s">
        <v>74</v>
      </c>
      <c r="E513" t="s">
        <v>1276</v>
      </c>
      <c r="F513" t="s">
        <v>707</v>
      </c>
      <c r="H513" t="s">
        <v>11</v>
      </c>
      <c r="I513" t="s">
        <v>13</v>
      </c>
      <c r="J513" t="s">
        <v>64</v>
      </c>
      <c r="K513" t="s">
        <v>1841</v>
      </c>
      <c r="L513" t="s">
        <v>2191</v>
      </c>
      <c r="M513" t="s">
        <v>1546</v>
      </c>
      <c r="N513" s="10">
        <v>1185440</v>
      </c>
      <c r="P513" t="s">
        <v>2175</v>
      </c>
    </row>
    <row r="514" spans="1:16" x14ac:dyDescent="0.3">
      <c r="A514">
        <v>2023</v>
      </c>
      <c r="B514" t="s">
        <v>772</v>
      </c>
      <c r="C514" t="s">
        <v>859</v>
      </c>
      <c r="D514" t="s">
        <v>203</v>
      </c>
      <c r="E514" t="s">
        <v>1277</v>
      </c>
      <c r="F514" t="s">
        <v>707</v>
      </c>
      <c r="H514" t="s">
        <v>11</v>
      </c>
      <c r="I514" t="s">
        <v>23</v>
      </c>
      <c r="J514" t="s">
        <v>204</v>
      </c>
      <c r="K514" t="s">
        <v>1653</v>
      </c>
      <c r="L514" t="s">
        <v>1654</v>
      </c>
      <c r="M514" t="s">
        <v>2198</v>
      </c>
      <c r="N514" s="10">
        <v>2027</v>
      </c>
      <c r="P514" t="s">
        <v>2196</v>
      </c>
    </row>
    <row r="515" spans="1:16" x14ac:dyDescent="0.3">
      <c r="A515">
        <v>2023</v>
      </c>
      <c r="B515" t="s">
        <v>772</v>
      </c>
      <c r="C515" t="s">
        <v>859</v>
      </c>
      <c r="D515" t="s">
        <v>203</v>
      </c>
      <c r="E515" t="s">
        <v>1277</v>
      </c>
      <c r="F515" t="s">
        <v>707</v>
      </c>
      <c r="H515" t="s">
        <v>11</v>
      </c>
      <c r="I515" t="s">
        <v>23</v>
      </c>
      <c r="J515" t="s">
        <v>204</v>
      </c>
      <c r="K515" t="s">
        <v>1653</v>
      </c>
      <c r="L515" t="s">
        <v>1845</v>
      </c>
      <c r="M515" t="s">
        <v>2198</v>
      </c>
      <c r="N515" s="10">
        <v>8930</v>
      </c>
      <c r="P515" t="s">
        <v>2196</v>
      </c>
    </row>
    <row r="516" spans="1:16" x14ac:dyDescent="0.3">
      <c r="A516">
        <v>2023</v>
      </c>
      <c r="B516" t="s">
        <v>772</v>
      </c>
      <c r="C516" t="s">
        <v>859</v>
      </c>
      <c r="D516" t="s">
        <v>203</v>
      </c>
      <c r="E516" t="s">
        <v>1277</v>
      </c>
      <c r="F516" t="s">
        <v>707</v>
      </c>
      <c r="H516" t="s">
        <v>11</v>
      </c>
      <c r="I516" t="s">
        <v>23</v>
      </c>
      <c r="J516" t="s">
        <v>204</v>
      </c>
      <c r="K516" t="s">
        <v>1653</v>
      </c>
      <c r="L516" t="s">
        <v>2199</v>
      </c>
      <c r="M516" t="s">
        <v>2198</v>
      </c>
      <c r="N516" s="10">
        <v>1038</v>
      </c>
      <c r="P516" t="s">
        <v>2196</v>
      </c>
    </row>
    <row r="517" spans="1:16" x14ac:dyDescent="0.3">
      <c r="A517">
        <v>2023</v>
      </c>
      <c r="B517" t="s">
        <v>772</v>
      </c>
      <c r="C517" t="s">
        <v>859</v>
      </c>
      <c r="D517" t="s">
        <v>203</v>
      </c>
      <c r="E517" t="s">
        <v>1277</v>
      </c>
      <c r="F517" t="s">
        <v>707</v>
      </c>
      <c r="H517" t="s">
        <v>11</v>
      </c>
      <c r="I517" t="s">
        <v>23</v>
      </c>
      <c r="J517" t="s">
        <v>204</v>
      </c>
      <c r="K517" t="s">
        <v>1627</v>
      </c>
      <c r="L517" t="s">
        <v>1629</v>
      </c>
      <c r="M517" t="s">
        <v>1691</v>
      </c>
      <c r="N517" s="10">
        <v>59145</v>
      </c>
      <c r="P517" t="s">
        <v>2196</v>
      </c>
    </row>
    <row r="518" spans="1:16" x14ac:dyDescent="0.3">
      <c r="A518">
        <v>2023</v>
      </c>
      <c r="B518" t="s">
        <v>772</v>
      </c>
      <c r="C518" t="s">
        <v>859</v>
      </c>
      <c r="D518" t="s">
        <v>203</v>
      </c>
      <c r="E518" t="s">
        <v>1277</v>
      </c>
      <c r="F518" t="s">
        <v>707</v>
      </c>
      <c r="H518" t="s">
        <v>11</v>
      </c>
      <c r="I518" t="s">
        <v>23</v>
      </c>
      <c r="J518" t="s">
        <v>204</v>
      </c>
      <c r="K518" t="s">
        <v>1627</v>
      </c>
      <c r="L518" t="s">
        <v>1635</v>
      </c>
      <c r="M518" t="s">
        <v>1691</v>
      </c>
      <c r="N518" s="10">
        <v>13365</v>
      </c>
      <c r="P518" t="s">
        <v>2196</v>
      </c>
    </row>
    <row r="519" spans="1:16" x14ac:dyDescent="0.3">
      <c r="A519">
        <v>2023</v>
      </c>
      <c r="B519" t="s">
        <v>772</v>
      </c>
      <c r="C519" t="s">
        <v>859</v>
      </c>
      <c r="D519" t="s">
        <v>203</v>
      </c>
      <c r="E519" t="s">
        <v>1277</v>
      </c>
      <c r="F519" t="s">
        <v>707</v>
      </c>
      <c r="H519" t="s">
        <v>11</v>
      </c>
      <c r="I519" t="s">
        <v>23</v>
      </c>
      <c r="J519" t="s">
        <v>204</v>
      </c>
      <c r="K519" t="s">
        <v>1950</v>
      </c>
      <c r="L519" t="s">
        <v>2200</v>
      </c>
      <c r="M519" t="s">
        <v>1680</v>
      </c>
      <c r="N519" s="10">
        <v>6070</v>
      </c>
      <c r="P519" t="s">
        <v>2196</v>
      </c>
    </row>
    <row r="520" spans="1:16" x14ac:dyDescent="0.3">
      <c r="A520">
        <v>2023</v>
      </c>
      <c r="B520" t="s">
        <v>772</v>
      </c>
      <c r="C520" t="s">
        <v>861</v>
      </c>
      <c r="D520" t="s">
        <v>164</v>
      </c>
      <c r="E520" t="s">
        <v>1282</v>
      </c>
      <c r="F520" t="s">
        <v>707</v>
      </c>
      <c r="H520" t="s">
        <v>11</v>
      </c>
      <c r="I520" t="s">
        <v>19</v>
      </c>
      <c r="J520" t="s">
        <v>157</v>
      </c>
      <c r="K520" t="s">
        <v>1627</v>
      </c>
      <c r="L520" t="s">
        <v>1774</v>
      </c>
      <c r="M520" t="s">
        <v>1691</v>
      </c>
      <c r="N520">
        <f>599+146+118+33</f>
        <v>896</v>
      </c>
      <c r="P520" t="s">
        <v>2166</v>
      </c>
    </row>
    <row r="521" spans="1:16" x14ac:dyDescent="0.3">
      <c r="A521">
        <v>2023</v>
      </c>
      <c r="B521" t="s">
        <v>772</v>
      </c>
      <c r="C521" t="s">
        <v>861</v>
      </c>
      <c r="D521" t="s">
        <v>164</v>
      </c>
      <c r="E521" t="s">
        <v>1282</v>
      </c>
      <c r="F521" t="s">
        <v>707</v>
      </c>
      <c r="H521" t="s">
        <v>11</v>
      </c>
      <c r="I521" t="s">
        <v>19</v>
      </c>
      <c r="J521" t="s">
        <v>157</v>
      </c>
      <c r="K521" t="s">
        <v>1627</v>
      </c>
      <c r="L521" t="s">
        <v>2721</v>
      </c>
      <c r="M521" t="s">
        <v>2719</v>
      </c>
      <c r="N521" s="10">
        <v>1341</v>
      </c>
      <c r="P521" t="s">
        <v>2166</v>
      </c>
    </row>
    <row r="522" spans="1:16" x14ac:dyDescent="0.3">
      <c r="A522">
        <v>2023</v>
      </c>
      <c r="B522" t="s">
        <v>772</v>
      </c>
      <c r="C522" t="s">
        <v>861</v>
      </c>
      <c r="D522" t="s">
        <v>164</v>
      </c>
      <c r="E522" t="s">
        <v>1282</v>
      </c>
      <c r="F522" t="s">
        <v>707</v>
      </c>
      <c r="H522" t="s">
        <v>11</v>
      </c>
      <c r="I522" t="s">
        <v>19</v>
      </c>
      <c r="J522" t="s">
        <v>157</v>
      </c>
      <c r="K522" t="s">
        <v>1627</v>
      </c>
      <c r="L522" t="s">
        <v>2722</v>
      </c>
      <c r="M522" t="s">
        <v>2719</v>
      </c>
      <c r="N522" s="10">
        <v>813</v>
      </c>
      <c r="P522" t="s">
        <v>2166</v>
      </c>
    </row>
    <row r="523" spans="1:16" x14ac:dyDescent="0.3">
      <c r="A523">
        <v>2023</v>
      </c>
      <c r="B523" t="s">
        <v>772</v>
      </c>
      <c r="C523" t="s">
        <v>861</v>
      </c>
      <c r="D523" t="s">
        <v>164</v>
      </c>
      <c r="E523" t="s">
        <v>1282</v>
      </c>
      <c r="F523" t="s">
        <v>707</v>
      </c>
      <c r="H523" t="s">
        <v>11</v>
      </c>
      <c r="I523" t="s">
        <v>19</v>
      </c>
      <c r="J523" t="s">
        <v>157</v>
      </c>
      <c r="K523" t="s">
        <v>1627</v>
      </c>
      <c r="L523" t="s">
        <v>2723</v>
      </c>
      <c r="M523" t="s">
        <v>2720</v>
      </c>
      <c r="N523" s="10">
        <v>58.5</v>
      </c>
      <c r="P523" t="s">
        <v>2166</v>
      </c>
    </row>
    <row r="524" spans="1:16" x14ac:dyDescent="0.3">
      <c r="A524">
        <v>2023</v>
      </c>
      <c r="B524" t="s">
        <v>772</v>
      </c>
      <c r="C524" t="s">
        <v>861</v>
      </c>
      <c r="D524" t="s">
        <v>164</v>
      </c>
      <c r="E524" t="s">
        <v>1282</v>
      </c>
      <c r="F524" t="s">
        <v>707</v>
      </c>
      <c r="H524" t="s">
        <v>11</v>
      </c>
      <c r="I524" t="s">
        <v>19</v>
      </c>
      <c r="J524" t="s">
        <v>157</v>
      </c>
      <c r="K524" t="s">
        <v>1627</v>
      </c>
      <c r="L524" t="s">
        <v>2724</v>
      </c>
      <c r="M524" t="s">
        <v>2725</v>
      </c>
      <c r="N524" s="10">
        <v>5.3900000000000003E-2</v>
      </c>
      <c r="P524" t="s">
        <v>2166</v>
      </c>
    </row>
    <row r="525" spans="1:16" x14ac:dyDescent="0.3">
      <c r="A525">
        <v>2023</v>
      </c>
      <c r="B525" t="s">
        <v>807</v>
      </c>
      <c r="C525" t="s">
        <v>325</v>
      </c>
      <c r="D525" t="s">
        <v>707</v>
      </c>
      <c r="E525" t="s">
        <v>707</v>
      </c>
      <c r="F525" t="s">
        <v>707</v>
      </c>
      <c r="G525" t="s">
        <v>2454</v>
      </c>
      <c r="H525" t="s">
        <v>1961</v>
      </c>
      <c r="I525" t="s">
        <v>720</v>
      </c>
      <c r="J525" t="s">
        <v>2730</v>
      </c>
      <c r="K525" t="s">
        <v>1627</v>
      </c>
      <c r="L525" t="s">
        <v>1629</v>
      </c>
      <c r="M525" t="s">
        <v>1691</v>
      </c>
      <c r="N525" s="10">
        <v>47753</v>
      </c>
      <c r="P525" t="s">
        <v>2166</v>
      </c>
    </row>
    <row r="526" spans="1:16" x14ac:dyDescent="0.3">
      <c r="A526">
        <v>2023</v>
      </c>
      <c r="B526" t="s">
        <v>807</v>
      </c>
      <c r="C526" t="s">
        <v>325</v>
      </c>
      <c r="D526" t="s">
        <v>707</v>
      </c>
      <c r="E526" t="s">
        <v>707</v>
      </c>
      <c r="F526" t="s">
        <v>707</v>
      </c>
      <c r="G526" t="s">
        <v>2454</v>
      </c>
      <c r="H526" t="s">
        <v>1961</v>
      </c>
      <c r="I526" t="s">
        <v>720</v>
      </c>
      <c r="J526" t="s">
        <v>2730</v>
      </c>
      <c r="K526" t="s">
        <v>1627</v>
      </c>
      <c r="L526" t="s">
        <v>1635</v>
      </c>
      <c r="M526" t="s">
        <v>1691</v>
      </c>
      <c r="N526" s="10">
        <v>11644</v>
      </c>
      <c r="P526" t="s">
        <v>2166</v>
      </c>
    </row>
    <row r="527" spans="1:16" x14ac:dyDescent="0.3">
      <c r="A527">
        <v>2023</v>
      </c>
      <c r="B527" t="s">
        <v>807</v>
      </c>
      <c r="C527" t="s">
        <v>325</v>
      </c>
      <c r="D527" t="s">
        <v>707</v>
      </c>
      <c r="E527" t="s">
        <v>707</v>
      </c>
      <c r="F527" t="s">
        <v>707</v>
      </c>
      <c r="G527" t="s">
        <v>2454</v>
      </c>
      <c r="H527" t="s">
        <v>1961</v>
      </c>
      <c r="I527" t="s">
        <v>720</v>
      </c>
      <c r="J527" t="s">
        <v>2731</v>
      </c>
      <c r="K527" t="s">
        <v>1627</v>
      </c>
      <c r="L527" t="s">
        <v>2268</v>
      </c>
      <c r="M527" t="s">
        <v>2732</v>
      </c>
      <c r="N527" s="10">
        <v>0.13</v>
      </c>
      <c r="P527" t="s">
        <v>2166</v>
      </c>
    </row>
    <row r="528" spans="1:16" x14ac:dyDescent="0.3">
      <c r="A528">
        <v>2023</v>
      </c>
      <c r="B528" t="s">
        <v>807</v>
      </c>
      <c r="C528" t="s">
        <v>325</v>
      </c>
      <c r="D528" t="s">
        <v>707</v>
      </c>
      <c r="E528" t="s">
        <v>707</v>
      </c>
      <c r="F528" t="s">
        <v>707</v>
      </c>
      <c r="G528" t="s">
        <v>2454</v>
      </c>
      <c r="H528" t="s">
        <v>1961</v>
      </c>
      <c r="I528" t="s">
        <v>720</v>
      </c>
      <c r="J528" t="s">
        <v>177</v>
      </c>
      <c r="K528" t="s">
        <v>1627</v>
      </c>
      <c r="L528" t="s">
        <v>2268</v>
      </c>
      <c r="M528" t="s">
        <v>2732</v>
      </c>
      <c r="N528" s="10">
        <v>1.61</v>
      </c>
      <c r="P528" t="s">
        <v>2166</v>
      </c>
    </row>
    <row r="529" spans="1:16" x14ac:dyDescent="0.3">
      <c r="A529">
        <v>2023</v>
      </c>
      <c r="B529" t="s">
        <v>807</v>
      </c>
      <c r="C529" t="s">
        <v>325</v>
      </c>
      <c r="D529" t="s">
        <v>707</v>
      </c>
      <c r="E529" t="s">
        <v>707</v>
      </c>
      <c r="F529" t="s">
        <v>707</v>
      </c>
      <c r="G529" t="s">
        <v>2454</v>
      </c>
      <c r="H529" t="s">
        <v>1961</v>
      </c>
      <c r="I529" t="s">
        <v>720</v>
      </c>
      <c r="J529" t="s">
        <v>2730</v>
      </c>
      <c r="K529" t="s">
        <v>1653</v>
      </c>
      <c r="L529" t="s">
        <v>1654</v>
      </c>
      <c r="M529" t="s">
        <v>1655</v>
      </c>
      <c r="N529" s="10">
        <v>7761</v>
      </c>
      <c r="P529" t="s">
        <v>2166</v>
      </c>
    </row>
    <row r="530" spans="1:16" x14ac:dyDescent="0.3">
      <c r="A530">
        <v>2023</v>
      </c>
      <c r="B530" t="s">
        <v>807</v>
      </c>
      <c r="C530" t="s">
        <v>325</v>
      </c>
      <c r="D530" t="s">
        <v>707</v>
      </c>
      <c r="E530" t="s">
        <v>707</v>
      </c>
      <c r="F530" t="s">
        <v>707</v>
      </c>
      <c r="G530" t="s">
        <v>2454</v>
      </c>
      <c r="H530" t="s">
        <v>1961</v>
      </c>
      <c r="I530" t="s">
        <v>720</v>
      </c>
      <c r="J530" t="s">
        <v>2730</v>
      </c>
      <c r="K530" t="s">
        <v>1653</v>
      </c>
      <c r="L530" t="s">
        <v>2738</v>
      </c>
      <c r="M530" t="s">
        <v>1655</v>
      </c>
      <c r="N530" s="10">
        <v>24321</v>
      </c>
      <c r="P530" t="s">
        <v>2166</v>
      </c>
    </row>
    <row r="531" spans="1:16" x14ac:dyDescent="0.3">
      <c r="A531">
        <v>2023</v>
      </c>
      <c r="B531" t="s">
        <v>807</v>
      </c>
      <c r="C531" t="s">
        <v>325</v>
      </c>
      <c r="D531" t="s">
        <v>707</v>
      </c>
      <c r="E531" t="s">
        <v>707</v>
      </c>
      <c r="F531" t="s">
        <v>707</v>
      </c>
      <c r="G531" t="s">
        <v>2454</v>
      </c>
      <c r="H531" t="s">
        <v>1961</v>
      </c>
      <c r="I531" t="s">
        <v>720</v>
      </c>
      <c r="J531" t="s">
        <v>2730</v>
      </c>
      <c r="K531" t="s">
        <v>1653</v>
      </c>
      <c r="L531" t="s">
        <v>1748</v>
      </c>
      <c r="M531" t="s">
        <v>1655</v>
      </c>
      <c r="N531" s="10">
        <v>8466</v>
      </c>
      <c r="P531" t="s">
        <v>2166</v>
      </c>
    </row>
    <row r="532" spans="1:16" x14ac:dyDescent="0.3">
      <c r="A532">
        <v>2023</v>
      </c>
      <c r="B532" t="s">
        <v>807</v>
      </c>
      <c r="C532" t="s">
        <v>325</v>
      </c>
      <c r="D532" t="s">
        <v>707</v>
      </c>
      <c r="E532" t="s">
        <v>707</v>
      </c>
      <c r="F532" t="s">
        <v>707</v>
      </c>
      <c r="G532" t="s">
        <v>2454</v>
      </c>
      <c r="H532" t="s">
        <v>1961</v>
      </c>
      <c r="I532" t="s">
        <v>720</v>
      </c>
      <c r="J532" t="s">
        <v>2730</v>
      </c>
      <c r="K532" t="s">
        <v>1841</v>
      </c>
      <c r="L532" t="s">
        <v>2161</v>
      </c>
      <c r="M532" t="s">
        <v>1546</v>
      </c>
      <c r="N532">
        <v>3780</v>
      </c>
      <c r="P532" t="s">
        <v>2166</v>
      </c>
    </row>
    <row r="533" spans="1:16" x14ac:dyDescent="0.3">
      <c r="A533">
        <v>2023</v>
      </c>
      <c r="B533" t="s">
        <v>807</v>
      </c>
      <c r="C533" t="s">
        <v>325</v>
      </c>
      <c r="D533" t="s">
        <v>707</v>
      </c>
      <c r="E533" t="s">
        <v>707</v>
      </c>
      <c r="F533" t="s">
        <v>707</v>
      </c>
      <c r="G533" t="s">
        <v>2454</v>
      </c>
      <c r="H533" t="s">
        <v>1961</v>
      </c>
      <c r="I533" t="s">
        <v>720</v>
      </c>
      <c r="J533" t="s">
        <v>2730</v>
      </c>
      <c r="K533" t="s">
        <v>1841</v>
      </c>
      <c r="L533" t="s">
        <v>2733</v>
      </c>
      <c r="M533" t="s">
        <v>1546</v>
      </c>
      <c r="N533">
        <v>3495</v>
      </c>
      <c r="P533" t="s">
        <v>2166</v>
      </c>
    </row>
    <row r="534" spans="1:16" x14ac:dyDescent="0.3">
      <c r="A534">
        <v>2023</v>
      </c>
      <c r="B534" t="s">
        <v>807</v>
      </c>
      <c r="C534" t="s">
        <v>325</v>
      </c>
      <c r="D534" t="s">
        <v>707</v>
      </c>
      <c r="E534" t="s">
        <v>707</v>
      </c>
      <c r="F534" t="s">
        <v>707</v>
      </c>
      <c r="G534" t="s">
        <v>2454</v>
      </c>
      <c r="H534" t="s">
        <v>1961</v>
      </c>
      <c r="I534" t="s">
        <v>720</v>
      </c>
      <c r="J534" t="s">
        <v>2730</v>
      </c>
      <c r="K534" t="s">
        <v>1841</v>
      </c>
      <c r="L534" t="s">
        <v>2734</v>
      </c>
      <c r="M534" t="s">
        <v>1546</v>
      </c>
      <c r="N534">
        <v>285</v>
      </c>
      <c r="P534" t="s">
        <v>2166</v>
      </c>
    </row>
    <row r="535" spans="1:16" x14ac:dyDescent="0.3">
      <c r="A535">
        <v>2023</v>
      </c>
      <c r="B535" t="s">
        <v>807</v>
      </c>
      <c r="C535" t="s">
        <v>325</v>
      </c>
      <c r="D535" t="s">
        <v>707</v>
      </c>
      <c r="E535" t="s">
        <v>707</v>
      </c>
      <c r="F535" t="s">
        <v>707</v>
      </c>
      <c r="G535" t="s">
        <v>2454</v>
      </c>
      <c r="H535" t="s">
        <v>1961</v>
      </c>
      <c r="I535" t="s">
        <v>720</v>
      </c>
      <c r="J535" t="s">
        <v>2730</v>
      </c>
      <c r="K535" t="s">
        <v>1841</v>
      </c>
      <c r="L535" t="s">
        <v>2735</v>
      </c>
      <c r="M535" t="s">
        <v>1546</v>
      </c>
      <c r="N535">
        <v>6259074</v>
      </c>
      <c r="P535" t="s">
        <v>2166</v>
      </c>
    </row>
    <row r="536" spans="1:16" x14ac:dyDescent="0.3">
      <c r="A536">
        <v>2023</v>
      </c>
      <c r="B536" t="s">
        <v>807</v>
      </c>
      <c r="C536" t="s">
        <v>325</v>
      </c>
      <c r="D536" t="s">
        <v>707</v>
      </c>
      <c r="E536" t="s">
        <v>707</v>
      </c>
      <c r="F536" t="s">
        <v>707</v>
      </c>
      <c r="G536" t="s">
        <v>2454</v>
      </c>
      <c r="H536" t="s">
        <v>1961</v>
      </c>
      <c r="I536" t="s">
        <v>720</v>
      </c>
      <c r="J536" t="s">
        <v>2730</v>
      </c>
      <c r="K536" t="s">
        <v>1841</v>
      </c>
      <c r="L536" t="s">
        <v>2736</v>
      </c>
      <c r="M536" t="s">
        <v>1546</v>
      </c>
      <c r="N536">
        <v>2583084</v>
      </c>
      <c r="P536" t="s">
        <v>2166</v>
      </c>
    </row>
    <row r="537" spans="1:16" x14ac:dyDescent="0.3">
      <c r="A537">
        <v>2023</v>
      </c>
      <c r="B537" t="s">
        <v>807</v>
      </c>
      <c r="C537" t="s">
        <v>325</v>
      </c>
      <c r="D537" t="s">
        <v>707</v>
      </c>
      <c r="E537" t="s">
        <v>707</v>
      </c>
      <c r="F537" t="s">
        <v>707</v>
      </c>
      <c r="G537" t="s">
        <v>2454</v>
      </c>
      <c r="H537" t="s">
        <v>1961</v>
      </c>
      <c r="I537" t="s">
        <v>720</v>
      </c>
      <c r="J537" t="s">
        <v>2730</v>
      </c>
      <c r="K537" t="s">
        <v>1841</v>
      </c>
      <c r="L537" t="s">
        <v>2737</v>
      </c>
      <c r="M537" t="s">
        <v>1546</v>
      </c>
      <c r="N537">
        <v>3675990</v>
      </c>
      <c r="P537" t="s">
        <v>2166</v>
      </c>
    </row>
    <row r="538" spans="1:16" x14ac:dyDescent="0.3">
      <c r="A538">
        <v>2023</v>
      </c>
      <c r="B538" t="s">
        <v>807</v>
      </c>
      <c r="C538" t="s">
        <v>325</v>
      </c>
      <c r="D538" t="s">
        <v>707</v>
      </c>
      <c r="E538" t="s">
        <v>707</v>
      </c>
      <c r="F538" t="s">
        <v>707</v>
      </c>
      <c r="G538" t="s">
        <v>2454</v>
      </c>
      <c r="H538" t="s">
        <v>1961</v>
      </c>
      <c r="I538" t="s">
        <v>720</v>
      </c>
      <c r="J538" t="s">
        <v>2730</v>
      </c>
      <c r="K538" t="s">
        <v>1841</v>
      </c>
    </row>
    <row r="539" spans="1:16" x14ac:dyDescent="0.3">
      <c r="A539">
        <v>2023</v>
      </c>
      <c r="B539" t="s">
        <v>772</v>
      </c>
      <c r="C539" t="s">
        <v>755</v>
      </c>
      <c r="D539" t="s">
        <v>85</v>
      </c>
      <c r="E539" t="s">
        <v>1315</v>
      </c>
      <c r="F539" t="s">
        <v>707</v>
      </c>
      <c r="H539" t="s">
        <v>11</v>
      </c>
      <c r="I539" t="s">
        <v>23</v>
      </c>
      <c r="J539" t="s">
        <v>84</v>
      </c>
      <c r="K539" t="s">
        <v>1841</v>
      </c>
      <c r="L539" t="s">
        <v>1775</v>
      </c>
      <c r="M539" t="s">
        <v>1546</v>
      </c>
      <c r="N539" s="10">
        <v>724.67100000000005</v>
      </c>
      <c r="P539" t="s">
        <v>2113</v>
      </c>
    </row>
    <row r="540" spans="1:16" x14ac:dyDescent="0.3">
      <c r="A540">
        <v>2023</v>
      </c>
      <c r="B540" t="s">
        <v>772</v>
      </c>
      <c r="C540" t="s">
        <v>755</v>
      </c>
      <c r="D540" t="s">
        <v>85</v>
      </c>
      <c r="E540" t="s">
        <v>1315</v>
      </c>
      <c r="F540" t="s">
        <v>707</v>
      </c>
      <c r="H540" t="s">
        <v>11</v>
      </c>
      <c r="I540" t="s">
        <v>23</v>
      </c>
      <c r="J540" t="s">
        <v>84</v>
      </c>
      <c r="K540" t="s">
        <v>1841</v>
      </c>
      <c r="L540" t="s">
        <v>1776</v>
      </c>
      <c r="M540" t="s">
        <v>1546</v>
      </c>
      <c r="N540" s="10">
        <v>10.16</v>
      </c>
      <c r="P540" t="s">
        <v>2113</v>
      </c>
    </row>
    <row r="541" spans="1:16" x14ac:dyDescent="0.3">
      <c r="A541">
        <v>2023</v>
      </c>
      <c r="B541" t="s">
        <v>772</v>
      </c>
      <c r="C541" t="s">
        <v>755</v>
      </c>
      <c r="D541" t="s">
        <v>85</v>
      </c>
      <c r="E541" t="s">
        <v>1315</v>
      </c>
      <c r="F541" t="s">
        <v>707</v>
      </c>
      <c r="H541" t="s">
        <v>11</v>
      </c>
      <c r="I541" t="s">
        <v>23</v>
      </c>
      <c r="J541" t="s">
        <v>84</v>
      </c>
      <c r="K541" t="s">
        <v>1841</v>
      </c>
      <c r="L541" t="s">
        <v>1777</v>
      </c>
      <c r="M541" t="s">
        <v>1546</v>
      </c>
      <c r="N541" s="10">
        <v>1230.6189999999999</v>
      </c>
      <c r="P541" t="s">
        <v>2113</v>
      </c>
    </row>
    <row r="542" spans="1:16" x14ac:dyDescent="0.3">
      <c r="A542">
        <v>2023</v>
      </c>
      <c r="B542" t="s">
        <v>772</v>
      </c>
      <c r="C542" t="s">
        <v>755</v>
      </c>
      <c r="D542" t="s">
        <v>85</v>
      </c>
      <c r="E542" t="s">
        <v>1315</v>
      </c>
      <c r="F542" t="s">
        <v>707</v>
      </c>
      <c r="H542" t="s">
        <v>11</v>
      </c>
      <c r="I542" t="s">
        <v>23</v>
      </c>
      <c r="J542" t="s">
        <v>84</v>
      </c>
      <c r="K542" t="s">
        <v>1965</v>
      </c>
      <c r="L542" t="s">
        <v>1778</v>
      </c>
      <c r="M542" t="s">
        <v>1546</v>
      </c>
      <c r="N542" s="10">
        <v>192</v>
      </c>
      <c r="P542" t="s">
        <v>2113</v>
      </c>
    </row>
    <row r="543" spans="1:16" x14ac:dyDescent="0.3">
      <c r="A543">
        <v>2023</v>
      </c>
      <c r="B543" t="s">
        <v>772</v>
      </c>
      <c r="C543" t="s">
        <v>755</v>
      </c>
      <c r="D543" t="s">
        <v>85</v>
      </c>
      <c r="E543" t="s">
        <v>1315</v>
      </c>
      <c r="F543" t="s">
        <v>707</v>
      </c>
      <c r="H543" t="s">
        <v>11</v>
      </c>
      <c r="I543" t="s">
        <v>23</v>
      </c>
      <c r="J543" t="s">
        <v>84</v>
      </c>
      <c r="K543" t="s">
        <v>1965</v>
      </c>
      <c r="L543" t="s">
        <v>1779</v>
      </c>
      <c r="M543" t="s">
        <v>1546</v>
      </c>
      <c r="N543" s="10">
        <v>2724</v>
      </c>
      <c r="P543" t="s">
        <v>2113</v>
      </c>
    </row>
    <row r="544" spans="1:16" x14ac:dyDescent="0.3">
      <c r="A544">
        <v>2023</v>
      </c>
      <c r="B544" t="s">
        <v>772</v>
      </c>
      <c r="C544" t="s">
        <v>755</v>
      </c>
      <c r="D544" t="s">
        <v>85</v>
      </c>
      <c r="E544" t="s">
        <v>1315</v>
      </c>
      <c r="F544" t="s">
        <v>707</v>
      </c>
      <c r="H544" t="s">
        <v>11</v>
      </c>
      <c r="I544" t="s">
        <v>23</v>
      </c>
      <c r="J544" t="s">
        <v>84</v>
      </c>
      <c r="K544" t="s">
        <v>1965</v>
      </c>
      <c r="L544" t="s">
        <v>1780</v>
      </c>
      <c r="M544" t="s">
        <v>1773</v>
      </c>
      <c r="N544" s="10">
        <v>38000</v>
      </c>
      <c r="P544" t="s">
        <v>2113</v>
      </c>
    </row>
    <row r="545" spans="1:16" x14ac:dyDescent="0.3">
      <c r="A545">
        <v>2023</v>
      </c>
      <c r="B545" t="s">
        <v>772</v>
      </c>
      <c r="C545" t="s">
        <v>755</v>
      </c>
      <c r="D545" t="s">
        <v>85</v>
      </c>
      <c r="E545" t="s">
        <v>1315</v>
      </c>
      <c r="F545" t="s">
        <v>707</v>
      </c>
      <c r="H545" t="s">
        <v>11</v>
      </c>
      <c r="I545" t="s">
        <v>23</v>
      </c>
      <c r="J545" t="s">
        <v>84</v>
      </c>
      <c r="K545" t="s">
        <v>1965</v>
      </c>
      <c r="L545" t="s">
        <v>1781</v>
      </c>
      <c r="M545" t="s">
        <v>1546</v>
      </c>
      <c r="N545" s="10">
        <v>55</v>
      </c>
      <c r="P545" t="s">
        <v>2113</v>
      </c>
    </row>
    <row r="546" spans="1:16" x14ac:dyDescent="0.3">
      <c r="A546">
        <v>2023</v>
      </c>
      <c r="B546" t="s">
        <v>772</v>
      </c>
      <c r="C546" t="s">
        <v>755</v>
      </c>
      <c r="D546" t="s">
        <v>85</v>
      </c>
      <c r="E546" t="s">
        <v>1315</v>
      </c>
      <c r="F546" t="s">
        <v>707</v>
      </c>
      <c r="H546" t="s">
        <v>11</v>
      </c>
      <c r="I546" t="s">
        <v>23</v>
      </c>
      <c r="J546" t="s">
        <v>84</v>
      </c>
      <c r="K546" t="s">
        <v>1965</v>
      </c>
      <c r="L546" t="s">
        <v>1782</v>
      </c>
      <c r="M546" t="s">
        <v>1546</v>
      </c>
      <c r="N546" s="10">
        <v>179</v>
      </c>
      <c r="P546" t="s">
        <v>2113</v>
      </c>
    </row>
    <row r="547" spans="1:16" x14ac:dyDescent="0.3">
      <c r="A547">
        <v>2023</v>
      </c>
      <c r="B547" t="s">
        <v>772</v>
      </c>
      <c r="C547" t="s">
        <v>755</v>
      </c>
      <c r="D547" t="s">
        <v>85</v>
      </c>
      <c r="E547" t="s">
        <v>1315</v>
      </c>
      <c r="F547" t="s">
        <v>707</v>
      </c>
      <c r="H547" t="s">
        <v>11</v>
      </c>
      <c r="I547" t="s">
        <v>23</v>
      </c>
      <c r="J547" t="s">
        <v>84</v>
      </c>
      <c r="K547" t="s">
        <v>1965</v>
      </c>
      <c r="L547" t="s">
        <v>1783</v>
      </c>
      <c r="M547" t="s">
        <v>1546</v>
      </c>
      <c r="N547" s="10">
        <v>980</v>
      </c>
      <c r="P547" t="s">
        <v>2113</v>
      </c>
    </row>
    <row r="548" spans="1:16" x14ac:dyDescent="0.3">
      <c r="A548">
        <v>2023</v>
      </c>
      <c r="B548" t="s">
        <v>772</v>
      </c>
      <c r="C548" t="s">
        <v>755</v>
      </c>
      <c r="D548" t="s">
        <v>85</v>
      </c>
      <c r="E548" t="s">
        <v>1315</v>
      </c>
      <c r="F548" t="s">
        <v>707</v>
      </c>
      <c r="H548" t="s">
        <v>11</v>
      </c>
      <c r="I548" t="s">
        <v>23</v>
      </c>
      <c r="J548" t="s">
        <v>84</v>
      </c>
      <c r="K548" t="s">
        <v>1965</v>
      </c>
      <c r="L548" t="s">
        <v>1784</v>
      </c>
      <c r="M548" t="s">
        <v>1546</v>
      </c>
      <c r="N548" s="10">
        <v>583</v>
      </c>
      <c r="P548" t="s">
        <v>2113</v>
      </c>
    </row>
    <row r="549" spans="1:16" x14ac:dyDescent="0.3">
      <c r="A549">
        <v>2023</v>
      </c>
      <c r="B549" t="s">
        <v>772</v>
      </c>
      <c r="C549" t="s">
        <v>755</v>
      </c>
      <c r="D549" t="s">
        <v>85</v>
      </c>
      <c r="E549" t="s">
        <v>1315</v>
      </c>
      <c r="F549" t="s">
        <v>707</v>
      </c>
      <c r="H549" t="s">
        <v>11</v>
      </c>
      <c r="I549" t="s">
        <v>23</v>
      </c>
      <c r="J549" t="s">
        <v>84</v>
      </c>
      <c r="K549" t="s">
        <v>1841</v>
      </c>
      <c r="L549" t="s">
        <v>1696</v>
      </c>
      <c r="M549" t="s">
        <v>1697</v>
      </c>
      <c r="N549" s="10" t="s">
        <v>1790</v>
      </c>
      <c r="P549" t="s">
        <v>2113</v>
      </c>
    </row>
    <row r="550" spans="1:16" x14ac:dyDescent="0.3">
      <c r="A550">
        <v>2023</v>
      </c>
      <c r="B550" t="s">
        <v>772</v>
      </c>
      <c r="C550" t="s">
        <v>755</v>
      </c>
      <c r="D550" t="s">
        <v>85</v>
      </c>
      <c r="E550" t="s">
        <v>1315</v>
      </c>
      <c r="F550" t="s">
        <v>707</v>
      </c>
      <c r="H550" t="s">
        <v>11</v>
      </c>
      <c r="I550" t="s">
        <v>23</v>
      </c>
      <c r="J550" t="s">
        <v>84</v>
      </c>
      <c r="K550" t="s">
        <v>1841</v>
      </c>
      <c r="L550" t="s">
        <v>1698</v>
      </c>
      <c r="M550" t="s">
        <v>1697</v>
      </c>
      <c r="N550" s="10" t="s">
        <v>1790</v>
      </c>
      <c r="P550" t="s">
        <v>2113</v>
      </c>
    </row>
    <row r="551" spans="1:16" x14ac:dyDescent="0.3">
      <c r="A551">
        <v>2023</v>
      </c>
      <c r="B551" t="s">
        <v>772</v>
      </c>
      <c r="C551" t="s">
        <v>755</v>
      </c>
      <c r="D551" t="s">
        <v>85</v>
      </c>
      <c r="E551" t="s">
        <v>1315</v>
      </c>
      <c r="F551" t="s">
        <v>707</v>
      </c>
      <c r="H551" t="s">
        <v>11</v>
      </c>
      <c r="I551" t="s">
        <v>23</v>
      </c>
      <c r="J551" t="s">
        <v>84</v>
      </c>
      <c r="K551" t="s">
        <v>1841</v>
      </c>
      <c r="L551" t="s">
        <v>1663</v>
      </c>
      <c r="M551" t="s">
        <v>1546</v>
      </c>
      <c r="N551" s="10">
        <v>2970929</v>
      </c>
      <c r="P551" t="s">
        <v>2113</v>
      </c>
    </row>
    <row r="552" spans="1:16" x14ac:dyDescent="0.3">
      <c r="A552">
        <v>2023</v>
      </c>
      <c r="B552" t="s">
        <v>772</v>
      </c>
      <c r="C552" t="s">
        <v>755</v>
      </c>
      <c r="D552" t="s">
        <v>85</v>
      </c>
      <c r="E552" t="s">
        <v>1315</v>
      </c>
      <c r="F552" t="s">
        <v>707</v>
      </c>
      <c r="H552" t="s">
        <v>11</v>
      </c>
      <c r="I552" t="s">
        <v>23</v>
      </c>
      <c r="J552" t="s">
        <v>84</v>
      </c>
      <c r="K552" t="s">
        <v>1841</v>
      </c>
      <c r="L552" t="s">
        <v>1789</v>
      </c>
      <c r="M552" t="s">
        <v>1546</v>
      </c>
      <c r="N552" s="10">
        <v>573564</v>
      </c>
      <c r="P552" t="s">
        <v>2113</v>
      </c>
    </row>
    <row r="553" spans="1:16" x14ac:dyDescent="0.3">
      <c r="A553">
        <v>2023</v>
      </c>
      <c r="B553" t="s">
        <v>772</v>
      </c>
      <c r="C553" t="s">
        <v>755</v>
      </c>
      <c r="D553" t="s">
        <v>85</v>
      </c>
      <c r="E553" t="s">
        <v>1315</v>
      </c>
      <c r="F553" t="s">
        <v>707</v>
      </c>
      <c r="H553" t="s">
        <v>11</v>
      </c>
      <c r="I553" t="s">
        <v>23</v>
      </c>
      <c r="J553" t="s">
        <v>84</v>
      </c>
      <c r="K553" t="s">
        <v>1653</v>
      </c>
      <c r="L553" t="s">
        <v>1766</v>
      </c>
      <c r="M553" t="s">
        <v>1655</v>
      </c>
      <c r="N553" s="10">
        <v>1534.5519999999999</v>
      </c>
      <c r="P553" t="s">
        <v>2113</v>
      </c>
    </row>
    <row r="554" spans="1:16" x14ac:dyDescent="0.3">
      <c r="A554">
        <v>2023</v>
      </c>
      <c r="B554" t="s">
        <v>772</v>
      </c>
      <c r="C554" t="s">
        <v>755</v>
      </c>
      <c r="D554" t="s">
        <v>85</v>
      </c>
      <c r="E554" t="s">
        <v>1315</v>
      </c>
      <c r="F554" t="s">
        <v>707</v>
      </c>
      <c r="H554" t="s">
        <v>11</v>
      </c>
      <c r="I554" t="s">
        <v>23</v>
      </c>
      <c r="J554" t="s">
        <v>84</v>
      </c>
      <c r="K554" t="s">
        <v>1653</v>
      </c>
      <c r="L554" t="s">
        <v>1767</v>
      </c>
      <c r="M554" t="s">
        <v>1655</v>
      </c>
      <c r="N554" s="10">
        <v>0</v>
      </c>
      <c r="P554" t="s">
        <v>2113</v>
      </c>
    </row>
    <row r="555" spans="1:16" x14ac:dyDescent="0.3">
      <c r="A555">
        <v>2023</v>
      </c>
      <c r="B555" t="s">
        <v>772</v>
      </c>
      <c r="C555" t="s">
        <v>755</v>
      </c>
      <c r="D555" t="s">
        <v>85</v>
      </c>
      <c r="E555" t="s">
        <v>1315</v>
      </c>
      <c r="F555" t="s">
        <v>707</v>
      </c>
      <c r="H555" t="s">
        <v>11</v>
      </c>
      <c r="I555" t="s">
        <v>23</v>
      </c>
      <c r="J555" t="s">
        <v>84</v>
      </c>
      <c r="K555" t="s">
        <v>1653</v>
      </c>
      <c r="L555" t="s">
        <v>1768</v>
      </c>
      <c r="M555" t="s">
        <v>1655</v>
      </c>
      <c r="N555" s="10">
        <v>3111.3199999999997</v>
      </c>
      <c r="P555" t="s">
        <v>2113</v>
      </c>
    </row>
    <row r="556" spans="1:16" x14ac:dyDescent="0.3">
      <c r="A556">
        <v>2023</v>
      </c>
      <c r="B556" t="s">
        <v>772</v>
      </c>
      <c r="C556" t="s">
        <v>755</v>
      </c>
      <c r="D556" t="s">
        <v>85</v>
      </c>
      <c r="E556" t="s">
        <v>1315</v>
      </c>
      <c r="F556" t="s">
        <v>707</v>
      </c>
      <c r="H556" t="s">
        <v>11</v>
      </c>
      <c r="I556" t="s">
        <v>23</v>
      </c>
      <c r="J556" t="s">
        <v>84</v>
      </c>
      <c r="K556" t="s">
        <v>1950</v>
      </c>
      <c r="L556" t="s">
        <v>1791</v>
      </c>
      <c r="M556" t="s">
        <v>1680</v>
      </c>
      <c r="N556" s="10">
        <v>377.5</v>
      </c>
      <c r="P556" t="s">
        <v>2113</v>
      </c>
    </row>
    <row r="557" spans="1:16" x14ac:dyDescent="0.3">
      <c r="A557">
        <v>2023</v>
      </c>
      <c r="B557" t="s">
        <v>772</v>
      </c>
      <c r="C557" t="s">
        <v>755</v>
      </c>
      <c r="D557" t="s">
        <v>85</v>
      </c>
      <c r="E557" t="s">
        <v>1315</v>
      </c>
      <c r="F557" t="s">
        <v>707</v>
      </c>
      <c r="H557" t="s">
        <v>11</v>
      </c>
      <c r="I557" t="s">
        <v>23</v>
      </c>
      <c r="J557" t="s">
        <v>84</v>
      </c>
      <c r="K557" t="s">
        <v>1627</v>
      </c>
      <c r="L557" t="s">
        <v>1629</v>
      </c>
      <c r="M557" t="s">
        <v>1691</v>
      </c>
      <c r="N557" s="10">
        <v>15908.3</v>
      </c>
      <c r="P557" t="s">
        <v>2113</v>
      </c>
    </row>
    <row r="558" spans="1:16" x14ac:dyDescent="0.3">
      <c r="A558">
        <v>2023</v>
      </c>
      <c r="B558" t="s">
        <v>772</v>
      </c>
      <c r="C558" t="s">
        <v>755</v>
      </c>
      <c r="D558" t="s">
        <v>85</v>
      </c>
      <c r="E558" t="s">
        <v>1315</v>
      </c>
      <c r="F558" t="s">
        <v>707</v>
      </c>
      <c r="H558" t="s">
        <v>11</v>
      </c>
      <c r="I558" t="s">
        <v>23</v>
      </c>
      <c r="J558" t="s">
        <v>84</v>
      </c>
      <c r="K558" t="s">
        <v>1627</v>
      </c>
      <c r="L558" t="s">
        <v>1635</v>
      </c>
      <c r="M558" t="s">
        <v>1691</v>
      </c>
      <c r="N558" s="10">
        <v>2326.6999999999998</v>
      </c>
      <c r="P558" t="s">
        <v>2113</v>
      </c>
    </row>
    <row r="559" spans="1:16" x14ac:dyDescent="0.3">
      <c r="A559">
        <v>2023</v>
      </c>
      <c r="B559" t="s">
        <v>772</v>
      </c>
      <c r="C559" t="s">
        <v>755</v>
      </c>
      <c r="D559" t="s">
        <v>76</v>
      </c>
      <c r="E559" t="s">
        <v>1314</v>
      </c>
      <c r="F559" t="s">
        <v>707</v>
      </c>
      <c r="H559" t="s">
        <v>11</v>
      </c>
      <c r="I559" t="s">
        <v>13</v>
      </c>
      <c r="J559" t="s">
        <v>64</v>
      </c>
      <c r="K559" t="s">
        <v>1841</v>
      </c>
      <c r="L559" t="s">
        <v>1775</v>
      </c>
      <c r="M559" t="s">
        <v>1546</v>
      </c>
      <c r="N559" s="10">
        <v>1230.6189999999999</v>
      </c>
      <c r="P559" t="s">
        <v>2113</v>
      </c>
    </row>
    <row r="560" spans="1:16" x14ac:dyDescent="0.3">
      <c r="A560">
        <v>2023</v>
      </c>
      <c r="B560" t="s">
        <v>772</v>
      </c>
      <c r="C560" t="s">
        <v>755</v>
      </c>
      <c r="D560" t="s">
        <v>76</v>
      </c>
      <c r="E560" t="s">
        <v>1314</v>
      </c>
      <c r="F560" t="s">
        <v>707</v>
      </c>
      <c r="H560" t="s">
        <v>11</v>
      </c>
      <c r="I560" t="s">
        <v>13</v>
      </c>
      <c r="J560" t="s">
        <v>64</v>
      </c>
      <c r="K560" t="s">
        <v>1841</v>
      </c>
      <c r="L560" t="s">
        <v>1776</v>
      </c>
      <c r="M560" t="s">
        <v>1546</v>
      </c>
      <c r="N560" s="10">
        <v>831.52</v>
      </c>
      <c r="P560" t="s">
        <v>2113</v>
      </c>
    </row>
    <row r="561" spans="1:16" x14ac:dyDescent="0.3">
      <c r="A561">
        <v>2023</v>
      </c>
      <c r="B561" t="s">
        <v>772</v>
      </c>
      <c r="C561" t="s">
        <v>755</v>
      </c>
      <c r="D561" t="s">
        <v>76</v>
      </c>
      <c r="E561" t="s">
        <v>1314</v>
      </c>
      <c r="F561" t="s">
        <v>707</v>
      </c>
      <c r="H561" t="s">
        <v>11</v>
      </c>
      <c r="I561" t="s">
        <v>13</v>
      </c>
      <c r="J561" t="s">
        <v>64</v>
      </c>
      <c r="K561" t="s">
        <v>1841</v>
      </c>
      <c r="L561" t="s">
        <v>1777</v>
      </c>
      <c r="M561" t="s">
        <v>1546</v>
      </c>
      <c r="N561" s="10">
        <v>2158.62</v>
      </c>
      <c r="P561" t="s">
        <v>2113</v>
      </c>
    </row>
    <row r="562" spans="1:16" x14ac:dyDescent="0.3">
      <c r="A562">
        <v>2023</v>
      </c>
      <c r="B562" t="s">
        <v>772</v>
      </c>
      <c r="C562" t="s">
        <v>755</v>
      </c>
      <c r="D562" t="s">
        <v>76</v>
      </c>
      <c r="E562" t="s">
        <v>1314</v>
      </c>
      <c r="F562" t="s">
        <v>707</v>
      </c>
      <c r="H562" t="s">
        <v>11</v>
      </c>
      <c r="I562" t="s">
        <v>13</v>
      </c>
      <c r="J562" t="s">
        <v>64</v>
      </c>
      <c r="K562" t="s">
        <v>1965</v>
      </c>
      <c r="L562" t="s">
        <v>1785</v>
      </c>
      <c r="M562" t="s">
        <v>1546</v>
      </c>
      <c r="N562" s="10">
        <v>2269.5700000000002</v>
      </c>
      <c r="P562" t="s">
        <v>2113</v>
      </c>
    </row>
    <row r="563" spans="1:16" x14ac:dyDescent="0.3">
      <c r="A563">
        <v>2023</v>
      </c>
      <c r="B563" t="s">
        <v>772</v>
      </c>
      <c r="C563" t="s">
        <v>755</v>
      </c>
      <c r="D563" t="s">
        <v>76</v>
      </c>
      <c r="E563" t="s">
        <v>1314</v>
      </c>
      <c r="F563" t="s">
        <v>707</v>
      </c>
      <c r="H563" t="s">
        <v>11</v>
      </c>
      <c r="I563" t="s">
        <v>13</v>
      </c>
      <c r="J563" t="s">
        <v>64</v>
      </c>
      <c r="K563" t="s">
        <v>1965</v>
      </c>
      <c r="L563" t="s">
        <v>1778</v>
      </c>
      <c r="M563" t="s">
        <v>1546</v>
      </c>
      <c r="N563" s="10">
        <v>149.1</v>
      </c>
      <c r="P563" t="s">
        <v>2113</v>
      </c>
    </row>
    <row r="564" spans="1:16" x14ac:dyDescent="0.3">
      <c r="A564">
        <v>2023</v>
      </c>
      <c r="B564" t="s">
        <v>772</v>
      </c>
      <c r="C564" t="s">
        <v>755</v>
      </c>
      <c r="D564" t="s">
        <v>76</v>
      </c>
      <c r="E564" t="s">
        <v>1314</v>
      </c>
      <c r="F564" t="s">
        <v>707</v>
      </c>
      <c r="H564" t="s">
        <v>11</v>
      </c>
      <c r="I564" t="s">
        <v>13</v>
      </c>
      <c r="J564" t="s">
        <v>64</v>
      </c>
      <c r="K564" t="s">
        <v>1965</v>
      </c>
      <c r="L564" t="s">
        <v>1786</v>
      </c>
      <c r="M564" t="s">
        <v>1546</v>
      </c>
      <c r="N564" s="10">
        <v>526.21</v>
      </c>
      <c r="P564" t="s">
        <v>2113</v>
      </c>
    </row>
    <row r="565" spans="1:16" x14ac:dyDescent="0.3">
      <c r="A565">
        <v>2023</v>
      </c>
      <c r="B565" t="s">
        <v>772</v>
      </c>
      <c r="C565" t="s">
        <v>755</v>
      </c>
      <c r="D565" t="s">
        <v>76</v>
      </c>
      <c r="E565" t="s">
        <v>1314</v>
      </c>
      <c r="F565" t="s">
        <v>707</v>
      </c>
      <c r="H565" t="s">
        <v>11</v>
      </c>
      <c r="I565" t="s">
        <v>13</v>
      </c>
      <c r="J565" t="s">
        <v>64</v>
      </c>
      <c r="K565" t="s">
        <v>1965</v>
      </c>
      <c r="L565" t="s">
        <v>1779</v>
      </c>
      <c r="M565" t="s">
        <v>1546</v>
      </c>
      <c r="N565" s="10">
        <v>6390.4</v>
      </c>
      <c r="P565" t="s">
        <v>2113</v>
      </c>
    </row>
    <row r="566" spans="1:16" x14ac:dyDescent="0.3">
      <c r="A566">
        <v>2023</v>
      </c>
      <c r="B566" t="s">
        <v>772</v>
      </c>
      <c r="C566" t="s">
        <v>755</v>
      </c>
      <c r="D566" t="s">
        <v>76</v>
      </c>
      <c r="E566" t="s">
        <v>1314</v>
      </c>
      <c r="F566" t="s">
        <v>707</v>
      </c>
      <c r="H566" t="s">
        <v>11</v>
      </c>
      <c r="I566" t="s">
        <v>13</v>
      </c>
      <c r="J566" t="s">
        <v>64</v>
      </c>
      <c r="K566" t="s">
        <v>1965</v>
      </c>
      <c r="L566" t="s">
        <v>1780</v>
      </c>
      <c r="M566" t="s">
        <v>1773</v>
      </c>
      <c r="N566" s="10">
        <v>231239.82</v>
      </c>
      <c r="P566" t="s">
        <v>2113</v>
      </c>
    </row>
    <row r="567" spans="1:16" x14ac:dyDescent="0.3">
      <c r="A567">
        <v>2023</v>
      </c>
      <c r="B567" t="s">
        <v>772</v>
      </c>
      <c r="C567" t="s">
        <v>755</v>
      </c>
      <c r="D567" t="s">
        <v>76</v>
      </c>
      <c r="E567" t="s">
        <v>1314</v>
      </c>
      <c r="F567" t="s">
        <v>707</v>
      </c>
      <c r="H567" t="s">
        <v>11</v>
      </c>
      <c r="I567" t="s">
        <v>13</v>
      </c>
      <c r="J567" t="s">
        <v>64</v>
      </c>
      <c r="K567" t="s">
        <v>1965</v>
      </c>
      <c r="L567" t="s">
        <v>1787</v>
      </c>
      <c r="M567" t="s">
        <v>1546</v>
      </c>
      <c r="N567" s="10">
        <v>5977.02</v>
      </c>
      <c r="P567" t="s">
        <v>2113</v>
      </c>
    </row>
    <row r="568" spans="1:16" ht="14.4" customHeight="1" x14ac:dyDescent="0.3">
      <c r="A568">
        <v>2023</v>
      </c>
      <c r="B568" t="s">
        <v>772</v>
      </c>
      <c r="C568" t="s">
        <v>755</v>
      </c>
      <c r="D568" t="s">
        <v>76</v>
      </c>
      <c r="E568" t="s">
        <v>1314</v>
      </c>
      <c r="F568" t="s">
        <v>707</v>
      </c>
      <c r="H568" t="s">
        <v>11</v>
      </c>
      <c r="I568" t="s">
        <v>13</v>
      </c>
      <c r="J568" t="s">
        <v>64</v>
      </c>
      <c r="K568" t="s">
        <v>1965</v>
      </c>
      <c r="L568" t="s">
        <v>1788</v>
      </c>
      <c r="M568" t="s">
        <v>1546</v>
      </c>
      <c r="N568" s="10">
        <v>2819.39</v>
      </c>
      <c r="P568" t="s">
        <v>2113</v>
      </c>
    </row>
    <row r="569" spans="1:16" ht="14.4" customHeight="1" x14ac:dyDescent="0.3">
      <c r="A569">
        <v>2023</v>
      </c>
      <c r="B569" t="s">
        <v>772</v>
      </c>
      <c r="C569" t="s">
        <v>755</v>
      </c>
      <c r="D569" t="s">
        <v>76</v>
      </c>
      <c r="E569" t="s">
        <v>1314</v>
      </c>
      <c r="F569" t="s">
        <v>707</v>
      </c>
      <c r="H569" t="s">
        <v>11</v>
      </c>
      <c r="I569" t="s">
        <v>13</v>
      </c>
      <c r="J569" t="s">
        <v>64</v>
      </c>
      <c r="K569" t="s">
        <v>1841</v>
      </c>
      <c r="L569" t="s">
        <v>1696</v>
      </c>
      <c r="M569" t="s">
        <v>1697</v>
      </c>
      <c r="N569" s="10" t="s">
        <v>1790</v>
      </c>
      <c r="P569" t="s">
        <v>2113</v>
      </c>
    </row>
    <row r="570" spans="1:16" x14ac:dyDescent="0.3">
      <c r="A570">
        <v>2023</v>
      </c>
      <c r="B570" t="s">
        <v>772</v>
      </c>
      <c r="C570" t="s">
        <v>755</v>
      </c>
      <c r="D570" t="s">
        <v>76</v>
      </c>
      <c r="E570" t="s">
        <v>1314</v>
      </c>
      <c r="F570" t="s">
        <v>707</v>
      </c>
      <c r="H570" t="s">
        <v>11</v>
      </c>
      <c r="I570" t="s">
        <v>13</v>
      </c>
      <c r="J570" t="s">
        <v>64</v>
      </c>
      <c r="K570" t="s">
        <v>1841</v>
      </c>
      <c r="L570" t="s">
        <v>1698</v>
      </c>
      <c r="M570" t="s">
        <v>1697</v>
      </c>
      <c r="N570" s="10" t="s">
        <v>1790</v>
      </c>
      <c r="P570" t="s">
        <v>2113</v>
      </c>
    </row>
    <row r="571" spans="1:16" x14ac:dyDescent="0.3">
      <c r="A571">
        <v>2023</v>
      </c>
      <c r="B571" t="s">
        <v>772</v>
      </c>
      <c r="C571" t="s">
        <v>755</v>
      </c>
      <c r="D571" t="s">
        <v>76</v>
      </c>
      <c r="E571" t="s">
        <v>1314</v>
      </c>
      <c r="F571" t="s">
        <v>707</v>
      </c>
      <c r="H571" t="s">
        <v>11</v>
      </c>
      <c r="I571" t="s">
        <v>13</v>
      </c>
      <c r="J571" t="s">
        <v>64</v>
      </c>
      <c r="K571" t="s">
        <v>1841</v>
      </c>
      <c r="L571" t="s">
        <v>1663</v>
      </c>
      <c r="M571" t="s">
        <v>1546</v>
      </c>
      <c r="N571" s="10">
        <v>8764782</v>
      </c>
      <c r="P571" t="s">
        <v>2113</v>
      </c>
    </row>
    <row r="572" spans="1:16" x14ac:dyDescent="0.3">
      <c r="A572">
        <v>2023</v>
      </c>
      <c r="B572" t="s">
        <v>772</v>
      </c>
      <c r="C572" t="s">
        <v>755</v>
      </c>
      <c r="D572" t="s">
        <v>76</v>
      </c>
      <c r="E572" t="s">
        <v>1314</v>
      </c>
      <c r="F572" t="s">
        <v>707</v>
      </c>
      <c r="H572" t="s">
        <v>11</v>
      </c>
      <c r="I572" t="s">
        <v>13</v>
      </c>
      <c r="J572" t="s">
        <v>64</v>
      </c>
      <c r="K572" t="s">
        <v>1841</v>
      </c>
      <c r="L572" t="s">
        <v>1789</v>
      </c>
      <c r="M572" t="s">
        <v>1546</v>
      </c>
      <c r="N572" s="10">
        <v>30433778</v>
      </c>
      <c r="P572" t="s">
        <v>2113</v>
      </c>
    </row>
    <row r="573" spans="1:16" x14ac:dyDescent="0.3">
      <c r="A573">
        <v>2023</v>
      </c>
      <c r="B573" t="s">
        <v>772</v>
      </c>
      <c r="C573" t="s">
        <v>755</v>
      </c>
      <c r="D573" t="s">
        <v>76</v>
      </c>
      <c r="E573" t="s">
        <v>1314</v>
      </c>
      <c r="F573" t="s">
        <v>707</v>
      </c>
      <c r="H573" t="s">
        <v>11</v>
      </c>
      <c r="I573" t="s">
        <v>13</v>
      </c>
      <c r="J573" t="s">
        <v>64</v>
      </c>
      <c r="K573" t="s">
        <v>1653</v>
      </c>
      <c r="L573" t="s">
        <v>1766</v>
      </c>
      <c r="M573" t="s">
        <v>1655</v>
      </c>
      <c r="N573" s="10">
        <v>9600.732</v>
      </c>
      <c r="P573" t="s">
        <v>2113</v>
      </c>
    </row>
    <row r="574" spans="1:16" x14ac:dyDescent="0.3">
      <c r="A574">
        <v>2023</v>
      </c>
      <c r="B574" t="s">
        <v>772</v>
      </c>
      <c r="C574" t="s">
        <v>755</v>
      </c>
      <c r="D574" t="s">
        <v>76</v>
      </c>
      <c r="E574" t="s">
        <v>1314</v>
      </c>
      <c r="F574" t="s">
        <v>707</v>
      </c>
      <c r="H574" t="s">
        <v>11</v>
      </c>
      <c r="I574" t="s">
        <v>13</v>
      </c>
      <c r="J574" t="s">
        <v>64</v>
      </c>
      <c r="K574" t="s">
        <v>1653</v>
      </c>
      <c r="L574" t="s">
        <v>1767</v>
      </c>
      <c r="M574" t="s">
        <v>1655</v>
      </c>
      <c r="N574" s="10">
        <v>4552.5169999999998</v>
      </c>
      <c r="P574" t="s">
        <v>2113</v>
      </c>
    </row>
    <row r="575" spans="1:16" x14ac:dyDescent="0.3">
      <c r="A575">
        <v>2023</v>
      </c>
      <c r="B575" t="s">
        <v>772</v>
      </c>
      <c r="C575" t="s">
        <v>755</v>
      </c>
      <c r="D575" t="s">
        <v>76</v>
      </c>
      <c r="E575" t="s">
        <v>1314</v>
      </c>
      <c r="F575" t="s">
        <v>707</v>
      </c>
      <c r="H575" t="s">
        <v>11</v>
      </c>
      <c r="I575" t="s">
        <v>13</v>
      </c>
      <c r="J575" t="s">
        <v>64</v>
      </c>
      <c r="K575" t="s">
        <v>1653</v>
      </c>
      <c r="L575" t="s">
        <v>1768</v>
      </c>
      <c r="M575" t="s">
        <v>1655</v>
      </c>
      <c r="N575" s="10">
        <v>6336.7039999999997</v>
      </c>
      <c r="P575" t="s">
        <v>2113</v>
      </c>
    </row>
    <row r="576" spans="1:16" x14ac:dyDescent="0.3">
      <c r="A576">
        <v>2023</v>
      </c>
      <c r="B576" t="s">
        <v>772</v>
      </c>
      <c r="C576" t="s">
        <v>755</v>
      </c>
      <c r="D576" t="s">
        <v>76</v>
      </c>
      <c r="E576" t="s">
        <v>1314</v>
      </c>
      <c r="F576" t="s">
        <v>707</v>
      </c>
      <c r="H576" t="s">
        <v>11</v>
      </c>
      <c r="I576" t="s">
        <v>13</v>
      </c>
      <c r="J576" t="s">
        <v>64</v>
      </c>
      <c r="K576" t="s">
        <v>1950</v>
      </c>
      <c r="L576" t="s">
        <v>1791</v>
      </c>
      <c r="M576" t="s">
        <v>1680</v>
      </c>
      <c r="N576" s="10">
        <v>3019.4</v>
      </c>
      <c r="P576" t="s">
        <v>2113</v>
      </c>
    </row>
    <row r="577" spans="1:16" x14ac:dyDescent="0.3">
      <c r="A577">
        <v>2023</v>
      </c>
      <c r="B577" t="s">
        <v>772</v>
      </c>
      <c r="C577" t="s">
        <v>755</v>
      </c>
      <c r="D577" t="s">
        <v>76</v>
      </c>
      <c r="E577" t="s">
        <v>1314</v>
      </c>
      <c r="F577" t="s">
        <v>707</v>
      </c>
      <c r="H577" t="s">
        <v>11</v>
      </c>
      <c r="I577" t="s">
        <v>13</v>
      </c>
      <c r="J577" t="s">
        <v>64</v>
      </c>
      <c r="K577" t="s">
        <v>1627</v>
      </c>
      <c r="L577" t="s">
        <v>1629</v>
      </c>
      <c r="M577" t="s">
        <v>1691</v>
      </c>
      <c r="N577" s="10">
        <v>127029</v>
      </c>
      <c r="P577" t="s">
        <v>2113</v>
      </c>
    </row>
    <row r="578" spans="1:16" x14ac:dyDescent="0.3">
      <c r="A578">
        <v>2023</v>
      </c>
      <c r="B578" t="s">
        <v>772</v>
      </c>
      <c r="C578" t="s">
        <v>755</v>
      </c>
      <c r="D578" t="s">
        <v>76</v>
      </c>
      <c r="E578" t="s">
        <v>1314</v>
      </c>
      <c r="F578" t="s">
        <v>707</v>
      </c>
      <c r="H578" t="s">
        <v>11</v>
      </c>
      <c r="I578" t="s">
        <v>13</v>
      </c>
      <c r="J578" t="s">
        <v>64</v>
      </c>
      <c r="K578" t="s">
        <v>1627</v>
      </c>
      <c r="L578" t="s">
        <v>1635</v>
      </c>
      <c r="M578" t="s">
        <v>1691</v>
      </c>
      <c r="N578" s="10">
        <v>12459</v>
      </c>
      <c r="P578" t="s">
        <v>2113</v>
      </c>
    </row>
    <row r="579" spans="1:16" x14ac:dyDescent="0.3">
      <c r="A579">
        <v>2023</v>
      </c>
      <c r="B579" t="s">
        <v>1591</v>
      </c>
      <c r="C579" t="s">
        <v>39</v>
      </c>
      <c r="D579" t="s">
        <v>45</v>
      </c>
      <c r="E579" t="s">
        <v>707</v>
      </c>
      <c r="F579" t="s">
        <v>1849</v>
      </c>
      <c r="H579" t="s">
        <v>720</v>
      </c>
      <c r="I579" t="s">
        <v>720</v>
      </c>
      <c r="J579" t="s">
        <v>720</v>
      </c>
      <c r="K579" t="s">
        <v>1641</v>
      </c>
      <c r="L579" t="s">
        <v>1693</v>
      </c>
      <c r="M579" t="s">
        <v>1546</v>
      </c>
      <c r="N579" s="26">
        <v>0.44</v>
      </c>
      <c r="P579" t="s">
        <v>2114</v>
      </c>
    </row>
    <row r="580" spans="1:16" x14ac:dyDescent="0.3">
      <c r="A580">
        <v>2023</v>
      </c>
      <c r="B580" t="s">
        <v>1591</v>
      </c>
      <c r="C580" t="s">
        <v>39</v>
      </c>
      <c r="D580" t="s">
        <v>45</v>
      </c>
      <c r="E580" t="s">
        <v>707</v>
      </c>
      <c r="F580" t="s">
        <v>1849</v>
      </c>
      <c r="H580" t="s">
        <v>720</v>
      </c>
      <c r="I580" t="s">
        <v>720</v>
      </c>
      <c r="J580" t="s">
        <v>720</v>
      </c>
      <c r="K580" t="s">
        <v>1641</v>
      </c>
      <c r="L580" t="s">
        <v>1692</v>
      </c>
      <c r="M580" t="s">
        <v>1546</v>
      </c>
      <c r="N580" s="26">
        <v>113.09</v>
      </c>
      <c r="P580" t="s">
        <v>2114</v>
      </c>
    </row>
    <row r="581" spans="1:16" x14ac:dyDescent="0.3">
      <c r="A581">
        <v>2023</v>
      </c>
      <c r="B581" t="s">
        <v>1591</v>
      </c>
      <c r="C581" t="s">
        <v>39</v>
      </c>
      <c r="D581" t="s">
        <v>45</v>
      </c>
      <c r="E581" t="s">
        <v>707</v>
      </c>
      <c r="F581" t="s">
        <v>1849</v>
      </c>
      <c r="H581" t="s">
        <v>720</v>
      </c>
      <c r="I581" t="s">
        <v>720</v>
      </c>
      <c r="J581" t="s">
        <v>720</v>
      </c>
      <c r="K581" t="s">
        <v>1641</v>
      </c>
      <c r="L581" t="s">
        <v>1648</v>
      </c>
      <c r="M581" t="s">
        <v>1546</v>
      </c>
      <c r="N581" s="26">
        <v>25.99</v>
      </c>
      <c r="P581" t="s">
        <v>2114</v>
      </c>
    </row>
    <row r="582" spans="1:16" x14ac:dyDescent="0.3">
      <c r="A582">
        <v>2023</v>
      </c>
      <c r="B582" t="s">
        <v>1591</v>
      </c>
      <c r="C582" t="s">
        <v>39</v>
      </c>
      <c r="D582" t="s">
        <v>45</v>
      </c>
      <c r="E582" t="s">
        <v>707</v>
      </c>
      <c r="F582" t="s">
        <v>1849</v>
      </c>
      <c r="H582" t="s">
        <v>720</v>
      </c>
      <c r="I582" t="s">
        <v>720</v>
      </c>
      <c r="J582" t="s">
        <v>720</v>
      </c>
      <c r="K582" t="s">
        <v>1641</v>
      </c>
      <c r="L582" t="s">
        <v>1649</v>
      </c>
      <c r="M582" t="s">
        <v>1546</v>
      </c>
      <c r="N582" s="26">
        <v>13.74</v>
      </c>
      <c r="P582" t="s">
        <v>2114</v>
      </c>
    </row>
    <row r="583" spans="1:16" x14ac:dyDescent="0.3">
      <c r="A583">
        <v>2023</v>
      </c>
      <c r="B583" t="s">
        <v>1591</v>
      </c>
      <c r="C583" t="s">
        <v>39</v>
      </c>
      <c r="D583" t="s">
        <v>45</v>
      </c>
      <c r="E583" t="s">
        <v>707</v>
      </c>
      <c r="F583" t="s">
        <v>1849</v>
      </c>
      <c r="H583" t="s">
        <v>720</v>
      </c>
      <c r="I583" t="s">
        <v>720</v>
      </c>
      <c r="J583" t="s">
        <v>720</v>
      </c>
      <c r="K583" t="s">
        <v>1641</v>
      </c>
      <c r="L583" t="s">
        <v>1644</v>
      </c>
      <c r="M583" t="s">
        <v>1546</v>
      </c>
      <c r="N583" s="26">
        <v>58.1</v>
      </c>
      <c r="P583" t="s">
        <v>2114</v>
      </c>
    </row>
    <row r="584" spans="1:16" ht="15" customHeight="1" x14ac:dyDescent="0.3">
      <c r="A584">
        <v>2023</v>
      </c>
      <c r="B584" t="s">
        <v>1591</v>
      </c>
      <c r="C584" t="s">
        <v>39</v>
      </c>
      <c r="D584" t="s">
        <v>45</v>
      </c>
      <c r="E584" t="s">
        <v>707</v>
      </c>
      <c r="F584" t="s">
        <v>1849</v>
      </c>
      <c r="H584" t="s">
        <v>720</v>
      </c>
      <c r="I584" t="s">
        <v>720</v>
      </c>
      <c r="J584" t="s">
        <v>720</v>
      </c>
      <c r="K584" t="s">
        <v>1641</v>
      </c>
      <c r="L584" t="s">
        <v>1650</v>
      </c>
      <c r="M584" t="s">
        <v>1546</v>
      </c>
      <c r="N584" s="26">
        <v>0.09</v>
      </c>
      <c r="P584" t="s">
        <v>2114</v>
      </c>
    </row>
    <row r="585" spans="1:16" ht="14.4" customHeight="1" x14ac:dyDescent="0.3">
      <c r="A585">
        <v>2023</v>
      </c>
      <c r="B585" t="s">
        <v>1591</v>
      </c>
      <c r="C585" t="s">
        <v>39</v>
      </c>
      <c r="D585" t="s">
        <v>45</v>
      </c>
      <c r="E585" t="s">
        <v>707</v>
      </c>
      <c r="F585" t="s">
        <v>1849</v>
      </c>
      <c r="H585" t="s">
        <v>720</v>
      </c>
      <c r="I585" t="s">
        <v>720</v>
      </c>
      <c r="J585" t="s">
        <v>720</v>
      </c>
      <c r="K585" t="s">
        <v>1641</v>
      </c>
      <c r="L585" t="s">
        <v>1825</v>
      </c>
      <c r="M585" t="s">
        <v>1546</v>
      </c>
      <c r="N585" s="26">
        <v>0.03</v>
      </c>
      <c r="P585" t="s">
        <v>2114</v>
      </c>
    </row>
    <row r="586" spans="1:16" x14ac:dyDescent="0.3">
      <c r="A586">
        <v>2023</v>
      </c>
      <c r="B586" t="s">
        <v>1591</v>
      </c>
      <c r="C586" t="s">
        <v>39</v>
      </c>
      <c r="D586" t="s">
        <v>45</v>
      </c>
      <c r="E586" t="s">
        <v>707</v>
      </c>
      <c r="F586" t="s">
        <v>1849</v>
      </c>
      <c r="H586" t="s">
        <v>720</v>
      </c>
      <c r="I586" t="s">
        <v>720</v>
      </c>
      <c r="J586" t="s">
        <v>720</v>
      </c>
      <c r="K586" t="s">
        <v>1641</v>
      </c>
      <c r="L586" t="s">
        <v>1651</v>
      </c>
      <c r="M586" t="s">
        <v>1546</v>
      </c>
      <c r="N586" s="26">
        <v>0.06</v>
      </c>
      <c r="P586" t="s">
        <v>2114</v>
      </c>
    </row>
    <row r="587" spans="1:16" ht="15.6" x14ac:dyDescent="0.3">
      <c r="A587">
        <v>2023</v>
      </c>
      <c r="B587" t="s">
        <v>772</v>
      </c>
      <c r="C587" t="s">
        <v>39</v>
      </c>
      <c r="D587" t="s">
        <v>78</v>
      </c>
      <c r="E587" t="s">
        <v>1322</v>
      </c>
      <c r="F587" t="s">
        <v>707</v>
      </c>
      <c r="H587" t="s">
        <v>11</v>
      </c>
      <c r="I587" t="s">
        <v>21</v>
      </c>
      <c r="J587" t="s">
        <v>64</v>
      </c>
      <c r="K587" t="s">
        <v>1641</v>
      </c>
      <c r="L587" t="s">
        <v>1693</v>
      </c>
      <c r="M587" t="s">
        <v>1546</v>
      </c>
      <c r="N587" s="24">
        <v>1.8779999999999999</v>
      </c>
      <c r="P587" t="s">
        <v>2114</v>
      </c>
    </row>
    <row r="588" spans="1:16" ht="15.6" x14ac:dyDescent="0.3">
      <c r="A588">
        <v>2023</v>
      </c>
      <c r="B588" t="s">
        <v>772</v>
      </c>
      <c r="C588" t="s">
        <v>39</v>
      </c>
      <c r="D588" t="s">
        <v>78</v>
      </c>
      <c r="E588" t="s">
        <v>1322</v>
      </c>
      <c r="F588" t="s">
        <v>707</v>
      </c>
      <c r="H588" t="s">
        <v>11</v>
      </c>
      <c r="I588" t="s">
        <v>21</v>
      </c>
      <c r="J588" t="s">
        <v>64</v>
      </c>
      <c r="K588" t="s">
        <v>1641</v>
      </c>
      <c r="L588" t="s">
        <v>1692</v>
      </c>
      <c r="M588" t="s">
        <v>1546</v>
      </c>
      <c r="N588" s="24">
        <v>298.29599999999999</v>
      </c>
      <c r="P588" t="s">
        <v>2114</v>
      </c>
    </row>
    <row r="589" spans="1:16" ht="15.6" x14ac:dyDescent="0.3">
      <c r="A589">
        <v>2023</v>
      </c>
      <c r="B589" t="s">
        <v>772</v>
      </c>
      <c r="C589" t="s">
        <v>39</v>
      </c>
      <c r="D589" t="s">
        <v>78</v>
      </c>
      <c r="E589" t="s">
        <v>1322</v>
      </c>
      <c r="F589" t="s">
        <v>707</v>
      </c>
      <c r="H589" t="s">
        <v>11</v>
      </c>
      <c r="I589" t="s">
        <v>21</v>
      </c>
      <c r="J589" t="s">
        <v>64</v>
      </c>
      <c r="K589" t="s">
        <v>1641</v>
      </c>
      <c r="L589" t="s">
        <v>1648</v>
      </c>
      <c r="M589" t="s">
        <v>1546</v>
      </c>
      <c r="N589" s="24">
        <v>72.34</v>
      </c>
      <c r="P589" t="s">
        <v>2114</v>
      </c>
    </row>
    <row r="590" spans="1:16" ht="15.6" x14ac:dyDescent="0.3">
      <c r="A590">
        <v>2023</v>
      </c>
      <c r="B590" t="s">
        <v>772</v>
      </c>
      <c r="C590" t="s">
        <v>39</v>
      </c>
      <c r="D590" t="s">
        <v>78</v>
      </c>
      <c r="E590" t="s">
        <v>1322</v>
      </c>
      <c r="F590" t="s">
        <v>707</v>
      </c>
      <c r="H590" t="s">
        <v>11</v>
      </c>
      <c r="I590" t="s">
        <v>21</v>
      </c>
      <c r="J590" t="s">
        <v>64</v>
      </c>
      <c r="K590" t="s">
        <v>1641</v>
      </c>
      <c r="L590" t="s">
        <v>1649</v>
      </c>
      <c r="M590" t="s">
        <v>1546</v>
      </c>
      <c r="N590" s="24">
        <v>36.22</v>
      </c>
      <c r="P590" t="s">
        <v>2114</v>
      </c>
    </row>
    <row r="591" spans="1:16" ht="15.6" x14ac:dyDescent="0.3">
      <c r="A591">
        <v>2023</v>
      </c>
      <c r="B591" t="s">
        <v>772</v>
      </c>
      <c r="C591" t="s">
        <v>39</v>
      </c>
      <c r="D591" t="s">
        <v>78</v>
      </c>
      <c r="E591" t="s">
        <v>1322</v>
      </c>
      <c r="F591" t="s">
        <v>707</v>
      </c>
      <c r="H591" t="s">
        <v>11</v>
      </c>
      <c r="I591" t="s">
        <v>21</v>
      </c>
      <c r="J591" t="s">
        <v>64</v>
      </c>
      <c r="K591" t="s">
        <v>1641</v>
      </c>
      <c r="L591" t="s">
        <v>1644</v>
      </c>
      <c r="M591" t="s">
        <v>1546</v>
      </c>
      <c r="N591" s="24">
        <v>226.22</v>
      </c>
      <c r="P591" t="s">
        <v>2114</v>
      </c>
    </row>
    <row r="592" spans="1:16" ht="15.6" x14ac:dyDescent="0.3">
      <c r="A592">
        <v>2023</v>
      </c>
      <c r="B592" t="s">
        <v>772</v>
      </c>
      <c r="C592" t="s">
        <v>39</v>
      </c>
      <c r="D592" t="s">
        <v>78</v>
      </c>
      <c r="E592" t="s">
        <v>1322</v>
      </c>
      <c r="F592" t="s">
        <v>707</v>
      </c>
      <c r="H592" t="s">
        <v>11</v>
      </c>
      <c r="I592" t="s">
        <v>21</v>
      </c>
      <c r="J592" t="s">
        <v>64</v>
      </c>
      <c r="K592" t="s">
        <v>1641</v>
      </c>
      <c r="L592" t="s">
        <v>1650</v>
      </c>
      <c r="M592" t="s">
        <v>1546</v>
      </c>
      <c r="N592" s="24">
        <v>2.7129999999999998E-4</v>
      </c>
      <c r="P592" t="s">
        <v>2114</v>
      </c>
    </row>
    <row r="593" spans="1:16" ht="15.6" x14ac:dyDescent="0.3">
      <c r="A593">
        <v>2023</v>
      </c>
      <c r="B593" t="s">
        <v>772</v>
      </c>
      <c r="C593" t="s">
        <v>39</v>
      </c>
      <c r="D593" t="s">
        <v>78</v>
      </c>
      <c r="E593" t="s">
        <v>1322</v>
      </c>
      <c r="F593" t="s">
        <v>707</v>
      </c>
      <c r="H593" t="s">
        <v>11</v>
      </c>
      <c r="I593" t="s">
        <v>21</v>
      </c>
      <c r="J593" t="s">
        <v>64</v>
      </c>
      <c r="K593" t="s">
        <v>1641</v>
      </c>
      <c r="L593" t="s">
        <v>1825</v>
      </c>
      <c r="M593" t="s">
        <v>1546</v>
      </c>
      <c r="N593" s="24">
        <v>5.6701E-3</v>
      </c>
      <c r="P593" t="s">
        <v>2114</v>
      </c>
    </row>
    <row r="594" spans="1:16" ht="15.6" x14ac:dyDescent="0.3">
      <c r="A594">
        <v>2023</v>
      </c>
      <c r="B594" t="s">
        <v>772</v>
      </c>
      <c r="C594" t="s">
        <v>39</v>
      </c>
      <c r="D594" t="s">
        <v>78</v>
      </c>
      <c r="E594" t="s">
        <v>1322</v>
      </c>
      <c r="F594" t="s">
        <v>707</v>
      </c>
      <c r="H594" t="s">
        <v>11</v>
      </c>
      <c r="I594" t="s">
        <v>21</v>
      </c>
      <c r="J594" t="s">
        <v>64</v>
      </c>
      <c r="K594" t="s">
        <v>1641</v>
      </c>
      <c r="L594" t="s">
        <v>1651</v>
      </c>
      <c r="M594" t="s">
        <v>1546</v>
      </c>
      <c r="N594" s="24">
        <v>8.9913300000000002E-2</v>
      </c>
      <c r="P594" t="s">
        <v>2114</v>
      </c>
    </row>
    <row r="595" spans="1:16" ht="15.6" x14ac:dyDescent="0.3">
      <c r="A595">
        <v>2023</v>
      </c>
      <c r="B595" t="s">
        <v>772</v>
      </c>
      <c r="C595" t="s">
        <v>39</v>
      </c>
      <c r="D595" t="s">
        <v>78</v>
      </c>
      <c r="E595" t="s">
        <v>1322</v>
      </c>
      <c r="F595" t="s">
        <v>707</v>
      </c>
      <c r="H595" t="s">
        <v>11</v>
      </c>
      <c r="I595" t="s">
        <v>21</v>
      </c>
      <c r="J595" t="s">
        <v>64</v>
      </c>
      <c r="K595" t="s">
        <v>1641</v>
      </c>
      <c r="L595" t="s">
        <v>1826</v>
      </c>
      <c r="M595" t="s">
        <v>1546</v>
      </c>
      <c r="N595" s="24">
        <v>7.1409999999999996E-4</v>
      </c>
      <c r="P595" t="s">
        <v>2114</v>
      </c>
    </row>
    <row r="596" spans="1:16" ht="15.6" x14ac:dyDescent="0.3">
      <c r="A596">
        <v>2023</v>
      </c>
      <c r="B596" t="s">
        <v>772</v>
      </c>
      <c r="C596" t="s">
        <v>39</v>
      </c>
      <c r="D596" t="s">
        <v>78</v>
      </c>
      <c r="E596" t="s">
        <v>1322</v>
      </c>
      <c r="F596" t="s">
        <v>707</v>
      </c>
      <c r="H596" t="s">
        <v>11</v>
      </c>
      <c r="I596" t="s">
        <v>21</v>
      </c>
      <c r="J596" t="s">
        <v>64</v>
      </c>
      <c r="K596" t="s">
        <v>1641</v>
      </c>
      <c r="L596" t="s">
        <v>1827</v>
      </c>
      <c r="M596" t="s">
        <v>1546</v>
      </c>
      <c r="N596" s="24">
        <v>4.625</v>
      </c>
      <c r="P596" t="s">
        <v>2114</v>
      </c>
    </row>
    <row r="597" spans="1:16" x14ac:dyDescent="0.3">
      <c r="A597">
        <v>2023</v>
      </c>
      <c r="B597" t="s">
        <v>772</v>
      </c>
      <c r="C597" t="s">
        <v>39</v>
      </c>
      <c r="D597" t="s">
        <v>41</v>
      </c>
      <c r="E597" t="s">
        <v>1317</v>
      </c>
      <c r="F597" t="s">
        <v>707</v>
      </c>
      <c r="H597" t="s">
        <v>11</v>
      </c>
      <c r="I597" t="s">
        <v>13</v>
      </c>
      <c r="J597" t="s">
        <v>16</v>
      </c>
      <c r="K597" t="s">
        <v>1641</v>
      </c>
      <c r="L597" t="s">
        <v>1693</v>
      </c>
      <c r="M597" t="s">
        <v>1546</v>
      </c>
      <c r="N597" s="25">
        <v>4.8</v>
      </c>
      <c r="P597" t="s">
        <v>2114</v>
      </c>
    </row>
    <row r="598" spans="1:16" x14ac:dyDescent="0.3">
      <c r="A598">
        <v>2023</v>
      </c>
      <c r="B598" t="s">
        <v>772</v>
      </c>
      <c r="C598" t="s">
        <v>39</v>
      </c>
      <c r="D598" t="s">
        <v>41</v>
      </c>
      <c r="E598" t="s">
        <v>1317</v>
      </c>
      <c r="F598" t="s">
        <v>707</v>
      </c>
      <c r="H598" t="s">
        <v>11</v>
      </c>
      <c r="I598" t="s">
        <v>13</v>
      </c>
      <c r="J598" t="s">
        <v>16</v>
      </c>
      <c r="K598" t="s">
        <v>1641</v>
      </c>
      <c r="L598" t="s">
        <v>1692</v>
      </c>
      <c r="M598" t="s">
        <v>1546</v>
      </c>
      <c r="N598" s="10">
        <v>111.3</v>
      </c>
      <c r="P598" t="s">
        <v>2114</v>
      </c>
    </row>
    <row r="599" spans="1:16" x14ac:dyDescent="0.3">
      <c r="A599">
        <v>2023</v>
      </c>
      <c r="B599" t="s">
        <v>772</v>
      </c>
      <c r="C599" t="s">
        <v>39</v>
      </c>
      <c r="D599" t="s">
        <v>41</v>
      </c>
      <c r="E599" t="s">
        <v>1317</v>
      </c>
      <c r="F599" t="s">
        <v>707</v>
      </c>
      <c r="H599" t="s">
        <v>11</v>
      </c>
      <c r="I599" t="s">
        <v>13</v>
      </c>
      <c r="J599" t="s">
        <v>16</v>
      </c>
      <c r="K599" t="s">
        <v>1641</v>
      </c>
      <c r="L599" t="s">
        <v>1648</v>
      </c>
      <c r="M599" t="s">
        <v>1546</v>
      </c>
      <c r="N599" s="10">
        <v>900</v>
      </c>
      <c r="P599" t="s">
        <v>2114</v>
      </c>
    </row>
    <row r="600" spans="1:16" x14ac:dyDescent="0.3">
      <c r="A600">
        <v>2023</v>
      </c>
      <c r="B600" t="s">
        <v>772</v>
      </c>
      <c r="C600" t="s">
        <v>39</v>
      </c>
      <c r="D600" t="s">
        <v>41</v>
      </c>
      <c r="E600" t="s">
        <v>1317</v>
      </c>
      <c r="F600" t="s">
        <v>707</v>
      </c>
      <c r="H600" t="s">
        <v>11</v>
      </c>
      <c r="I600" t="s">
        <v>13</v>
      </c>
      <c r="J600" t="s">
        <v>16</v>
      </c>
      <c r="K600" t="s">
        <v>1641</v>
      </c>
      <c r="L600" t="s">
        <v>1649</v>
      </c>
      <c r="M600" t="s">
        <v>1546</v>
      </c>
      <c r="N600" s="10">
        <v>321.7</v>
      </c>
      <c r="P600" t="s">
        <v>2114</v>
      </c>
    </row>
    <row r="601" spans="1:16" x14ac:dyDescent="0.3">
      <c r="A601">
        <v>2023</v>
      </c>
      <c r="B601" t="s">
        <v>772</v>
      </c>
      <c r="C601" t="s">
        <v>39</v>
      </c>
      <c r="D601" t="s">
        <v>41</v>
      </c>
      <c r="E601" t="s">
        <v>1317</v>
      </c>
      <c r="F601" t="s">
        <v>707</v>
      </c>
      <c r="H601" t="s">
        <v>11</v>
      </c>
      <c r="I601" t="s">
        <v>13</v>
      </c>
      <c r="J601" t="s">
        <v>16</v>
      </c>
      <c r="K601" t="s">
        <v>1641</v>
      </c>
      <c r="L601" t="s">
        <v>1644</v>
      </c>
      <c r="M601" t="s">
        <v>1546</v>
      </c>
      <c r="N601" s="10">
        <v>159.19999999999999</v>
      </c>
      <c r="P601" t="s">
        <v>2114</v>
      </c>
    </row>
    <row r="602" spans="1:16" x14ac:dyDescent="0.3">
      <c r="A602">
        <v>2023</v>
      </c>
      <c r="B602" t="s">
        <v>772</v>
      </c>
      <c r="C602" t="s">
        <v>39</v>
      </c>
      <c r="D602" t="s">
        <v>41</v>
      </c>
      <c r="E602" t="s">
        <v>1317</v>
      </c>
      <c r="F602" t="s">
        <v>707</v>
      </c>
      <c r="H602" t="s">
        <v>11</v>
      </c>
      <c r="I602" t="s">
        <v>13</v>
      </c>
      <c r="J602" t="s">
        <v>16</v>
      </c>
      <c r="K602" t="s">
        <v>1641</v>
      </c>
      <c r="L602" t="s">
        <v>1827</v>
      </c>
      <c r="M602" t="s">
        <v>1546</v>
      </c>
      <c r="N602" s="10">
        <v>2.4</v>
      </c>
      <c r="P602" t="s">
        <v>2114</v>
      </c>
    </row>
    <row r="603" spans="1:16" ht="14.4" customHeight="1" x14ac:dyDescent="0.3">
      <c r="A603">
        <v>2023</v>
      </c>
      <c r="B603" t="s">
        <v>772</v>
      </c>
      <c r="C603" t="s">
        <v>39</v>
      </c>
      <c r="D603" t="s">
        <v>41</v>
      </c>
      <c r="E603" t="s">
        <v>1317</v>
      </c>
      <c r="F603" t="s">
        <v>707</v>
      </c>
      <c r="H603" t="s">
        <v>11</v>
      </c>
      <c r="I603" t="s">
        <v>13</v>
      </c>
      <c r="J603" t="s">
        <v>16</v>
      </c>
      <c r="K603" t="s">
        <v>1641</v>
      </c>
      <c r="L603" t="s">
        <v>1828</v>
      </c>
      <c r="M603" t="s">
        <v>1546</v>
      </c>
      <c r="N603" s="10">
        <v>1.1000000000000001E-3</v>
      </c>
      <c r="P603" t="s">
        <v>2114</v>
      </c>
    </row>
    <row r="604" spans="1:16" ht="14.4" customHeight="1" x14ac:dyDescent="0.3">
      <c r="A604">
        <v>2023</v>
      </c>
      <c r="B604" t="s">
        <v>772</v>
      </c>
      <c r="C604" t="s">
        <v>39</v>
      </c>
      <c r="D604" t="s">
        <v>41</v>
      </c>
      <c r="E604" t="s">
        <v>1317</v>
      </c>
      <c r="F604" t="s">
        <v>707</v>
      </c>
      <c r="H604" t="s">
        <v>11</v>
      </c>
      <c r="I604" t="s">
        <v>13</v>
      </c>
      <c r="J604" t="s">
        <v>16</v>
      </c>
      <c r="K604" t="s">
        <v>1950</v>
      </c>
      <c r="L604" t="s">
        <v>1829</v>
      </c>
      <c r="M604" t="s">
        <v>1680</v>
      </c>
      <c r="N604" s="10">
        <v>398.06040000000002</v>
      </c>
      <c r="P604" t="s">
        <v>2114</v>
      </c>
    </row>
    <row r="605" spans="1:16" x14ac:dyDescent="0.3">
      <c r="A605">
        <v>2023</v>
      </c>
      <c r="B605" t="s">
        <v>772</v>
      </c>
      <c r="C605" t="s">
        <v>39</v>
      </c>
      <c r="D605" t="s">
        <v>78</v>
      </c>
      <c r="E605" t="s">
        <v>1322</v>
      </c>
      <c r="F605" t="s">
        <v>707</v>
      </c>
      <c r="H605" t="s">
        <v>11</v>
      </c>
      <c r="I605" t="s">
        <v>21</v>
      </c>
      <c r="J605" t="s">
        <v>64</v>
      </c>
      <c r="K605" t="s">
        <v>1950</v>
      </c>
      <c r="L605" t="s">
        <v>1829</v>
      </c>
      <c r="M605" t="s">
        <v>1680</v>
      </c>
      <c r="N605" s="10">
        <v>701.81</v>
      </c>
      <c r="P605" t="s">
        <v>2114</v>
      </c>
    </row>
    <row r="606" spans="1:16" x14ac:dyDescent="0.3">
      <c r="A606">
        <v>2023</v>
      </c>
      <c r="B606" t="s">
        <v>1591</v>
      </c>
      <c r="C606" t="s">
        <v>39</v>
      </c>
      <c r="D606" t="s">
        <v>45</v>
      </c>
      <c r="E606" t="s">
        <v>707</v>
      </c>
      <c r="F606" t="s">
        <v>1849</v>
      </c>
      <c r="H606" t="s">
        <v>720</v>
      </c>
      <c r="I606" t="s">
        <v>720</v>
      </c>
      <c r="J606" t="s">
        <v>720</v>
      </c>
      <c r="K606" t="s">
        <v>1950</v>
      </c>
      <c r="L606" t="s">
        <v>1829</v>
      </c>
      <c r="M606" t="s">
        <v>1680</v>
      </c>
      <c r="N606" s="10">
        <v>2784.23</v>
      </c>
      <c r="P606" t="s">
        <v>2114</v>
      </c>
    </row>
    <row r="607" spans="1:16" x14ac:dyDescent="0.3">
      <c r="A607">
        <v>2023</v>
      </c>
      <c r="B607" t="s">
        <v>772</v>
      </c>
      <c r="C607" t="s">
        <v>39</v>
      </c>
      <c r="D607" t="s">
        <v>41</v>
      </c>
      <c r="E607" t="s">
        <v>1317</v>
      </c>
      <c r="F607" t="s">
        <v>707</v>
      </c>
      <c r="H607" t="s">
        <v>11</v>
      </c>
      <c r="I607" t="s">
        <v>13</v>
      </c>
      <c r="J607" t="s">
        <v>16</v>
      </c>
      <c r="K607" t="s">
        <v>1627</v>
      </c>
      <c r="L607" t="s">
        <v>1629</v>
      </c>
      <c r="M607" t="s">
        <v>1691</v>
      </c>
      <c r="N607" s="10">
        <v>39711.867141113798</v>
      </c>
      <c r="P607" t="s">
        <v>2114</v>
      </c>
    </row>
    <row r="608" spans="1:16" x14ac:dyDescent="0.3">
      <c r="A608">
        <v>2023</v>
      </c>
      <c r="B608" t="s">
        <v>772</v>
      </c>
      <c r="C608" t="s">
        <v>39</v>
      </c>
      <c r="D608" t="s">
        <v>78</v>
      </c>
      <c r="E608" t="s">
        <v>1322</v>
      </c>
      <c r="F608" t="s">
        <v>707</v>
      </c>
      <c r="H608" t="s">
        <v>11</v>
      </c>
      <c r="I608" t="s">
        <v>21</v>
      </c>
      <c r="J608" t="s">
        <v>64</v>
      </c>
      <c r="K608" t="s">
        <v>1627</v>
      </c>
      <c r="L608" t="s">
        <v>1629</v>
      </c>
      <c r="M608" t="s">
        <v>1691</v>
      </c>
      <c r="N608" s="10">
        <v>40394.416907685103</v>
      </c>
      <c r="P608" t="s">
        <v>2114</v>
      </c>
    </row>
    <row r="609" spans="1:16" x14ac:dyDescent="0.3">
      <c r="A609">
        <v>2023</v>
      </c>
      <c r="B609" t="s">
        <v>1591</v>
      </c>
      <c r="C609" t="s">
        <v>39</v>
      </c>
      <c r="D609" t="s">
        <v>45</v>
      </c>
      <c r="E609" t="s">
        <v>707</v>
      </c>
      <c r="F609" t="s">
        <v>1849</v>
      </c>
      <c r="H609" t="s">
        <v>720</v>
      </c>
      <c r="I609" t="s">
        <v>720</v>
      </c>
      <c r="J609" t="s">
        <v>720</v>
      </c>
      <c r="K609" t="s">
        <v>1627</v>
      </c>
      <c r="L609" t="s">
        <v>1629</v>
      </c>
      <c r="M609" t="s">
        <v>1691</v>
      </c>
      <c r="N609" s="10">
        <v>57797.154413883101</v>
      </c>
      <c r="P609" t="s">
        <v>2114</v>
      </c>
    </row>
    <row r="610" spans="1:16" x14ac:dyDescent="0.3">
      <c r="A610">
        <v>2023</v>
      </c>
      <c r="B610" t="s">
        <v>772</v>
      </c>
      <c r="C610" t="s">
        <v>39</v>
      </c>
      <c r="D610" t="s">
        <v>86</v>
      </c>
      <c r="E610" t="s">
        <v>1323</v>
      </c>
      <c r="F610" t="s">
        <v>707</v>
      </c>
      <c r="H610" t="s">
        <v>11</v>
      </c>
      <c r="I610" t="s">
        <v>19</v>
      </c>
      <c r="J610" t="s">
        <v>84</v>
      </c>
      <c r="K610" t="s">
        <v>1627</v>
      </c>
      <c r="L610" t="s">
        <v>1629</v>
      </c>
      <c r="M610" t="s">
        <v>1691</v>
      </c>
      <c r="N610" s="10">
        <v>112383.583535172</v>
      </c>
      <c r="P610" t="s">
        <v>2114</v>
      </c>
    </row>
    <row r="611" spans="1:16" x14ac:dyDescent="0.3">
      <c r="A611">
        <v>2023</v>
      </c>
      <c r="B611" t="s">
        <v>772</v>
      </c>
      <c r="C611" t="s">
        <v>39</v>
      </c>
      <c r="D611" t="s">
        <v>77</v>
      </c>
      <c r="E611" t="s">
        <v>1321</v>
      </c>
      <c r="F611" t="s">
        <v>707</v>
      </c>
      <c r="H611" t="s">
        <v>11</v>
      </c>
      <c r="I611" t="s">
        <v>13</v>
      </c>
      <c r="J611" t="s">
        <v>64</v>
      </c>
      <c r="K611" t="s">
        <v>1627</v>
      </c>
      <c r="L611" t="s">
        <v>1629</v>
      </c>
      <c r="M611" t="s">
        <v>1691</v>
      </c>
      <c r="N611" s="10">
        <v>30881.462464386499</v>
      </c>
      <c r="P611" t="s">
        <v>2114</v>
      </c>
    </row>
    <row r="612" spans="1:16" x14ac:dyDescent="0.3">
      <c r="A612">
        <v>2023</v>
      </c>
      <c r="B612" t="s">
        <v>772</v>
      </c>
      <c r="C612" t="s">
        <v>39</v>
      </c>
      <c r="D612" t="s">
        <v>41</v>
      </c>
      <c r="E612" t="s">
        <v>1317</v>
      </c>
      <c r="F612" t="s">
        <v>707</v>
      </c>
      <c r="H612" t="s">
        <v>11</v>
      </c>
      <c r="I612" t="s">
        <v>13</v>
      </c>
      <c r="J612" t="s">
        <v>16</v>
      </c>
      <c r="K612" t="s">
        <v>1627</v>
      </c>
      <c r="L612" t="s">
        <v>1635</v>
      </c>
      <c r="M612" t="s">
        <v>1691</v>
      </c>
      <c r="N612" s="10">
        <v>371.76247934999998</v>
      </c>
      <c r="P612" t="s">
        <v>2114</v>
      </c>
    </row>
    <row r="613" spans="1:16" x14ac:dyDescent="0.3">
      <c r="A613">
        <v>2023</v>
      </c>
      <c r="B613" t="s">
        <v>772</v>
      </c>
      <c r="C613" t="s">
        <v>39</v>
      </c>
      <c r="D613" t="s">
        <v>78</v>
      </c>
      <c r="E613" t="s">
        <v>1322</v>
      </c>
      <c r="F613" t="s">
        <v>707</v>
      </c>
      <c r="H613" t="s">
        <v>11</v>
      </c>
      <c r="I613" t="s">
        <v>21</v>
      </c>
      <c r="J613" t="s">
        <v>64</v>
      </c>
      <c r="K613" t="s">
        <v>1627</v>
      </c>
      <c r="L613" t="s">
        <v>1635</v>
      </c>
      <c r="M613" t="s">
        <v>1691</v>
      </c>
      <c r="N613" s="10">
        <v>3597.5544</v>
      </c>
      <c r="P613" t="s">
        <v>2114</v>
      </c>
    </row>
    <row r="614" spans="1:16" x14ac:dyDescent="0.3">
      <c r="A614">
        <v>2023</v>
      </c>
      <c r="B614" t="s">
        <v>1591</v>
      </c>
      <c r="C614" t="s">
        <v>39</v>
      </c>
      <c r="D614" t="s">
        <v>45</v>
      </c>
      <c r="E614" t="s">
        <v>707</v>
      </c>
      <c r="F614" t="s">
        <v>1849</v>
      </c>
      <c r="H614" t="s">
        <v>720</v>
      </c>
      <c r="I614" t="s">
        <v>720</v>
      </c>
      <c r="J614" t="s">
        <v>720</v>
      </c>
      <c r="K614" t="s">
        <v>1627</v>
      </c>
      <c r="L614" t="s">
        <v>1635</v>
      </c>
      <c r="M614" t="s">
        <v>1691</v>
      </c>
      <c r="N614" s="10">
        <v>5107.9907999999996</v>
      </c>
      <c r="P614" t="s">
        <v>2114</v>
      </c>
    </row>
    <row r="615" spans="1:16" x14ac:dyDescent="0.3">
      <c r="A615">
        <v>2023</v>
      </c>
      <c r="B615" t="s">
        <v>772</v>
      </c>
      <c r="C615" t="s">
        <v>39</v>
      </c>
      <c r="D615" t="s">
        <v>86</v>
      </c>
      <c r="E615" t="s">
        <v>1323</v>
      </c>
      <c r="F615" t="s">
        <v>707</v>
      </c>
      <c r="H615" t="s">
        <v>11</v>
      </c>
      <c r="I615" t="s">
        <v>19</v>
      </c>
      <c r="J615" t="s">
        <v>84</v>
      </c>
      <c r="K615" t="s">
        <v>1627</v>
      </c>
      <c r="L615" t="s">
        <v>1635</v>
      </c>
      <c r="M615" t="s">
        <v>1691</v>
      </c>
      <c r="N615" s="10">
        <v>2584.5738038</v>
      </c>
      <c r="P615" t="s">
        <v>2114</v>
      </c>
    </row>
    <row r="616" spans="1:16" x14ac:dyDescent="0.3">
      <c r="A616">
        <v>2023</v>
      </c>
      <c r="B616" t="s">
        <v>772</v>
      </c>
      <c r="C616" t="s">
        <v>39</v>
      </c>
      <c r="D616" t="s">
        <v>77</v>
      </c>
      <c r="E616" t="s">
        <v>1321</v>
      </c>
      <c r="F616" t="s">
        <v>707</v>
      </c>
      <c r="H616" t="s">
        <v>11</v>
      </c>
      <c r="I616" t="s">
        <v>13</v>
      </c>
      <c r="J616" t="s">
        <v>64</v>
      </c>
      <c r="K616" t="s">
        <v>1627</v>
      </c>
      <c r="L616" t="s">
        <v>1635</v>
      </c>
      <c r="M616" t="s">
        <v>1691</v>
      </c>
      <c r="N616" s="10">
        <v>1153.8249914</v>
      </c>
      <c r="P616" t="s">
        <v>2114</v>
      </c>
    </row>
    <row r="617" spans="1:16" x14ac:dyDescent="0.3">
      <c r="A617">
        <v>2023</v>
      </c>
      <c r="B617" t="s">
        <v>772</v>
      </c>
      <c r="C617" t="s">
        <v>39</v>
      </c>
      <c r="D617" t="s">
        <v>41</v>
      </c>
      <c r="E617" t="s">
        <v>1317</v>
      </c>
      <c r="F617" t="s">
        <v>707</v>
      </c>
      <c r="H617" t="s">
        <v>11</v>
      </c>
      <c r="I617" t="s">
        <v>13</v>
      </c>
      <c r="J617" t="s">
        <v>16</v>
      </c>
      <c r="K617" t="s">
        <v>1627</v>
      </c>
      <c r="L617" t="s">
        <v>1636</v>
      </c>
      <c r="M617" t="s">
        <v>1691</v>
      </c>
      <c r="N617" s="10">
        <v>98442.976808040796</v>
      </c>
      <c r="P617" t="s">
        <v>2114</v>
      </c>
    </row>
    <row r="618" spans="1:16" x14ac:dyDescent="0.3">
      <c r="A618">
        <v>2023</v>
      </c>
      <c r="B618" t="s">
        <v>772</v>
      </c>
      <c r="C618" t="s">
        <v>39</v>
      </c>
      <c r="D618" t="s">
        <v>78</v>
      </c>
      <c r="E618" t="s">
        <v>1322</v>
      </c>
      <c r="F618" t="s">
        <v>707</v>
      </c>
      <c r="H618" t="s">
        <v>11</v>
      </c>
      <c r="I618" t="s">
        <v>21</v>
      </c>
      <c r="J618" t="s">
        <v>64</v>
      </c>
      <c r="K618" t="s">
        <v>1627</v>
      </c>
      <c r="L618" t="s">
        <v>1636</v>
      </c>
      <c r="M618" t="s">
        <v>1691</v>
      </c>
      <c r="N618" s="10">
        <v>71787.549598278507</v>
      </c>
      <c r="P618" t="s">
        <v>2114</v>
      </c>
    </row>
    <row r="619" spans="1:16" ht="14.4" customHeight="1" x14ac:dyDescent="0.3">
      <c r="A619">
        <v>2023</v>
      </c>
      <c r="B619" t="s">
        <v>1591</v>
      </c>
      <c r="C619" t="s">
        <v>39</v>
      </c>
      <c r="D619" t="s">
        <v>45</v>
      </c>
      <c r="E619" t="s">
        <v>707</v>
      </c>
      <c r="F619" t="s">
        <v>1849</v>
      </c>
      <c r="H619" t="s">
        <v>720</v>
      </c>
      <c r="I619" t="s">
        <v>720</v>
      </c>
      <c r="J619" t="s">
        <v>720</v>
      </c>
      <c r="K619" t="s">
        <v>1627</v>
      </c>
      <c r="L619" t="s">
        <v>1636</v>
      </c>
      <c r="M619" t="s">
        <v>1691</v>
      </c>
      <c r="N619" s="10">
        <v>112774.455094777</v>
      </c>
      <c r="P619" t="s">
        <v>2114</v>
      </c>
    </row>
    <row r="620" spans="1:16" ht="14.4" customHeight="1" x14ac:dyDescent="0.3">
      <c r="A620">
        <v>2023</v>
      </c>
      <c r="B620" t="s">
        <v>772</v>
      </c>
      <c r="C620" t="s">
        <v>39</v>
      </c>
      <c r="D620" t="s">
        <v>86</v>
      </c>
      <c r="E620" t="s">
        <v>1323</v>
      </c>
      <c r="F620" t="s">
        <v>707</v>
      </c>
      <c r="H620" t="s">
        <v>11</v>
      </c>
      <c r="I620" t="s">
        <v>19</v>
      </c>
      <c r="J620" t="s">
        <v>84</v>
      </c>
      <c r="K620" t="s">
        <v>1627</v>
      </c>
      <c r="L620" t="s">
        <v>1636</v>
      </c>
      <c r="M620" t="s">
        <v>1691</v>
      </c>
      <c r="N620" s="10">
        <v>226738.87675832701</v>
      </c>
      <c r="P620" t="s">
        <v>2114</v>
      </c>
    </row>
    <row r="621" spans="1:16" x14ac:dyDescent="0.3">
      <c r="A621">
        <v>2023</v>
      </c>
      <c r="B621" t="s">
        <v>772</v>
      </c>
      <c r="C621" t="s">
        <v>39</v>
      </c>
      <c r="D621" t="s">
        <v>77</v>
      </c>
      <c r="E621" t="s">
        <v>1321</v>
      </c>
      <c r="F621" t="s">
        <v>707</v>
      </c>
      <c r="H621" t="s">
        <v>11</v>
      </c>
      <c r="I621" t="s">
        <v>13</v>
      </c>
      <c r="J621" t="s">
        <v>64</v>
      </c>
      <c r="K621" t="s">
        <v>1627</v>
      </c>
      <c r="L621" t="s">
        <v>1636</v>
      </c>
      <c r="M621" t="s">
        <v>1691</v>
      </c>
      <c r="N621" s="10">
        <v>77581.033383311107</v>
      </c>
      <c r="P621" t="s">
        <v>2114</v>
      </c>
    </row>
    <row r="622" spans="1:16" x14ac:dyDescent="0.3">
      <c r="A622">
        <v>2023</v>
      </c>
      <c r="B622" t="s">
        <v>772</v>
      </c>
      <c r="C622" t="s">
        <v>39</v>
      </c>
      <c r="D622" t="s">
        <v>41</v>
      </c>
      <c r="E622" t="s">
        <v>1317</v>
      </c>
      <c r="F622" t="s">
        <v>707</v>
      </c>
      <c r="H622" t="s">
        <v>11</v>
      </c>
      <c r="I622" t="s">
        <v>13</v>
      </c>
      <c r="J622" t="s">
        <v>16</v>
      </c>
      <c r="K622" t="s">
        <v>1965</v>
      </c>
      <c r="L622" s="27" t="s">
        <v>1830</v>
      </c>
      <c r="M622" t="s">
        <v>1546</v>
      </c>
      <c r="N622">
        <v>3039.9</v>
      </c>
      <c r="P622" t="s">
        <v>2114</v>
      </c>
    </row>
    <row r="623" spans="1:16" x14ac:dyDescent="0.3">
      <c r="A623">
        <v>2023</v>
      </c>
      <c r="B623" t="s">
        <v>772</v>
      </c>
      <c r="C623" t="s">
        <v>39</v>
      </c>
      <c r="D623" t="s">
        <v>41</v>
      </c>
      <c r="E623" t="s">
        <v>1317</v>
      </c>
      <c r="F623" t="s">
        <v>707</v>
      </c>
      <c r="H623" t="s">
        <v>11</v>
      </c>
      <c r="I623" t="s">
        <v>13</v>
      </c>
      <c r="J623" t="s">
        <v>16</v>
      </c>
      <c r="K623" t="s">
        <v>1965</v>
      </c>
      <c r="L623" s="27" t="s">
        <v>1831</v>
      </c>
      <c r="M623" t="s">
        <v>1546</v>
      </c>
      <c r="N623">
        <v>838.8</v>
      </c>
      <c r="P623" t="s">
        <v>2114</v>
      </c>
    </row>
    <row r="624" spans="1:16" x14ac:dyDescent="0.3">
      <c r="A624">
        <v>2023</v>
      </c>
      <c r="B624" t="s">
        <v>772</v>
      </c>
      <c r="C624" t="s">
        <v>39</v>
      </c>
      <c r="D624" t="s">
        <v>41</v>
      </c>
      <c r="E624" t="s">
        <v>1317</v>
      </c>
      <c r="F624" t="s">
        <v>707</v>
      </c>
      <c r="H624" t="s">
        <v>11</v>
      </c>
      <c r="I624" t="s">
        <v>13</v>
      </c>
      <c r="J624" t="s">
        <v>16</v>
      </c>
      <c r="K624" t="s">
        <v>1965</v>
      </c>
      <c r="L624" s="27" t="s">
        <v>1779</v>
      </c>
      <c r="M624" t="s">
        <v>1546</v>
      </c>
      <c r="N624">
        <v>2229</v>
      </c>
      <c r="P624" t="s">
        <v>2114</v>
      </c>
    </row>
    <row r="625" spans="1:16" x14ac:dyDescent="0.3">
      <c r="A625">
        <v>2023</v>
      </c>
      <c r="B625" t="s">
        <v>772</v>
      </c>
      <c r="C625" t="s">
        <v>39</v>
      </c>
      <c r="D625" t="s">
        <v>41</v>
      </c>
      <c r="E625" t="s">
        <v>1317</v>
      </c>
      <c r="F625" t="s">
        <v>707</v>
      </c>
      <c r="H625" t="s">
        <v>11</v>
      </c>
      <c r="I625" t="s">
        <v>13</v>
      </c>
      <c r="J625" t="s">
        <v>16</v>
      </c>
      <c r="K625" t="s">
        <v>1965</v>
      </c>
      <c r="L625" s="27" t="s">
        <v>1832</v>
      </c>
      <c r="M625" t="s">
        <v>1546</v>
      </c>
      <c r="N625">
        <v>27374</v>
      </c>
      <c r="P625" t="s">
        <v>2114</v>
      </c>
    </row>
    <row r="626" spans="1:16" x14ac:dyDescent="0.3">
      <c r="A626">
        <v>2023</v>
      </c>
      <c r="B626" t="s">
        <v>772</v>
      </c>
      <c r="C626" t="s">
        <v>39</v>
      </c>
      <c r="D626" t="s">
        <v>41</v>
      </c>
      <c r="E626" t="s">
        <v>1317</v>
      </c>
      <c r="F626" t="s">
        <v>707</v>
      </c>
      <c r="H626" t="s">
        <v>11</v>
      </c>
      <c r="I626" t="s">
        <v>13</v>
      </c>
      <c r="J626" t="s">
        <v>16</v>
      </c>
      <c r="K626" t="s">
        <v>1965</v>
      </c>
      <c r="L626" s="27" t="s">
        <v>1861</v>
      </c>
      <c r="M626" t="s">
        <v>1546</v>
      </c>
      <c r="N626">
        <v>241.25056699628101</v>
      </c>
      <c r="P626" t="s">
        <v>2114</v>
      </c>
    </row>
    <row r="627" spans="1:16" x14ac:dyDescent="0.3">
      <c r="A627">
        <v>2023</v>
      </c>
      <c r="B627" t="s">
        <v>772</v>
      </c>
      <c r="C627" t="s">
        <v>39</v>
      </c>
      <c r="D627" t="s">
        <v>41</v>
      </c>
      <c r="E627" t="s">
        <v>1317</v>
      </c>
      <c r="F627" t="s">
        <v>707</v>
      </c>
      <c r="H627" t="s">
        <v>11</v>
      </c>
      <c r="I627" t="s">
        <v>13</v>
      </c>
      <c r="J627" t="s">
        <v>16</v>
      </c>
      <c r="K627" t="s">
        <v>1965</v>
      </c>
      <c r="L627" s="27" t="s">
        <v>1833</v>
      </c>
      <c r="M627" t="s">
        <v>1803</v>
      </c>
      <c r="N627">
        <v>380.68700000000001</v>
      </c>
      <c r="P627" t="s">
        <v>2114</v>
      </c>
    </row>
    <row r="628" spans="1:16" ht="14.4" customHeight="1" x14ac:dyDescent="0.35">
      <c r="A628">
        <v>2023</v>
      </c>
      <c r="B628" t="s">
        <v>772</v>
      </c>
      <c r="C628" t="s">
        <v>39</v>
      </c>
      <c r="D628" t="s">
        <v>41</v>
      </c>
      <c r="E628" t="s">
        <v>1317</v>
      </c>
      <c r="F628" t="s">
        <v>707</v>
      </c>
      <c r="H628" t="s">
        <v>11</v>
      </c>
      <c r="I628" t="s">
        <v>13</v>
      </c>
      <c r="J628" t="s">
        <v>16</v>
      </c>
      <c r="K628" t="s">
        <v>1965</v>
      </c>
      <c r="L628" s="27" t="s">
        <v>1835</v>
      </c>
      <c r="M628" t="s">
        <v>1837</v>
      </c>
      <c r="N628">
        <v>73.959999999999994</v>
      </c>
      <c r="P628" t="s">
        <v>2114</v>
      </c>
    </row>
    <row r="629" spans="1:16" ht="14.4" customHeight="1" x14ac:dyDescent="0.35">
      <c r="A629">
        <v>2023</v>
      </c>
      <c r="B629" t="s">
        <v>772</v>
      </c>
      <c r="C629" t="s">
        <v>39</v>
      </c>
      <c r="D629" t="s">
        <v>41</v>
      </c>
      <c r="E629" t="s">
        <v>1317</v>
      </c>
      <c r="F629" t="s">
        <v>707</v>
      </c>
      <c r="H629" t="s">
        <v>11</v>
      </c>
      <c r="I629" t="s">
        <v>13</v>
      </c>
      <c r="J629" t="s">
        <v>16</v>
      </c>
      <c r="K629" t="s">
        <v>1965</v>
      </c>
      <c r="L629" s="27" t="s">
        <v>1836</v>
      </c>
      <c r="M629" t="s">
        <v>1837</v>
      </c>
      <c r="N629">
        <v>26575</v>
      </c>
      <c r="P629" t="s">
        <v>2114</v>
      </c>
    </row>
    <row r="630" spans="1:16" x14ac:dyDescent="0.3">
      <c r="A630">
        <v>2023</v>
      </c>
      <c r="B630" t="s">
        <v>772</v>
      </c>
      <c r="C630" t="s">
        <v>39</v>
      </c>
      <c r="D630" t="s">
        <v>78</v>
      </c>
      <c r="E630" t="s">
        <v>1322</v>
      </c>
      <c r="F630" t="s">
        <v>707</v>
      </c>
      <c r="H630" t="s">
        <v>11</v>
      </c>
      <c r="I630" t="s">
        <v>21</v>
      </c>
      <c r="J630" t="s">
        <v>64</v>
      </c>
      <c r="K630" t="s">
        <v>1965</v>
      </c>
      <c r="L630" s="27" t="s">
        <v>1830</v>
      </c>
      <c r="M630" t="s">
        <v>1546</v>
      </c>
      <c r="N630">
        <v>726.07100000000003</v>
      </c>
      <c r="P630" t="s">
        <v>2114</v>
      </c>
    </row>
    <row r="631" spans="1:16" x14ac:dyDescent="0.3">
      <c r="A631">
        <v>2023</v>
      </c>
      <c r="B631" t="s">
        <v>772</v>
      </c>
      <c r="C631" t="s">
        <v>39</v>
      </c>
      <c r="D631" t="s">
        <v>78</v>
      </c>
      <c r="E631" t="s">
        <v>1322</v>
      </c>
      <c r="F631" t="s">
        <v>707</v>
      </c>
      <c r="H631" t="s">
        <v>11</v>
      </c>
      <c r="I631" t="s">
        <v>21</v>
      </c>
      <c r="J631" t="s">
        <v>64</v>
      </c>
      <c r="K631" t="s">
        <v>1965</v>
      </c>
      <c r="L631" s="27" t="s">
        <v>1831</v>
      </c>
      <c r="M631" t="s">
        <v>1546</v>
      </c>
      <c r="N631">
        <v>390.00299999999999</v>
      </c>
      <c r="P631" t="s">
        <v>2114</v>
      </c>
    </row>
    <row r="632" spans="1:16" x14ac:dyDescent="0.3">
      <c r="A632">
        <v>2023</v>
      </c>
      <c r="B632" t="s">
        <v>772</v>
      </c>
      <c r="C632" t="s">
        <v>39</v>
      </c>
      <c r="D632" t="s">
        <v>78</v>
      </c>
      <c r="E632" t="s">
        <v>1322</v>
      </c>
      <c r="F632" t="s">
        <v>707</v>
      </c>
      <c r="H632" t="s">
        <v>11</v>
      </c>
      <c r="I632" t="s">
        <v>21</v>
      </c>
      <c r="J632" t="s">
        <v>64</v>
      </c>
      <c r="K632" t="s">
        <v>1965</v>
      </c>
      <c r="L632" s="27" t="s">
        <v>1779</v>
      </c>
      <c r="M632" t="s">
        <v>1546</v>
      </c>
      <c r="N632">
        <v>924.08100000000002</v>
      </c>
      <c r="P632" t="s">
        <v>2114</v>
      </c>
    </row>
    <row r="633" spans="1:16" x14ac:dyDescent="0.3">
      <c r="A633">
        <v>2023</v>
      </c>
      <c r="B633" t="s">
        <v>772</v>
      </c>
      <c r="C633" t="s">
        <v>39</v>
      </c>
      <c r="D633" t="s">
        <v>78</v>
      </c>
      <c r="E633" t="s">
        <v>1322</v>
      </c>
      <c r="F633" t="s">
        <v>707</v>
      </c>
      <c r="H633" t="s">
        <v>11</v>
      </c>
      <c r="I633" t="s">
        <v>21</v>
      </c>
      <c r="J633" t="s">
        <v>64</v>
      </c>
      <c r="K633" t="s">
        <v>1965</v>
      </c>
      <c r="L633" s="27" t="s">
        <v>1832</v>
      </c>
      <c r="M633" t="s">
        <v>1546</v>
      </c>
      <c r="N633">
        <v>9417.6</v>
      </c>
      <c r="P633" t="s">
        <v>2114</v>
      </c>
    </row>
    <row r="634" spans="1:16" x14ac:dyDescent="0.3">
      <c r="A634">
        <v>2023</v>
      </c>
      <c r="B634" t="s">
        <v>772</v>
      </c>
      <c r="C634" t="s">
        <v>39</v>
      </c>
      <c r="D634" t="s">
        <v>78</v>
      </c>
      <c r="E634" t="s">
        <v>1322</v>
      </c>
      <c r="F634" t="s">
        <v>707</v>
      </c>
      <c r="H634" t="s">
        <v>11</v>
      </c>
      <c r="I634" t="s">
        <v>21</v>
      </c>
      <c r="J634" t="s">
        <v>64</v>
      </c>
      <c r="K634" t="s">
        <v>1965</v>
      </c>
      <c r="L634" s="27" t="s">
        <v>1861</v>
      </c>
      <c r="M634" t="s">
        <v>1546</v>
      </c>
      <c r="N634">
        <v>100.705343372947</v>
      </c>
      <c r="P634" t="s">
        <v>2114</v>
      </c>
    </row>
    <row r="635" spans="1:16" x14ac:dyDescent="0.3">
      <c r="A635">
        <v>2023</v>
      </c>
      <c r="B635" t="s">
        <v>772</v>
      </c>
      <c r="C635" t="s">
        <v>39</v>
      </c>
      <c r="D635" t="s">
        <v>78</v>
      </c>
      <c r="E635" t="s">
        <v>1322</v>
      </c>
      <c r="F635" t="s">
        <v>707</v>
      </c>
      <c r="H635" t="s">
        <v>11</v>
      </c>
      <c r="I635" t="s">
        <v>21</v>
      </c>
      <c r="J635" t="s">
        <v>64</v>
      </c>
      <c r="K635" t="s">
        <v>1965</v>
      </c>
      <c r="L635" s="27" t="s">
        <v>1833</v>
      </c>
      <c r="M635" t="s">
        <v>1803</v>
      </c>
      <c r="N635">
        <v>336.52100000000002</v>
      </c>
      <c r="P635" t="s">
        <v>2114</v>
      </c>
    </row>
    <row r="636" spans="1:16" x14ac:dyDescent="0.3">
      <c r="A636">
        <v>2023</v>
      </c>
      <c r="B636" t="s">
        <v>772</v>
      </c>
      <c r="C636" t="s">
        <v>39</v>
      </c>
      <c r="D636" t="s">
        <v>78</v>
      </c>
      <c r="E636" t="s">
        <v>1322</v>
      </c>
      <c r="F636" t="s">
        <v>707</v>
      </c>
      <c r="H636" t="s">
        <v>11</v>
      </c>
      <c r="I636" t="s">
        <v>21</v>
      </c>
      <c r="J636" t="s">
        <v>64</v>
      </c>
      <c r="K636" t="s">
        <v>1965</v>
      </c>
      <c r="L636" s="27" t="s">
        <v>1834</v>
      </c>
      <c r="M636" t="s">
        <v>1803</v>
      </c>
      <c r="N636">
        <v>57.2</v>
      </c>
      <c r="P636" t="s">
        <v>2114</v>
      </c>
    </row>
    <row r="637" spans="1:16" x14ac:dyDescent="0.3">
      <c r="A637">
        <v>2023</v>
      </c>
      <c r="B637" t="s">
        <v>1591</v>
      </c>
      <c r="C637" t="s">
        <v>39</v>
      </c>
      <c r="D637" t="s">
        <v>45</v>
      </c>
      <c r="E637" t="s">
        <v>707</v>
      </c>
      <c r="F637" t="s">
        <v>1849</v>
      </c>
      <c r="H637" t="s">
        <v>720</v>
      </c>
      <c r="I637" t="s">
        <v>720</v>
      </c>
      <c r="J637" t="s">
        <v>720</v>
      </c>
      <c r="K637" t="s">
        <v>1965</v>
      </c>
      <c r="L637" s="27" t="s">
        <v>1830</v>
      </c>
      <c r="M637" t="s">
        <v>1546</v>
      </c>
      <c r="N637">
        <v>1932.222</v>
      </c>
      <c r="P637" t="s">
        <v>2114</v>
      </c>
    </row>
    <row r="638" spans="1:16" x14ac:dyDescent="0.3">
      <c r="A638">
        <v>2023</v>
      </c>
      <c r="B638" t="s">
        <v>1591</v>
      </c>
      <c r="C638" t="s">
        <v>39</v>
      </c>
      <c r="D638" t="s">
        <v>45</v>
      </c>
      <c r="E638" t="s">
        <v>707</v>
      </c>
      <c r="F638" t="s">
        <v>1849</v>
      </c>
      <c r="H638" t="s">
        <v>720</v>
      </c>
      <c r="I638" t="s">
        <v>720</v>
      </c>
      <c r="J638" t="s">
        <v>720</v>
      </c>
      <c r="K638" t="s">
        <v>1965</v>
      </c>
      <c r="L638" s="27" t="s">
        <v>1831</v>
      </c>
      <c r="M638" t="s">
        <v>1546</v>
      </c>
      <c r="N638">
        <v>734.52099999999996</v>
      </c>
      <c r="P638" t="s">
        <v>2114</v>
      </c>
    </row>
    <row r="639" spans="1:16" x14ac:dyDescent="0.3">
      <c r="A639">
        <v>2023</v>
      </c>
      <c r="B639" t="s">
        <v>1591</v>
      </c>
      <c r="C639" t="s">
        <v>39</v>
      </c>
      <c r="D639" t="s">
        <v>45</v>
      </c>
      <c r="E639" t="s">
        <v>707</v>
      </c>
      <c r="F639" t="s">
        <v>1849</v>
      </c>
      <c r="H639" t="s">
        <v>720</v>
      </c>
      <c r="I639" t="s">
        <v>720</v>
      </c>
      <c r="J639" t="s">
        <v>720</v>
      </c>
      <c r="K639" t="s">
        <v>1965</v>
      </c>
      <c r="L639" s="27" t="s">
        <v>1779</v>
      </c>
      <c r="M639" t="s">
        <v>1546</v>
      </c>
      <c r="N639">
        <v>4346.9210000000003</v>
      </c>
      <c r="P639" t="s">
        <v>2114</v>
      </c>
    </row>
    <row r="640" spans="1:16" x14ac:dyDescent="0.3">
      <c r="A640">
        <v>2023</v>
      </c>
      <c r="B640" t="s">
        <v>1591</v>
      </c>
      <c r="C640" t="s">
        <v>39</v>
      </c>
      <c r="D640" t="s">
        <v>45</v>
      </c>
      <c r="E640" t="s">
        <v>707</v>
      </c>
      <c r="F640" t="s">
        <v>1849</v>
      </c>
      <c r="H640" t="s">
        <v>720</v>
      </c>
      <c r="I640" t="s">
        <v>720</v>
      </c>
      <c r="J640" t="s">
        <v>720</v>
      </c>
      <c r="K640" t="s">
        <v>1965</v>
      </c>
      <c r="L640" s="27" t="s">
        <v>1832</v>
      </c>
      <c r="M640" t="s">
        <v>1546</v>
      </c>
      <c r="N640">
        <v>12578</v>
      </c>
      <c r="P640" t="s">
        <v>2114</v>
      </c>
    </row>
    <row r="641" spans="1:16" x14ac:dyDescent="0.3">
      <c r="A641">
        <v>2023</v>
      </c>
      <c r="B641" t="s">
        <v>1591</v>
      </c>
      <c r="C641" t="s">
        <v>39</v>
      </c>
      <c r="D641" t="s">
        <v>45</v>
      </c>
      <c r="E641" t="s">
        <v>707</v>
      </c>
      <c r="F641" t="s">
        <v>1849</v>
      </c>
      <c r="H641" t="s">
        <v>720</v>
      </c>
      <c r="I641" t="s">
        <v>720</v>
      </c>
      <c r="J641" t="s">
        <v>720</v>
      </c>
      <c r="K641" t="s">
        <v>1965</v>
      </c>
      <c r="L641" s="27" t="s">
        <v>1861</v>
      </c>
      <c r="M641" t="s">
        <v>1546</v>
      </c>
      <c r="N641">
        <v>626.98357978771696</v>
      </c>
      <c r="P641" t="s">
        <v>2114</v>
      </c>
    </row>
    <row r="642" spans="1:16" x14ac:dyDescent="0.3">
      <c r="A642">
        <v>2023</v>
      </c>
      <c r="B642" t="s">
        <v>1591</v>
      </c>
      <c r="C642" t="s">
        <v>39</v>
      </c>
      <c r="D642" t="s">
        <v>45</v>
      </c>
      <c r="E642" t="s">
        <v>707</v>
      </c>
      <c r="F642" t="s">
        <v>1849</v>
      </c>
      <c r="H642" t="s">
        <v>720</v>
      </c>
      <c r="I642" t="s">
        <v>720</v>
      </c>
      <c r="J642" t="s">
        <v>720</v>
      </c>
      <c r="K642" t="s">
        <v>1965</v>
      </c>
      <c r="L642" s="27" t="s">
        <v>1833</v>
      </c>
      <c r="M642" t="s">
        <v>1803</v>
      </c>
      <c r="N642">
        <v>619.36599999999999</v>
      </c>
      <c r="P642" t="s">
        <v>2114</v>
      </c>
    </row>
    <row r="643" spans="1:16" x14ac:dyDescent="0.3">
      <c r="A643">
        <v>2023</v>
      </c>
      <c r="B643" t="s">
        <v>1591</v>
      </c>
      <c r="C643" t="s">
        <v>39</v>
      </c>
      <c r="D643" t="s">
        <v>45</v>
      </c>
      <c r="E643" t="s">
        <v>707</v>
      </c>
      <c r="F643" t="s">
        <v>1849</v>
      </c>
      <c r="H643" t="s">
        <v>720</v>
      </c>
      <c r="I643" t="s">
        <v>720</v>
      </c>
      <c r="J643" t="s">
        <v>720</v>
      </c>
      <c r="K643" t="s">
        <v>1965</v>
      </c>
      <c r="L643" s="27" t="s">
        <v>1834</v>
      </c>
      <c r="M643" t="s">
        <v>1803</v>
      </c>
      <c r="N643">
        <v>2.2549999999999999</v>
      </c>
      <c r="P643" t="s">
        <v>2114</v>
      </c>
    </row>
    <row r="644" spans="1:16" ht="14.4" customHeight="1" x14ac:dyDescent="0.35">
      <c r="A644">
        <v>2023</v>
      </c>
      <c r="B644" t="s">
        <v>1591</v>
      </c>
      <c r="C644" t="s">
        <v>39</v>
      </c>
      <c r="D644" t="s">
        <v>45</v>
      </c>
      <c r="E644" t="s">
        <v>707</v>
      </c>
      <c r="F644" t="s">
        <v>1849</v>
      </c>
      <c r="H644" t="s">
        <v>720</v>
      </c>
      <c r="I644" t="s">
        <v>720</v>
      </c>
      <c r="J644" t="s">
        <v>720</v>
      </c>
      <c r="K644" t="s">
        <v>1965</v>
      </c>
      <c r="L644" s="27" t="s">
        <v>1835</v>
      </c>
      <c r="M644" t="s">
        <v>1837</v>
      </c>
      <c r="N644">
        <v>5</v>
      </c>
      <c r="P644" t="s">
        <v>2114</v>
      </c>
    </row>
    <row r="645" spans="1:16" ht="14.4" customHeight="1" x14ac:dyDescent="0.35">
      <c r="A645">
        <v>2023</v>
      </c>
      <c r="B645" t="s">
        <v>1591</v>
      </c>
      <c r="C645" t="s">
        <v>39</v>
      </c>
      <c r="D645" t="s">
        <v>45</v>
      </c>
      <c r="E645" t="s">
        <v>707</v>
      </c>
      <c r="F645" t="s">
        <v>1849</v>
      </c>
      <c r="H645" t="s">
        <v>720</v>
      </c>
      <c r="I645" t="s">
        <v>720</v>
      </c>
      <c r="J645" t="s">
        <v>720</v>
      </c>
      <c r="K645" t="s">
        <v>1965</v>
      </c>
      <c r="L645" s="27" t="s">
        <v>1836</v>
      </c>
      <c r="M645" t="s">
        <v>1837</v>
      </c>
      <c r="N645">
        <v>175</v>
      </c>
      <c r="P645" t="s">
        <v>2114</v>
      </c>
    </row>
    <row r="646" spans="1:16" x14ac:dyDescent="0.3">
      <c r="A646">
        <v>2023</v>
      </c>
      <c r="B646" t="s">
        <v>772</v>
      </c>
      <c r="C646" t="s">
        <v>39</v>
      </c>
      <c r="D646" t="s">
        <v>41</v>
      </c>
      <c r="E646" t="s">
        <v>1317</v>
      </c>
      <c r="F646" t="s">
        <v>707</v>
      </c>
      <c r="H646" t="s">
        <v>11</v>
      </c>
      <c r="I646" t="s">
        <v>13</v>
      </c>
      <c r="J646" t="s">
        <v>16</v>
      </c>
      <c r="K646" t="s">
        <v>1841</v>
      </c>
      <c r="L646" s="27" t="s">
        <v>1838</v>
      </c>
      <c r="M646" t="s">
        <v>1546</v>
      </c>
      <c r="N646" s="10">
        <v>1660564</v>
      </c>
      <c r="P646" t="s">
        <v>2114</v>
      </c>
    </row>
    <row r="647" spans="1:16" x14ac:dyDescent="0.3">
      <c r="A647">
        <v>2023</v>
      </c>
      <c r="B647" t="s">
        <v>772</v>
      </c>
      <c r="C647" t="s">
        <v>39</v>
      </c>
      <c r="D647" t="s">
        <v>78</v>
      </c>
      <c r="E647" t="s">
        <v>1322</v>
      </c>
      <c r="F647" t="s">
        <v>707</v>
      </c>
      <c r="H647" t="s">
        <v>11</v>
      </c>
      <c r="I647" t="s">
        <v>21</v>
      </c>
      <c r="J647" t="s">
        <v>64</v>
      </c>
      <c r="K647" t="s">
        <v>1841</v>
      </c>
      <c r="L647" s="27" t="s">
        <v>1838</v>
      </c>
      <c r="M647" t="s">
        <v>1546</v>
      </c>
      <c r="N647" s="10">
        <v>1028185</v>
      </c>
      <c r="P647" t="s">
        <v>2114</v>
      </c>
    </row>
    <row r="648" spans="1:16" x14ac:dyDescent="0.3">
      <c r="A648">
        <v>2023</v>
      </c>
      <c r="B648" t="s">
        <v>1591</v>
      </c>
      <c r="C648" t="s">
        <v>39</v>
      </c>
      <c r="D648" t="s">
        <v>45</v>
      </c>
      <c r="E648" t="s">
        <v>707</v>
      </c>
      <c r="F648" t="s">
        <v>1849</v>
      </c>
      <c r="H648" t="s">
        <v>720</v>
      </c>
      <c r="I648" t="s">
        <v>720</v>
      </c>
      <c r="J648" t="s">
        <v>720</v>
      </c>
      <c r="K648" t="s">
        <v>1841</v>
      </c>
      <c r="L648" s="27" t="s">
        <v>1838</v>
      </c>
      <c r="M648" t="s">
        <v>1546</v>
      </c>
      <c r="N648" s="10">
        <v>2911165</v>
      </c>
      <c r="P648" t="s">
        <v>2114</v>
      </c>
    </row>
    <row r="649" spans="1:16" x14ac:dyDescent="0.3">
      <c r="A649">
        <v>2023</v>
      </c>
      <c r="B649" t="s">
        <v>772</v>
      </c>
      <c r="C649" t="s">
        <v>39</v>
      </c>
      <c r="D649" t="s">
        <v>41</v>
      </c>
      <c r="E649" t="s">
        <v>1317</v>
      </c>
      <c r="F649" t="s">
        <v>707</v>
      </c>
      <c r="H649" t="s">
        <v>11</v>
      </c>
      <c r="I649" t="s">
        <v>13</v>
      </c>
      <c r="J649" t="s">
        <v>16</v>
      </c>
      <c r="K649" t="s">
        <v>1841</v>
      </c>
      <c r="L649" s="27" t="s">
        <v>1665</v>
      </c>
      <c r="M649" t="s">
        <v>1546</v>
      </c>
      <c r="N649" s="10">
        <v>600794</v>
      </c>
      <c r="P649" t="s">
        <v>2114</v>
      </c>
    </row>
    <row r="650" spans="1:16" x14ac:dyDescent="0.3">
      <c r="A650">
        <v>2023</v>
      </c>
      <c r="B650" t="s">
        <v>772</v>
      </c>
      <c r="C650" t="s">
        <v>39</v>
      </c>
      <c r="D650" t="s">
        <v>78</v>
      </c>
      <c r="E650" t="s">
        <v>1322</v>
      </c>
      <c r="F650" t="s">
        <v>707</v>
      </c>
      <c r="H650" t="s">
        <v>11</v>
      </c>
      <c r="I650" t="s">
        <v>21</v>
      </c>
      <c r="J650" t="s">
        <v>64</v>
      </c>
      <c r="K650" t="s">
        <v>1841</v>
      </c>
      <c r="L650" s="27" t="s">
        <v>1665</v>
      </c>
      <c r="M650" t="s">
        <v>1546</v>
      </c>
      <c r="N650" s="10">
        <v>701214</v>
      </c>
      <c r="P650" t="s">
        <v>2114</v>
      </c>
    </row>
    <row r="651" spans="1:16" x14ac:dyDescent="0.3">
      <c r="A651">
        <v>2023</v>
      </c>
      <c r="B651" t="s">
        <v>1591</v>
      </c>
      <c r="C651" t="s">
        <v>39</v>
      </c>
      <c r="D651" t="s">
        <v>45</v>
      </c>
      <c r="E651" t="s">
        <v>707</v>
      </c>
      <c r="F651" t="s">
        <v>1849</v>
      </c>
      <c r="H651" t="s">
        <v>720</v>
      </c>
      <c r="I651" t="s">
        <v>720</v>
      </c>
      <c r="J651" t="s">
        <v>720</v>
      </c>
      <c r="K651" t="s">
        <v>1841</v>
      </c>
      <c r="L651" s="27" t="s">
        <v>1665</v>
      </c>
      <c r="M651" t="s">
        <v>1546</v>
      </c>
      <c r="N651" s="10">
        <v>4629650</v>
      </c>
      <c r="P651" t="s">
        <v>2114</v>
      </c>
    </row>
    <row r="652" spans="1:16" x14ac:dyDescent="0.3">
      <c r="A652">
        <v>2023</v>
      </c>
      <c r="B652" t="s">
        <v>772</v>
      </c>
      <c r="C652" t="s">
        <v>39</v>
      </c>
      <c r="D652" t="s">
        <v>41</v>
      </c>
      <c r="E652" t="s">
        <v>1317</v>
      </c>
      <c r="F652" t="s">
        <v>707</v>
      </c>
      <c r="H652" t="s">
        <v>11</v>
      </c>
      <c r="I652" t="s">
        <v>13</v>
      </c>
      <c r="J652" t="s">
        <v>16</v>
      </c>
      <c r="K652" t="s">
        <v>1841</v>
      </c>
      <c r="L652" s="27" t="s">
        <v>1839</v>
      </c>
      <c r="M652" t="s">
        <v>1546</v>
      </c>
      <c r="N652" s="10">
        <v>408676</v>
      </c>
      <c r="P652" t="s">
        <v>2114</v>
      </c>
    </row>
    <row r="653" spans="1:16" x14ac:dyDescent="0.3">
      <c r="A653">
        <v>2023</v>
      </c>
      <c r="B653" t="s">
        <v>772</v>
      </c>
      <c r="C653" t="s">
        <v>39</v>
      </c>
      <c r="D653" t="s">
        <v>78</v>
      </c>
      <c r="E653" t="s">
        <v>1322</v>
      </c>
      <c r="F653" t="s">
        <v>707</v>
      </c>
      <c r="H653" t="s">
        <v>11</v>
      </c>
      <c r="I653" t="s">
        <v>21</v>
      </c>
      <c r="J653" t="s">
        <v>64</v>
      </c>
      <c r="K653" t="s">
        <v>1841</v>
      </c>
      <c r="L653" s="27" t="s">
        <v>1839</v>
      </c>
      <c r="M653" t="s">
        <v>1546</v>
      </c>
      <c r="N653" s="10">
        <v>86052</v>
      </c>
      <c r="P653" t="s">
        <v>2114</v>
      </c>
    </row>
    <row r="654" spans="1:16" x14ac:dyDescent="0.3">
      <c r="A654">
        <v>2023</v>
      </c>
      <c r="B654" t="s">
        <v>1591</v>
      </c>
      <c r="C654" t="s">
        <v>39</v>
      </c>
      <c r="D654" t="s">
        <v>45</v>
      </c>
      <c r="E654" t="s">
        <v>707</v>
      </c>
      <c r="F654" t="s">
        <v>1849</v>
      </c>
      <c r="H654" t="s">
        <v>720</v>
      </c>
      <c r="I654" t="s">
        <v>720</v>
      </c>
      <c r="J654" t="s">
        <v>720</v>
      </c>
      <c r="K654" t="s">
        <v>1841</v>
      </c>
      <c r="L654" s="27" t="s">
        <v>1839</v>
      </c>
      <c r="M654" t="s">
        <v>1546</v>
      </c>
      <c r="N654" s="10">
        <v>0</v>
      </c>
      <c r="P654" t="s">
        <v>2114</v>
      </c>
    </row>
    <row r="655" spans="1:16" x14ac:dyDescent="0.3">
      <c r="A655">
        <v>2023</v>
      </c>
      <c r="B655" t="s">
        <v>772</v>
      </c>
      <c r="C655" t="s">
        <v>39</v>
      </c>
      <c r="D655" t="s">
        <v>41</v>
      </c>
      <c r="E655" t="s">
        <v>1317</v>
      </c>
      <c r="F655" t="s">
        <v>707</v>
      </c>
      <c r="H655" t="s">
        <v>11</v>
      </c>
      <c r="I655" t="s">
        <v>13</v>
      </c>
      <c r="J655" t="s">
        <v>16</v>
      </c>
      <c r="K655" t="s">
        <v>1841</v>
      </c>
      <c r="L655" s="27" t="s">
        <v>1840</v>
      </c>
      <c r="M655" t="s">
        <v>1546</v>
      </c>
      <c r="N655" s="10">
        <v>0</v>
      </c>
      <c r="P655" t="s">
        <v>2114</v>
      </c>
    </row>
    <row r="656" spans="1:16" x14ac:dyDescent="0.3">
      <c r="A656">
        <v>2023</v>
      </c>
      <c r="B656" t="s">
        <v>772</v>
      </c>
      <c r="C656" t="s">
        <v>39</v>
      </c>
      <c r="D656" t="s">
        <v>78</v>
      </c>
      <c r="E656" t="s">
        <v>1322</v>
      </c>
      <c r="F656" t="s">
        <v>707</v>
      </c>
      <c r="H656" t="s">
        <v>11</v>
      </c>
      <c r="I656" t="s">
        <v>21</v>
      </c>
      <c r="J656" t="s">
        <v>64</v>
      </c>
      <c r="K656" t="s">
        <v>1841</v>
      </c>
      <c r="L656" s="27" t="s">
        <v>1840</v>
      </c>
      <c r="M656" t="s">
        <v>1546</v>
      </c>
      <c r="N656" s="10">
        <v>0</v>
      </c>
      <c r="P656" t="s">
        <v>2114</v>
      </c>
    </row>
    <row r="657" spans="1:16" x14ac:dyDescent="0.3">
      <c r="A657">
        <v>2023</v>
      </c>
      <c r="B657" t="s">
        <v>1591</v>
      </c>
      <c r="C657" t="s">
        <v>39</v>
      </c>
      <c r="D657" t="s">
        <v>45</v>
      </c>
      <c r="E657" t="s">
        <v>707</v>
      </c>
      <c r="F657" t="s">
        <v>1849</v>
      </c>
      <c r="H657" t="s">
        <v>720</v>
      </c>
      <c r="I657" t="s">
        <v>720</v>
      </c>
      <c r="J657" t="s">
        <v>720</v>
      </c>
      <c r="K657" t="s">
        <v>1841</v>
      </c>
      <c r="L657" s="27" t="s">
        <v>1840</v>
      </c>
      <c r="M657" t="s">
        <v>1546</v>
      </c>
      <c r="N657" s="10">
        <v>4428525</v>
      </c>
      <c r="P657" t="s">
        <v>2114</v>
      </c>
    </row>
    <row r="658" spans="1:16" x14ac:dyDescent="0.3">
      <c r="A658">
        <v>2023</v>
      </c>
      <c r="B658" t="s">
        <v>772</v>
      </c>
      <c r="C658" t="s">
        <v>39</v>
      </c>
      <c r="D658" t="s">
        <v>41</v>
      </c>
      <c r="E658" t="s">
        <v>1317</v>
      </c>
      <c r="F658" t="s">
        <v>707</v>
      </c>
      <c r="H658" t="s">
        <v>11</v>
      </c>
      <c r="I658" t="s">
        <v>13</v>
      </c>
      <c r="J658" t="s">
        <v>16</v>
      </c>
      <c r="K658" t="s">
        <v>1841</v>
      </c>
      <c r="L658" s="27" t="s">
        <v>1843</v>
      </c>
      <c r="M658" t="s">
        <v>1546</v>
      </c>
      <c r="N658" s="10">
        <v>2237.5</v>
      </c>
      <c r="P658" t="s">
        <v>2114</v>
      </c>
    </row>
    <row r="659" spans="1:16" x14ac:dyDescent="0.3">
      <c r="A659">
        <v>2023</v>
      </c>
      <c r="B659" t="s">
        <v>772</v>
      </c>
      <c r="C659" t="s">
        <v>39</v>
      </c>
      <c r="D659" t="s">
        <v>78</v>
      </c>
      <c r="E659" t="s">
        <v>1322</v>
      </c>
      <c r="F659" t="s">
        <v>707</v>
      </c>
      <c r="H659" t="s">
        <v>11</v>
      </c>
      <c r="I659" t="s">
        <v>21</v>
      </c>
      <c r="J659" t="s">
        <v>64</v>
      </c>
      <c r="K659" t="s">
        <v>1841</v>
      </c>
      <c r="L659" s="27" t="s">
        <v>1843</v>
      </c>
      <c r="M659" t="s">
        <v>1546</v>
      </c>
      <c r="N659" s="10">
        <v>1440.2</v>
      </c>
      <c r="P659" t="s">
        <v>2114</v>
      </c>
    </row>
    <row r="660" spans="1:16" x14ac:dyDescent="0.3">
      <c r="A660">
        <v>2023</v>
      </c>
      <c r="B660" t="s">
        <v>1591</v>
      </c>
      <c r="C660" t="s">
        <v>39</v>
      </c>
      <c r="D660" t="s">
        <v>45</v>
      </c>
      <c r="E660" t="s">
        <v>707</v>
      </c>
      <c r="F660" t="s">
        <v>1849</v>
      </c>
      <c r="H660" t="s">
        <v>720</v>
      </c>
      <c r="I660" t="s">
        <v>720</v>
      </c>
      <c r="J660" t="s">
        <v>720</v>
      </c>
      <c r="K660" t="s">
        <v>1841</v>
      </c>
      <c r="L660" s="27" t="s">
        <v>1843</v>
      </c>
      <c r="M660" t="s">
        <v>1546</v>
      </c>
      <c r="N660" s="10">
        <v>2255.6999999999998</v>
      </c>
      <c r="P660" t="s">
        <v>2114</v>
      </c>
    </row>
    <row r="661" spans="1:16" x14ac:dyDescent="0.3">
      <c r="A661">
        <v>2023</v>
      </c>
      <c r="B661" t="s">
        <v>772</v>
      </c>
      <c r="C661" t="s">
        <v>39</v>
      </c>
      <c r="D661" t="s">
        <v>41</v>
      </c>
      <c r="E661" t="s">
        <v>1317</v>
      </c>
      <c r="F661" t="s">
        <v>707</v>
      </c>
      <c r="H661" t="s">
        <v>11</v>
      </c>
      <c r="I661" t="s">
        <v>13</v>
      </c>
      <c r="J661" t="s">
        <v>16</v>
      </c>
      <c r="K661" t="s">
        <v>1841</v>
      </c>
      <c r="L661" s="27" t="s">
        <v>1842</v>
      </c>
      <c r="M661" t="s">
        <v>1546</v>
      </c>
      <c r="N661" s="10">
        <v>230.56</v>
      </c>
      <c r="P661" t="s">
        <v>2114</v>
      </c>
    </row>
    <row r="662" spans="1:16" x14ac:dyDescent="0.3">
      <c r="A662">
        <v>2023</v>
      </c>
      <c r="B662" t="s">
        <v>772</v>
      </c>
      <c r="C662" t="s">
        <v>39</v>
      </c>
      <c r="D662" t="s">
        <v>78</v>
      </c>
      <c r="E662" t="s">
        <v>1322</v>
      </c>
      <c r="F662" t="s">
        <v>707</v>
      </c>
      <c r="H662" t="s">
        <v>11</v>
      </c>
      <c r="I662" t="s">
        <v>21</v>
      </c>
      <c r="J662" t="s">
        <v>64</v>
      </c>
      <c r="K662" t="s">
        <v>1841</v>
      </c>
      <c r="L662" s="27" t="s">
        <v>1842</v>
      </c>
      <c r="M662" t="s">
        <v>1546</v>
      </c>
      <c r="N662" s="10">
        <v>56.04</v>
      </c>
      <c r="P662" t="s">
        <v>2114</v>
      </c>
    </row>
    <row r="663" spans="1:16" x14ac:dyDescent="0.3">
      <c r="A663">
        <v>2023</v>
      </c>
      <c r="B663" t="s">
        <v>1591</v>
      </c>
      <c r="C663" t="s">
        <v>39</v>
      </c>
      <c r="D663" t="s">
        <v>45</v>
      </c>
      <c r="E663" t="s">
        <v>707</v>
      </c>
      <c r="F663" t="s">
        <v>1849</v>
      </c>
      <c r="H663" t="s">
        <v>720</v>
      </c>
      <c r="I663" t="s">
        <v>720</v>
      </c>
      <c r="J663" t="s">
        <v>720</v>
      </c>
      <c r="K663" t="s">
        <v>1841</v>
      </c>
      <c r="L663" s="27" t="s">
        <v>1842</v>
      </c>
      <c r="M663" t="s">
        <v>1546</v>
      </c>
      <c r="N663" s="10">
        <v>224</v>
      </c>
      <c r="P663" t="s">
        <v>2114</v>
      </c>
    </row>
    <row r="664" spans="1:16" x14ac:dyDescent="0.3">
      <c r="A664">
        <v>2023</v>
      </c>
      <c r="B664" t="s">
        <v>772</v>
      </c>
      <c r="C664" t="s">
        <v>39</v>
      </c>
      <c r="D664" t="s">
        <v>41</v>
      </c>
      <c r="E664" t="s">
        <v>1317</v>
      </c>
      <c r="F664" t="s">
        <v>707</v>
      </c>
      <c r="H664" t="s">
        <v>11</v>
      </c>
      <c r="I664" t="s">
        <v>13</v>
      </c>
      <c r="J664" t="s">
        <v>16</v>
      </c>
      <c r="K664" t="s">
        <v>1653</v>
      </c>
      <c r="L664" s="27" t="s">
        <v>1844</v>
      </c>
      <c r="M664" t="s">
        <v>1655</v>
      </c>
      <c r="N664" s="10">
        <v>3232.4589999999998</v>
      </c>
      <c r="P664" t="s">
        <v>2114</v>
      </c>
    </row>
    <row r="665" spans="1:16" x14ac:dyDescent="0.3">
      <c r="A665">
        <v>2023</v>
      </c>
      <c r="B665" t="s">
        <v>772</v>
      </c>
      <c r="C665" t="s">
        <v>39</v>
      </c>
      <c r="D665" t="s">
        <v>41</v>
      </c>
      <c r="E665" t="s">
        <v>1317</v>
      </c>
      <c r="F665" t="s">
        <v>707</v>
      </c>
      <c r="H665" t="s">
        <v>11</v>
      </c>
      <c r="I665" t="s">
        <v>13</v>
      </c>
      <c r="J665" t="s">
        <v>16</v>
      </c>
      <c r="K665" t="s">
        <v>1653</v>
      </c>
      <c r="L665" s="27" t="s">
        <v>1748</v>
      </c>
      <c r="M665" t="s">
        <v>1655</v>
      </c>
      <c r="N665" s="10">
        <v>2226.0140000000001</v>
      </c>
      <c r="P665" t="s">
        <v>2114</v>
      </c>
    </row>
    <row r="666" spans="1:16" x14ac:dyDescent="0.3">
      <c r="A666">
        <v>2023</v>
      </c>
      <c r="B666" t="s">
        <v>772</v>
      </c>
      <c r="C666" t="s">
        <v>39</v>
      </c>
      <c r="D666" t="s">
        <v>41</v>
      </c>
      <c r="E666" t="s">
        <v>1317</v>
      </c>
      <c r="F666" t="s">
        <v>707</v>
      </c>
      <c r="H666" t="s">
        <v>11</v>
      </c>
      <c r="I666" t="s">
        <v>13</v>
      </c>
      <c r="J666" t="s">
        <v>16</v>
      </c>
      <c r="K666" t="s">
        <v>1653</v>
      </c>
      <c r="L666" s="27" t="s">
        <v>1845</v>
      </c>
      <c r="M666" t="s">
        <v>1655</v>
      </c>
      <c r="N666" s="10">
        <v>1006.4450000000001</v>
      </c>
      <c r="P666" t="s">
        <v>2114</v>
      </c>
    </row>
    <row r="667" spans="1:16" x14ac:dyDescent="0.3">
      <c r="A667">
        <v>2023</v>
      </c>
      <c r="B667" t="s">
        <v>772</v>
      </c>
      <c r="C667" t="s">
        <v>39</v>
      </c>
      <c r="D667" t="s">
        <v>78</v>
      </c>
      <c r="E667" t="s">
        <v>1322</v>
      </c>
      <c r="F667" t="s">
        <v>707</v>
      </c>
      <c r="H667" t="s">
        <v>11</v>
      </c>
      <c r="I667" t="s">
        <v>21</v>
      </c>
      <c r="J667" t="s">
        <v>64</v>
      </c>
      <c r="K667" t="s">
        <v>1653</v>
      </c>
      <c r="L667" s="27" t="s">
        <v>1844</v>
      </c>
      <c r="M667" t="s">
        <v>1655</v>
      </c>
      <c r="N667" s="10">
        <v>1552.3931809999999</v>
      </c>
      <c r="P667" t="s">
        <v>2114</v>
      </c>
    </row>
    <row r="668" spans="1:16" x14ac:dyDescent="0.3">
      <c r="A668">
        <v>2023</v>
      </c>
      <c r="B668" t="s">
        <v>772</v>
      </c>
      <c r="C668" t="s">
        <v>39</v>
      </c>
      <c r="D668" t="s">
        <v>78</v>
      </c>
      <c r="E668" t="s">
        <v>1322</v>
      </c>
      <c r="F668" t="s">
        <v>707</v>
      </c>
      <c r="H668" t="s">
        <v>11</v>
      </c>
      <c r="I668" t="s">
        <v>21</v>
      </c>
      <c r="J668" t="s">
        <v>64</v>
      </c>
      <c r="K668" t="s">
        <v>1653</v>
      </c>
      <c r="L668" s="27" t="s">
        <v>1748</v>
      </c>
      <c r="M668" t="s">
        <v>1655</v>
      </c>
      <c r="N668" s="10">
        <v>1543.3544999999999</v>
      </c>
      <c r="P668" t="s">
        <v>2114</v>
      </c>
    </row>
    <row r="669" spans="1:16" x14ac:dyDescent="0.3">
      <c r="A669">
        <v>2023</v>
      </c>
      <c r="B669" t="s">
        <v>772</v>
      </c>
      <c r="C669" t="s">
        <v>39</v>
      </c>
      <c r="D669" t="s">
        <v>78</v>
      </c>
      <c r="E669" t="s">
        <v>1322</v>
      </c>
      <c r="F669" t="s">
        <v>707</v>
      </c>
      <c r="H669" t="s">
        <v>11</v>
      </c>
      <c r="I669" t="s">
        <v>21</v>
      </c>
      <c r="J669" t="s">
        <v>64</v>
      </c>
      <c r="K669" t="s">
        <v>1653</v>
      </c>
      <c r="L669" s="27" t="s">
        <v>1845</v>
      </c>
      <c r="M669" t="s">
        <v>1655</v>
      </c>
      <c r="N669" s="10">
        <v>562.15918099999999</v>
      </c>
      <c r="P669" t="s">
        <v>2114</v>
      </c>
    </row>
    <row r="670" spans="1:16" x14ac:dyDescent="0.3">
      <c r="A670">
        <v>2023</v>
      </c>
      <c r="B670" t="s">
        <v>1591</v>
      </c>
      <c r="C670" t="s">
        <v>39</v>
      </c>
      <c r="D670" t="s">
        <v>45</v>
      </c>
      <c r="E670" t="s">
        <v>707</v>
      </c>
      <c r="F670" t="s">
        <v>1849</v>
      </c>
      <c r="H670" t="s">
        <v>720</v>
      </c>
      <c r="I670" t="s">
        <v>720</v>
      </c>
      <c r="J670" t="s">
        <v>720</v>
      </c>
      <c r="K670" t="s">
        <v>1653</v>
      </c>
      <c r="L670" s="27" t="s">
        <v>1844</v>
      </c>
      <c r="M670" t="s">
        <v>1655</v>
      </c>
      <c r="N670" s="10">
        <v>5314.0829729999996</v>
      </c>
      <c r="P670" t="s">
        <v>2114</v>
      </c>
    </row>
    <row r="671" spans="1:16" x14ac:dyDescent="0.3">
      <c r="A671">
        <v>2023</v>
      </c>
      <c r="B671" t="s">
        <v>1591</v>
      </c>
      <c r="C671" t="s">
        <v>39</v>
      </c>
      <c r="D671" t="s">
        <v>45</v>
      </c>
      <c r="E671" t="s">
        <v>707</v>
      </c>
      <c r="F671" t="s">
        <v>1849</v>
      </c>
      <c r="H671" t="s">
        <v>720</v>
      </c>
      <c r="I671" t="s">
        <v>720</v>
      </c>
      <c r="J671" t="s">
        <v>720</v>
      </c>
      <c r="K671" t="s">
        <v>1653</v>
      </c>
      <c r="L671" s="27" t="s">
        <v>1748</v>
      </c>
      <c r="M671" t="s">
        <v>1655</v>
      </c>
      <c r="N671" s="10">
        <v>9170.5809000000008</v>
      </c>
      <c r="P671" t="s">
        <v>2114</v>
      </c>
    </row>
    <row r="672" spans="1:16" x14ac:dyDescent="0.3">
      <c r="A672">
        <v>2023</v>
      </c>
      <c r="B672" t="s">
        <v>1591</v>
      </c>
      <c r="C672" t="s">
        <v>39</v>
      </c>
      <c r="D672" t="s">
        <v>45</v>
      </c>
      <c r="E672" t="s">
        <v>707</v>
      </c>
      <c r="F672" t="s">
        <v>1849</v>
      </c>
      <c r="H672" t="s">
        <v>720</v>
      </c>
      <c r="I672" t="s">
        <v>720</v>
      </c>
      <c r="J672" t="s">
        <v>720</v>
      </c>
      <c r="K672" t="s">
        <v>1653</v>
      </c>
      <c r="L672" s="27" t="s">
        <v>1845</v>
      </c>
      <c r="M672" t="s">
        <v>1655</v>
      </c>
      <c r="N672" s="10">
        <v>4907.8186729999998</v>
      </c>
      <c r="P672" t="s">
        <v>2114</v>
      </c>
    </row>
    <row r="673" spans="1:16" x14ac:dyDescent="0.3">
      <c r="A673">
        <v>2023</v>
      </c>
      <c r="B673" t="s">
        <v>772</v>
      </c>
      <c r="C673" t="s">
        <v>39</v>
      </c>
      <c r="D673" t="s">
        <v>41</v>
      </c>
      <c r="E673" t="s">
        <v>1317</v>
      </c>
      <c r="F673" t="s">
        <v>707</v>
      </c>
      <c r="H673" t="s">
        <v>11</v>
      </c>
      <c r="I673" t="s">
        <v>13</v>
      </c>
      <c r="J673" t="s">
        <v>16</v>
      </c>
      <c r="K673" t="s">
        <v>1653</v>
      </c>
      <c r="L673" s="27" t="s">
        <v>1812</v>
      </c>
      <c r="M673" t="s">
        <v>1846</v>
      </c>
      <c r="N673" s="10">
        <v>4.3381249999999998</v>
      </c>
      <c r="P673" t="s">
        <v>2114</v>
      </c>
    </row>
    <row r="674" spans="1:16" x14ac:dyDescent="0.3">
      <c r="A674">
        <v>2023</v>
      </c>
      <c r="B674" t="s">
        <v>772</v>
      </c>
      <c r="C674" t="s">
        <v>39</v>
      </c>
      <c r="D674" t="s">
        <v>78</v>
      </c>
      <c r="E674" t="s">
        <v>1322</v>
      </c>
      <c r="F674" t="s">
        <v>707</v>
      </c>
      <c r="H674" t="s">
        <v>11</v>
      </c>
      <c r="I674" t="s">
        <v>21</v>
      </c>
      <c r="J674" t="s">
        <v>64</v>
      </c>
      <c r="K674" t="s">
        <v>1653</v>
      </c>
      <c r="L674" s="27" t="s">
        <v>1812</v>
      </c>
      <c r="M674" t="s">
        <v>1846</v>
      </c>
      <c r="N674" s="10">
        <v>3.12310656111111</v>
      </c>
      <c r="P674" t="s">
        <v>2114</v>
      </c>
    </row>
    <row r="675" spans="1:16" x14ac:dyDescent="0.3">
      <c r="A675">
        <v>2023</v>
      </c>
      <c r="B675" t="s">
        <v>1591</v>
      </c>
      <c r="C675" t="s">
        <v>39</v>
      </c>
      <c r="D675" t="s">
        <v>45</v>
      </c>
      <c r="E675" t="s">
        <v>707</v>
      </c>
      <c r="F675" t="s">
        <v>1849</v>
      </c>
      <c r="H675" t="s">
        <v>720</v>
      </c>
      <c r="I675" t="s">
        <v>720</v>
      </c>
      <c r="J675" t="s">
        <v>720</v>
      </c>
      <c r="K675" t="s">
        <v>1653</v>
      </c>
      <c r="L675" s="27" t="s">
        <v>1812</v>
      </c>
      <c r="M675" t="s">
        <v>1846</v>
      </c>
      <c r="N675" s="10">
        <v>18.876225665384599</v>
      </c>
      <c r="P675" t="s">
        <v>2114</v>
      </c>
    </row>
    <row r="676" spans="1:16" x14ac:dyDescent="0.3">
      <c r="A676">
        <v>2023</v>
      </c>
      <c r="B676" t="s">
        <v>772</v>
      </c>
      <c r="C676" t="s">
        <v>39</v>
      </c>
      <c r="D676" t="s">
        <v>41</v>
      </c>
      <c r="E676" t="s">
        <v>1317</v>
      </c>
      <c r="F676" t="s">
        <v>707</v>
      </c>
      <c r="H676" t="s">
        <v>11</v>
      </c>
      <c r="I676" t="s">
        <v>13</v>
      </c>
      <c r="J676" t="s">
        <v>16</v>
      </c>
      <c r="K676" t="s">
        <v>1653</v>
      </c>
      <c r="L676" s="27" t="s">
        <v>1812</v>
      </c>
      <c r="M676" t="s">
        <v>1847</v>
      </c>
      <c r="N676" s="10">
        <v>0.60592715231788097</v>
      </c>
      <c r="P676" t="s">
        <v>2114</v>
      </c>
    </row>
    <row r="677" spans="1:16" x14ac:dyDescent="0.3">
      <c r="A677">
        <v>2023</v>
      </c>
      <c r="B677" t="s">
        <v>772</v>
      </c>
      <c r="C677" t="s">
        <v>39</v>
      </c>
      <c r="D677" t="s">
        <v>78</v>
      </c>
      <c r="E677" t="s">
        <v>1322</v>
      </c>
      <c r="F677" t="s">
        <v>707</v>
      </c>
      <c r="H677" t="s">
        <v>11</v>
      </c>
      <c r="I677" t="s">
        <v>21</v>
      </c>
      <c r="J677" t="s">
        <v>64</v>
      </c>
      <c r="K677" t="s">
        <v>1653</v>
      </c>
      <c r="L677" s="27" t="s">
        <v>1812</v>
      </c>
      <c r="M677" t="s">
        <v>1847</v>
      </c>
      <c r="N677" s="10">
        <v>0.54684745233462995</v>
      </c>
      <c r="P677" t="s">
        <v>2114</v>
      </c>
    </row>
    <row r="678" spans="1:16" x14ac:dyDescent="0.3">
      <c r="A678">
        <v>2023</v>
      </c>
      <c r="B678" t="s">
        <v>1591</v>
      </c>
      <c r="C678" t="s">
        <v>39</v>
      </c>
      <c r="D678" t="s">
        <v>45</v>
      </c>
      <c r="E678" t="s">
        <v>707</v>
      </c>
      <c r="F678" t="s">
        <v>1849</v>
      </c>
      <c r="H678" t="s">
        <v>720</v>
      </c>
      <c r="I678" t="s">
        <v>720</v>
      </c>
      <c r="J678" t="s">
        <v>720</v>
      </c>
      <c r="K678" t="s">
        <v>1653</v>
      </c>
      <c r="L678" s="27" t="s">
        <v>1812</v>
      </c>
      <c r="M678" t="s">
        <v>1847</v>
      </c>
      <c r="N678" s="10">
        <v>1.68595626004809</v>
      </c>
      <c r="P678" t="s">
        <v>2114</v>
      </c>
    </row>
    <row r="679" spans="1:16" x14ac:dyDescent="0.3">
      <c r="A679">
        <v>2023</v>
      </c>
      <c r="B679" t="s">
        <v>772</v>
      </c>
      <c r="C679" t="s">
        <v>39</v>
      </c>
      <c r="D679" t="s">
        <v>77</v>
      </c>
      <c r="E679" t="s">
        <v>1321</v>
      </c>
      <c r="F679" t="s">
        <v>707</v>
      </c>
      <c r="H679" t="s">
        <v>11</v>
      </c>
      <c r="I679" t="s">
        <v>13</v>
      </c>
      <c r="J679" t="s">
        <v>64</v>
      </c>
      <c r="K679" t="s">
        <v>1627</v>
      </c>
      <c r="L679" t="s">
        <v>1629</v>
      </c>
      <c r="M679" t="s">
        <v>1691</v>
      </c>
      <c r="N679" s="10">
        <v>3942</v>
      </c>
      <c r="P679" t="s">
        <v>2114</v>
      </c>
    </row>
    <row r="680" spans="1:16" x14ac:dyDescent="0.3">
      <c r="A680">
        <v>2023</v>
      </c>
      <c r="B680" t="s">
        <v>772</v>
      </c>
      <c r="C680" t="s">
        <v>39</v>
      </c>
      <c r="D680" t="s">
        <v>86</v>
      </c>
      <c r="E680" t="s">
        <v>1323</v>
      </c>
      <c r="F680" t="s">
        <v>707</v>
      </c>
      <c r="H680" t="s">
        <v>11</v>
      </c>
      <c r="I680" t="s">
        <v>19</v>
      </c>
      <c r="J680" t="s">
        <v>84</v>
      </c>
      <c r="K680" t="s">
        <v>1627</v>
      </c>
      <c r="L680" t="s">
        <v>1629</v>
      </c>
      <c r="M680" t="s">
        <v>1691</v>
      </c>
      <c r="N680" s="10">
        <v>14182.7</v>
      </c>
      <c r="P680" t="s">
        <v>2114</v>
      </c>
    </row>
    <row r="681" spans="1:16" x14ac:dyDescent="0.3">
      <c r="A681">
        <v>2023</v>
      </c>
      <c r="B681" t="s">
        <v>772</v>
      </c>
      <c r="C681" t="s">
        <v>39</v>
      </c>
      <c r="D681" t="s">
        <v>77</v>
      </c>
      <c r="E681" t="s">
        <v>1321</v>
      </c>
      <c r="F681" t="s">
        <v>707</v>
      </c>
      <c r="H681" t="s">
        <v>11</v>
      </c>
      <c r="I681" t="s">
        <v>13</v>
      </c>
      <c r="J681" t="s">
        <v>64</v>
      </c>
      <c r="K681" t="s">
        <v>1627</v>
      </c>
      <c r="L681" t="s">
        <v>1635</v>
      </c>
      <c r="M681" t="s">
        <v>1691</v>
      </c>
      <c r="N681" s="10">
        <v>304.2</v>
      </c>
      <c r="P681" t="s">
        <v>2114</v>
      </c>
    </row>
    <row r="682" spans="1:16" x14ac:dyDescent="0.3">
      <c r="A682">
        <v>2023</v>
      </c>
      <c r="B682" t="s">
        <v>772</v>
      </c>
      <c r="C682" t="s">
        <v>39</v>
      </c>
      <c r="D682" t="s">
        <v>86</v>
      </c>
      <c r="E682" t="s">
        <v>1323</v>
      </c>
      <c r="F682" t="s">
        <v>707</v>
      </c>
      <c r="H682" t="s">
        <v>11</v>
      </c>
      <c r="I682" t="s">
        <v>19</v>
      </c>
      <c r="J682" t="s">
        <v>84</v>
      </c>
      <c r="K682" t="s">
        <v>1627</v>
      </c>
      <c r="L682" t="s">
        <v>1635</v>
      </c>
      <c r="M682" t="s">
        <v>1691</v>
      </c>
      <c r="N682" s="10">
        <v>672.1</v>
      </c>
      <c r="P682" t="s">
        <v>2114</v>
      </c>
    </row>
    <row r="683" spans="1:16" x14ac:dyDescent="0.3">
      <c r="A683">
        <v>2023</v>
      </c>
      <c r="B683" t="s">
        <v>772</v>
      </c>
      <c r="C683" t="s">
        <v>39</v>
      </c>
      <c r="D683" t="s">
        <v>77</v>
      </c>
      <c r="E683" t="s">
        <v>1321</v>
      </c>
      <c r="F683" t="s">
        <v>707</v>
      </c>
      <c r="H683" t="s">
        <v>11</v>
      </c>
      <c r="I683" t="s">
        <v>13</v>
      </c>
      <c r="J683" t="s">
        <v>64</v>
      </c>
      <c r="K683" t="s">
        <v>1653</v>
      </c>
      <c r="L683" t="s">
        <v>1654</v>
      </c>
      <c r="M683" t="s">
        <v>1655</v>
      </c>
      <c r="N683" s="10">
        <v>7</v>
      </c>
      <c r="P683" t="s">
        <v>2114</v>
      </c>
    </row>
    <row r="684" spans="1:16" x14ac:dyDescent="0.3">
      <c r="A684">
        <v>2023</v>
      </c>
      <c r="B684" t="s">
        <v>772</v>
      </c>
      <c r="C684" t="s">
        <v>39</v>
      </c>
      <c r="D684" t="s">
        <v>86</v>
      </c>
      <c r="E684" t="s">
        <v>1323</v>
      </c>
      <c r="F684" t="s">
        <v>707</v>
      </c>
      <c r="H684" t="s">
        <v>11</v>
      </c>
      <c r="I684" t="s">
        <v>19</v>
      </c>
      <c r="J684" t="s">
        <v>84</v>
      </c>
      <c r="K684" t="s">
        <v>1653</v>
      </c>
      <c r="L684" t="s">
        <v>1654</v>
      </c>
      <c r="M684" t="s">
        <v>1655</v>
      </c>
      <c r="N684" s="10">
        <v>1042</v>
      </c>
      <c r="P684" t="s">
        <v>2114</v>
      </c>
    </row>
    <row r="685" spans="1:16" x14ac:dyDescent="0.3">
      <c r="A685">
        <v>2023</v>
      </c>
      <c r="B685" t="s">
        <v>1686</v>
      </c>
      <c r="C685" t="s">
        <v>756</v>
      </c>
      <c r="D685" t="s">
        <v>1536</v>
      </c>
      <c r="E685" t="s">
        <v>707</v>
      </c>
      <c r="F685" t="s">
        <v>1850</v>
      </c>
      <c r="H685" t="s">
        <v>720</v>
      </c>
      <c r="I685" t="s">
        <v>720</v>
      </c>
      <c r="J685" t="s">
        <v>720</v>
      </c>
      <c r="K685" t="s">
        <v>1627</v>
      </c>
      <c r="L685" t="s">
        <v>1629</v>
      </c>
      <c r="M685" t="s">
        <v>1691</v>
      </c>
      <c r="N685" s="10">
        <v>35617.369225595001</v>
      </c>
      <c r="P685" t="s">
        <v>2115</v>
      </c>
    </row>
    <row r="686" spans="1:16" x14ac:dyDescent="0.3">
      <c r="A686">
        <v>2023</v>
      </c>
      <c r="B686" t="s">
        <v>1686</v>
      </c>
      <c r="C686" t="s">
        <v>756</v>
      </c>
      <c r="D686" t="s">
        <v>1536</v>
      </c>
      <c r="E686" t="s">
        <v>707</v>
      </c>
      <c r="F686" t="s">
        <v>1850</v>
      </c>
      <c r="H686" t="s">
        <v>720</v>
      </c>
      <c r="I686" t="s">
        <v>720</v>
      </c>
      <c r="J686" t="s">
        <v>720</v>
      </c>
      <c r="K686" t="s">
        <v>1627</v>
      </c>
      <c r="L686" t="s">
        <v>1635</v>
      </c>
      <c r="M686" t="s">
        <v>1691</v>
      </c>
      <c r="N686" s="10">
        <v>5536.701</v>
      </c>
      <c r="P686" t="s">
        <v>2115</v>
      </c>
    </row>
    <row r="687" spans="1:16" x14ac:dyDescent="0.3">
      <c r="A687">
        <v>2023</v>
      </c>
      <c r="B687" t="s">
        <v>1686</v>
      </c>
      <c r="C687" t="s">
        <v>756</v>
      </c>
      <c r="D687" t="s">
        <v>1536</v>
      </c>
      <c r="E687" t="s">
        <v>707</v>
      </c>
      <c r="F687" t="s">
        <v>1850</v>
      </c>
      <c r="H687" t="s">
        <v>720</v>
      </c>
      <c r="I687" t="s">
        <v>720</v>
      </c>
      <c r="J687" t="s">
        <v>720</v>
      </c>
      <c r="K687" t="s">
        <v>1641</v>
      </c>
      <c r="L687" t="s">
        <v>1644</v>
      </c>
      <c r="M687" t="s">
        <v>1546</v>
      </c>
      <c r="N687" s="10">
        <v>162.21032723366181</v>
      </c>
      <c r="P687" t="s">
        <v>2115</v>
      </c>
    </row>
    <row r="688" spans="1:16" x14ac:dyDescent="0.3">
      <c r="A688">
        <v>2023</v>
      </c>
      <c r="B688" t="s">
        <v>1686</v>
      </c>
      <c r="C688" t="s">
        <v>756</v>
      </c>
      <c r="D688" t="s">
        <v>1536</v>
      </c>
      <c r="E688" t="s">
        <v>707</v>
      </c>
      <c r="F688" t="s">
        <v>1850</v>
      </c>
      <c r="H688" t="s">
        <v>720</v>
      </c>
      <c r="I688" t="s">
        <v>720</v>
      </c>
      <c r="J688" t="s">
        <v>720</v>
      </c>
      <c r="K688" t="s">
        <v>1641</v>
      </c>
      <c r="L688" t="s">
        <v>1692</v>
      </c>
      <c r="M688" t="s">
        <v>1546</v>
      </c>
      <c r="N688" s="10">
        <v>319.19231890732357</v>
      </c>
      <c r="P688" t="s">
        <v>2115</v>
      </c>
    </row>
    <row r="689" spans="1:16" x14ac:dyDescent="0.3">
      <c r="A689">
        <v>2023</v>
      </c>
      <c r="B689" t="s">
        <v>1686</v>
      </c>
      <c r="C689" t="s">
        <v>756</v>
      </c>
      <c r="D689" t="s">
        <v>1536</v>
      </c>
      <c r="E689" t="s">
        <v>707</v>
      </c>
      <c r="F689" t="s">
        <v>1850</v>
      </c>
      <c r="H689" t="s">
        <v>720</v>
      </c>
      <c r="I689" t="s">
        <v>720</v>
      </c>
      <c r="J689" t="s">
        <v>720</v>
      </c>
      <c r="K689" t="s">
        <v>1641</v>
      </c>
      <c r="L689" t="s">
        <v>1693</v>
      </c>
      <c r="M689" t="s">
        <v>1546</v>
      </c>
      <c r="N689" s="10">
        <v>47.442164741802024</v>
      </c>
      <c r="P689" t="s">
        <v>2115</v>
      </c>
    </row>
    <row r="690" spans="1:16" x14ac:dyDescent="0.3">
      <c r="A690">
        <v>2023</v>
      </c>
      <c r="B690" t="s">
        <v>1686</v>
      </c>
      <c r="C690" t="s">
        <v>756</v>
      </c>
      <c r="D690" t="s">
        <v>1536</v>
      </c>
      <c r="E690" t="s">
        <v>707</v>
      </c>
      <c r="F690" t="s">
        <v>1850</v>
      </c>
      <c r="H690" t="s">
        <v>720</v>
      </c>
      <c r="I690" t="s">
        <v>720</v>
      </c>
      <c r="J690" t="s">
        <v>720</v>
      </c>
      <c r="K690" t="s">
        <v>1641</v>
      </c>
      <c r="L690" t="s">
        <v>1648</v>
      </c>
      <c r="M690" t="s">
        <v>1546</v>
      </c>
      <c r="N690" s="10">
        <v>50.803300388615952</v>
      </c>
      <c r="P690" t="s">
        <v>2115</v>
      </c>
    </row>
    <row r="691" spans="1:16" x14ac:dyDescent="0.3">
      <c r="A691">
        <v>2023</v>
      </c>
      <c r="B691" t="s">
        <v>1686</v>
      </c>
      <c r="C691" t="s">
        <v>756</v>
      </c>
      <c r="D691" t="s">
        <v>1536</v>
      </c>
      <c r="E691" t="s">
        <v>707</v>
      </c>
      <c r="F691" t="s">
        <v>1850</v>
      </c>
      <c r="H691" t="s">
        <v>720</v>
      </c>
      <c r="I691" t="s">
        <v>720</v>
      </c>
      <c r="J691" t="s">
        <v>720</v>
      </c>
      <c r="K691" t="s">
        <v>1641</v>
      </c>
      <c r="L691" t="s">
        <v>1646</v>
      </c>
      <c r="M691" t="s">
        <v>1546</v>
      </c>
      <c r="N691" s="10">
        <v>60.86381506924382</v>
      </c>
      <c r="P691" t="s">
        <v>2115</v>
      </c>
    </row>
    <row r="692" spans="1:16" x14ac:dyDescent="0.3">
      <c r="A692">
        <v>2023</v>
      </c>
      <c r="B692" t="s">
        <v>1686</v>
      </c>
      <c r="C692" t="s">
        <v>756</v>
      </c>
      <c r="D692" t="s">
        <v>1536</v>
      </c>
      <c r="E692" t="s">
        <v>707</v>
      </c>
      <c r="F692" t="s">
        <v>1850</v>
      </c>
      <c r="H692" t="s">
        <v>720</v>
      </c>
      <c r="I692" t="s">
        <v>720</v>
      </c>
      <c r="J692" t="s">
        <v>720</v>
      </c>
      <c r="K692" t="s">
        <v>1653</v>
      </c>
      <c r="L692" t="s">
        <v>1654</v>
      </c>
      <c r="M692" t="s">
        <v>1694</v>
      </c>
      <c r="N692" s="10">
        <v>974971.40334801702</v>
      </c>
      <c r="P692" t="s">
        <v>2115</v>
      </c>
    </row>
    <row r="693" spans="1:16" x14ac:dyDescent="0.3">
      <c r="A693">
        <v>2023</v>
      </c>
      <c r="B693" t="s">
        <v>1686</v>
      </c>
      <c r="C693" t="s">
        <v>756</v>
      </c>
      <c r="D693" t="s">
        <v>1536</v>
      </c>
      <c r="E693" t="s">
        <v>707</v>
      </c>
      <c r="F693" t="s">
        <v>1850</v>
      </c>
      <c r="H693" t="s">
        <v>720</v>
      </c>
      <c r="I693" t="s">
        <v>720</v>
      </c>
      <c r="J693" t="s">
        <v>720</v>
      </c>
      <c r="K693" t="s">
        <v>1653</v>
      </c>
      <c r="L693" t="s">
        <v>1656</v>
      </c>
      <c r="M693" t="s">
        <v>1694</v>
      </c>
      <c r="N693" s="10">
        <v>1743711.5</v>
      </c>
      <c r="P693" t="s">
        <v>2115</v>
      </c>
    </row>
    <row r="694" spans="1:16" x14ac:dyDescent="0.3">
      <c r="A694">
        <v>2023</v>
      </c>
      <c r="B694" t="s">
        <v>1686</v>
      </c>
      <c r="C694" t="s">
        <v>756</v>
      </c>
      <c r="D694" t="s">
        <v>1536</v>
      </c>
      <c r="E694" t="s">
        <v>707</v>
      </c>
      <c r="F694" t="s">
        <v>1850</v>
      </c>
      <c r="H694" t="s">
        <v>720</v>
      </c>
      <c r="I694" t="s">
        <v>720</v>
      </c>
      <c r="J694" t="s">
        <v>720</v>
      </c>
      <c r="K694" t="s">
        <v>1653</v>
      </c>
      <c r="L694" t="s">
        <v>1695</v>
      </c>
      <c r="M694" t="s">
        <v>1694</v>
      </c>
      <c r="N694" s="10">
        <v>749557.37969801703</v>
      </c>
      <c r="P694" t="s">
        <v>2115</v>
      </c>
    </row>
    <row r="695" spans="1:16" x14ac:dyDescent="0.3">
      <c r="A695">
        <v>2023</v>
      </c>
      <c r="B695" t="s">
        <v>1686</v>
      </c>
      <c r="C695" t="s">
        <v>756</v>
      </c>
      <c r="D695" t="s">
        <v>1536</v>
      </c>
      <c r="E695" t="s">
        <v>707</v>
      </c>
      <c r="F695" t="s">
        <v>1850</v>
      </c>
      <c r="H695" t="s">
        <v>720</v>
      </c>
      <c r="I695" t="s">
        <v>720</v>
      </c>
      <c r="J695" t="s">
        <v>720</v>
      </c>
      <c r="K695" t="s">
        <v>1950</v>
      </c>
      <c r="L695" t="s">
        <v>1678</v>
      </c>
      <c r="M695" t="s">
        <v>1680</v>
      </c>
      <c r="N695" s="10">
        <v>370</v>
      </c>
      <c r="P695" t="s">
        <v>2115</v>
      </c>
    </row>
    <row r="696" spans="1:16" x14ac:dyDescent="0.3">
      <c r="A696">
        <v>2023</v>
      </c>
      <c r="B696" t="s">
        <v>1686</v>
      </c>
      <c r="C696" t="s">
        <v>756</v>
      </c>
      <c r="D696" t="s">
        <v>1536</v>
      </c>
      <c r="E696" t="s">
        <v>707</v>
      </c>
      <c r="F696" t="s">
        <v>1850</v>
      </c>
      <c r="H696" t="s">
        <v>720</v>
      </c>
      <c r="I696" t="s">
        <v>720</v>
      </c>
      <c r="J696" t="s">
        <v>720</v>
      </c>
      <c r="K696" t="s">
        <v>1841</v>
      </c>
      <c r="L696" t="s">
        <v>1696</v>
      </c>
      <c r="M696" t="s">
        <v>1697</v>
      </c>
      <c r="N696" s="10">
        <v>24.1</v>
      </c>
      <c r="P696" t="s">
        <v>2115</v>
      </c>
    </row>
    <row r="697" spans="1:16" x14ac:dyDescent="0.3">
      <c r="A697">
        <v>2023</v>
      </c>
      <c r="B697" t="s">
        <v>1686</v>
      </c>
      <c r="C697" t="s">
        <v>756</v>
      </c>
      <c r="D697" t="s">
        <v>1536</v>
      </c>
      <c r="E697" t="s">
        <v>707</v>
      </c>
      <c r="F697" t="s">
        <v>1850</v>
      </c>
      <c r="H697" t="s">
        <v>720</v>
      </c>
      <c r="I697" t="s">
        <v>720</v>
      </c>
      <c r="J697" t="s">
        <v>720</v>
      </c>
      <c r="K697" t="s">
        <v>1841</v>
      </c>
      <c r="L697" t="s">
        <v>1698</v>
      </c>
      <c r="M697" t="s">
        <v>1697</v>
      </c>
      <c r="N697" s="10">
        <v>13.8</v>
      </c>
      <c r="P697" t="s">
        <v>2115</v>
      </c>
    </row>
    <row r="698" spans="1:16" x14ac:dyDescent="0.3">
      <c r="A698">
        <v>2023</v>
      </c>
      <c r="B698" t="s">
        <v>1686</v>
      </c>
      <c r="C698" t="s">
        <v>756</v>
      </c>
      <c r="D698" t="s">
        <v>1536</v>
      </c>
      <c r="E698" t="s">
        <v>707</v>
      </c>
      <c r="F698" t="s">
        <v>1850</v>
      </c>
      <c r="H698" t="s">
        <v>720</v>
      </c>
      <c r="I698" t="s">
        <v>720</v>
      </c>
      <c r="J698" t="s">
        <v>720</v>
      </c>
      <c r="K698" t="s">
        <v>1841</v>
      </c>
      <c r="L698" t="s">
        <v>1700</v>
      </c>
      <c r="M698" t="s">
        <v>1699</v>
      </c>
      <c r="N698" s="10">
        <v>1573733.1</v>
      </c>
      <c r="P698" t="s">
        <v>2115</v>
      </c>
    </row>
    <row r="699" spans="1:16" x14ac:dyDescent="0.3">
      <c r="A699">
        <v>2023</v>
      </c>
      <c r="B699" t="s">
        <v>1686</v>
      </c>
      <c r="C699" t="s">
        <v>756</v>
      </c>
      <c r="D699" t="s">
        <v>1536</v>
      </c>
      <c r="E699" t="s">
        <v>707</v>
      </c>
      <c r="F699" t="s">
        <v>1850</v>
      </c>
      <c r="H699" t="s">
        <v>720</v>
      </c>
      <c r="I699" t="s">
        <v>720</v>
      </c>
      <c r="J699" t="s">
        <v>720</v>
      </c>
      <c r="K699" t="s">
        <v>1841</v>
      </c>
      <c r="L699" t="s">
        <v>1701</v>
      </c>
      <c r="M699" t="s">
        <v>1699</v>
      </c>
      <c r="N699" s="10">
        <v>401350</v>
      </c>
      <c r="P699" t="s">
        <v>2115</v>
      </c>
    </row>
    <row r="700" spans="1:16" x14ac:dyDescent="0.3">
      <c r="A700">
        <v>2023</v>
      </c>
      <c r="B700" t="s">
        <v>1686</v>
      </c>
      <c r="C700" t="s">
        <v>756</v>
      </c>
      <c r="D700" t="s">
        <v>1536</v>
      </c>
      <c r="E700" t="s">
        <v>707</v>
      </c>
      <c r="F700" t="s">
        <v>1850</v>
      </c>
      <c r="H700" t="s">
        <v>720</v>
      </c>
      <c r="I700" t="s">
        <v>720</v>
      </c>
      <c r="J700" t="s">
        <v>720</v>
      </c>
      <c r="K700" t="s">
        <v>1841</v>
      </c>
      <c r="L700" t="s">
        <v>1702</v>
      </c>
      <c r="M700" t="s">
        <v>1546</v>
      </c>
      <c r="N700" s="10">
        <v>103803</v>
      </c>
      <c r="P700" t="s">
        <v>2115</v>
      </c>
    </row>
    <row r="701" spans="1:16" x14ac:dyDescent="0.3">
      <c r="A701">
        <v>2023</v>
      </c>
      <c r="B701" t="s">
        <v>1686</v>
      </c>
      <c r="C701" t="s">
        <v>756</v>
      </c>
      <c r="D701" t="s">
        <v>1536</v>
      </c>
      <c r="E701" t="s">
        <v>707</v>
      </c>
      <c r="F701" t="s">
        <v>1850</v>
      </c>
      <c r="H701" t="s">
        <v>720</v>
      </c>
      <c r="I701" t="s">
        <v>720</v>
      </c>
      <c r="J701" t="s">
        <v>720</v>
      </c>
      <c r="K701" t="s">
        <v>1841</v>
      </c>
      <c r="L701" t="s">
        <v>1703</v>
      </c>
      <c r="M701" t="s">
        <v>1546</v>
      </c>
      <c r="N701" s="10">
        <v>573800</v>
      </c>
      <c r="P701" t="s">
        <v>2115</v>
      </c>
    </row>
    <row r="702" spans="1:16" x14ac:dyDescent="0.3">
      <c r="A702">
        <v>2023</v>
      </c>
      <c r="B702" t="s">
        <v>807</v>
      </c>
      <c r="C702" t="s">
        <v>365</v>
      </c>
      <c r="D702" t="s">
        <v>707</v>
      </c>
      <c r="E702" t="s">
        <v>707</v>
      </c>
      <c r="F702" t="s">
        <v>707</v>
      </c>
      <c r="G702" t="s">
        <v>2487</v>
      </c>
    </row>
    <row r="703" spans="1:16" x14ac:dyDescent="0.3">
      <c r="A703">
        <v>2023</v>
      </c>
      <c r="B703" t="s">
        <v>772</v>
      </c>
      <c r="C703" t="s">
        <v>891</v>
      </c>
      <c r="D703" t="s">
        <v>321</v>
      </c>
      <c r="E703" t="s">
        <v>1344</v>
      </c>
      <c r="F703" t="s">
        <v>707</v>
      </c>
      <c r="H703" t="s">
        <v>233</v>
      </c>
      <c r="I703" t="s">
        <v>303</v>
      </c>
      <c r="J703" t="s">
        <v>322</v>
      </c>
      <c r="K703" t="s">
        <v>1627</v>
      </c>
      <c r="L703" t="s">
        <v>1774</v>
      </c>
      <c r="M703" t="s">
        <v>2215</v>
      </c>
      <c r="N703" s="10">
        <v>17589</v>
      </c>
      <c r="P703" t="s">
        <v>2166</v>
      </c>
    </row>
    <row r="704" spans="1:16" x14ac:dyDescent="0.3">
      <c r="A704">
        <v>2023</v>
      </c>
      <c r="B704" t="s">
        <v>772</v>
      </c>
      <c r="C704" t="s">
        <v>891</v>
      </c>
      <c r="D704" t="s">
        <v>321</v>
      </c>
      <c r="E704" t="s">
        <v>1344</v>
      </c>
      <c r="F704" t="s">
        <v>707</v>
      </c>
      <c r="H704" t="s">
        <v>233</v>
      </c>
      <c r="I704" t="s">
        <v>303</v>
      </c>
      <c r="J704" t="s">
        <v>322</v>
      </c>
      <c r="K704" t="s">
        <v>1653</v>
      </c>
      <c r="L704" t="s">
        <v>2213</v>
      </c>
      <c r="M704" t="s">
        <v>2157</v>
      </c>
      <c r="N704" s="10">
        <v>4595501</v>
      </c>
      <c r="P704" t="s">
        <v>2166</v>
      </c>
    </row>
    <row r="705" spans="1:16" x14ac:dyDescent="0.3">
      <c r="A705">
        <v>2023</v>
      </c>
      <c r="B705" t="s">
        <v>772</v>
      </c>
      <c r="C705" t="s">
        <v>891</v>
      </c>
      <c r="D705" t="s">
        <v>321</v>
      </c>
      <c r="E705" t="s">
        <v>1344</v>
      </c>
      <c r="F705" t="s">
        <v>707</v>
      </c>
      <c r="H705" t="s">
        <v>233</v>
      </c>
      <c r="I705" t="s">
        <v>303</v>
      </c>
      <c r="J705" t="s">
        <v>322</v>
      </c>
      <c r="K705" t="s">
        <v>1841</v>
      </c>
      <c r="L705" t="s">
        <v>1856</v>
      </c>
      <c r="M705" t="s">
        <v>2214</v>
      </c>
      <c r="N705" s="10">
        <v>3</v>
      </c>
      <c r="P705" t="s">
        <v>2166</v>
      </c>
    </row>
    <row r="706" spans="1:16" x14ac:dyDescent="0.3">
      <c r="A706">
        <v>2023</v>
      </c>
      <c r="B706" t="s">
        <v>772</v>
      </c>
      <c r="C706" t="s">
        <v>891</v>
      </c>
      <c r="D706" t="s">
        <v>321</v>
      </c>
      <c r="E706" t="s">
        <v>1344</v>
      </c>
      <c r="F706" t="s">
        <v>707</v>
      </c>
      <c r="H706" t="s">
        <v>233</v>
      </c>
      <c r="I706" t="s">
        <v>303</v>
      </c>
      <c r="J706" t="s">
        <v>322</v>
      </c>
      <c r="K706" t="s">
        <v>1841</v>
      </c>
      <c r="L706" t="s">
        <v>1855</v>
      </c>
      <c r="M706" t="s">
        <v>2214</v>
      </c>
      <c r="N706" s="10">
        <v>816</v>
      </c>
      <c r="P706" t="s">
        <v>2166</v>
      </c>
    </row>
    <row r="707" spans="1:16" x14ac:dyDescent="0.3">
      <c r="A707">
        <v>2023</v>
      </c>
      <c r="B707" t="s">
        <v>807</v>
      </c>
      <c r="C707" t="s">
        <v>2217</v>
      </c>
      <c r="D707" t="s">
        <v>707</v>
      </c>
      <c r="E707" t="s">
        <v>707</v>
      </c>
      <c r="F707" t="s">
        <v>707</v>
      </c>
      <c r="G707" t="s">
        <v>2216</v>
      </c>
      <c r="H707" t="s">
        <v>233</v>
      </c>
      <c r="I707" t="s">
        <v>720</v>
      </c>
      <c r="J707" t="s">
        <v>1544</v>
      </c>
      <c r="K707" t="s">
        <v>1841</v>
      </c>
      <c r="L707" t="s">
        <v>2222</v>
      </c>
      <c r="M707" t="s">
        <v>1546</v>
      </c>
      <c r="N707" s="10">
        <v>1577</v>
      </c>
      <c r="P707" t="s">
        <v>2221</v>
      </c>
    </row>
    <row r="708" spans="1:16" x14ac:dyDescent="0.3">
      <c r="A708">
        <v>2023</v>
      </c>
      <c r="B708" t="s">
        <v>807</v>
      </c>
      <c r="C708" t="s">
        <v>2217</v>
      </c>
      <c r="D708" t="s">
        <v>707</v>
      </c>
      <c r="E708" t="s">
        <v>707</v>
      </c>
      <c r="F708" t="s">
        <v>707</v>
      </c>
      <c r="G708" t="s">
        <v>2216</v>
      </c>
      <c r="H708" t="s">
        <v>233</v>
      </c>
      <c r="I708" t="s">
        <v>720</v>
      </c>
      <c r="J708" t="s">
        <v>1544</v>
      </c>
      <c r="K708" t="s">
        <v>1841</v>
      </c>
      <c r="L708" t="s">
        <v>1776</v>
      </c>
      <c r="M708" t="s">
        <v>1546</v>
      </c>
      <c r="N708" s="10">
        <v>1312</v>
      </c>
      <c r="P708" t="s">
        <v>2221</v>
      </c>
    </row>
    <row r="709" spans="1:16" x14ac:dyDescent="0.3">
      <c r="A709">
        <v>2023</v>
      </c>
      <c r="B709" t="s">
        <v>807</v>
      </c>
      <c r="C709" t="s">
        <v>2217</v>
      </c>
      <c r="D709" t="s">
        <v>707</v>
      </c>
      <c r="E709" t="s">
        <v>707</v>
      </c>
      <c r="F709" t="s">
        <v>707</v>
      </c>
      <c r="G709" t="s">
        <v>2216</v>
      </c>
      <c r="H709" t="s">
        <v>233</v>
      </c>
      <c r="I709" t="s">
        <v>720</v>
      </c>
      <c r="J709" t="s">
        <v>1544</v>
      </c>
      <c r="K709" t="s">
        <v>1653</v>
      </c>
      <c r="L709" t="s">
        <v>1845</v>
      </c>
      <c r="M709" t="s">
        <v>1694</v>
      </c>
      <c r="N709" s="10">
        <v>223236</v>
      </c>
      <c r="P709" t="s">
        <v>2221</v>
      </c>
    </row>
    <row r="710" spans="1:16" x14ac:dyDescent="0.3">
      <c r="A710">
        <v>2023</v>
      </c>
      <c r="B710" t="s">
        <v>807</v>
      </c>
      <c r="C710" t="s">
        <v>2217</v>
      </c>
      <c r="D710" t="s">
        <v>707</v>
      </c>
      <c r="E710" t="s">
        <v>707</v>
      </c>
      <c r="F710" t="s">
        <v>707</v>
      </c>
      <c r="G710" t="s">
        <v>2216</v>
      </c>
      <c r="H710" t="s">
        <v>233</v>
      </c>
      <c r="I710" t="s">
        <v>720</v>
      </c>
      <c r="J710" t="s">
        <v>1544</v>
      </c>
      <c r="K710" t="s">
        <v>1627</v>
      </c>
      <c r="L710" t="s">
        <v>1629</v>
      </c>
      <c r="M710" t="s">
        <v>1691</v>
      </c>
      <c r="N710" s="10">
        <v>6047</v>
      </c>
      <c r="P710" t="s">
        <v>2221</v>
      </c>
    </row>
    <row r="711" spans="1:16" x14ac:dyDescent="0.3">
      <c r="A711">
        <v>2023</v>
      </c>
      <c r="B711" t="s">
        <v>807</v>
      </c>
      <c r="C711" t="s">
        <v>2217</v>
      </c>
      <c r="D711" t="s">
        <v>707</v>
      </c>
      <c r="E711" t="s">
        <v>707</v>
      </c>
      <c r="F711" t="s">
        <v>707</v>
      </c>
      <c r="G711" t="s">
        <v>2216</v>
      </c>
      <c r="H711" t="s">
        <v>233</v>
      </c>
      <c r="I711" t="s">
        <v>720</v>
      </c>
      <c r="J711" t="s">
        <v>1544</v>
      </c>
      <c r="K711" t="s">
        <v>1627</v>
      </c>
      <c r="L711" t="s">
        <v>1635</v>
      </c>
      <c r="M711" t="s">
        <v>1691</v>
      </c>
      <c r="N711" s="10">
        <v>383</v>
      </c>
      <c r="P711" t="s">
        <v>2221</v>
      </c>
    </row>
    <row r="712" spans="1:16" x14ac:dyDescent="0.3">
      <c r="A712">
        <v>2023</v>
      </c>
      <c r="B712" t="s">
        <v>807</v>
      </c>
      <c r="C712" t="s">
        <v>358</v>
      </c>
      <c r="D712" t="s">
        <v>707</v>
      </c>
      <c r="E712" t="s">
        <v>707</v>
      </c>
      <c r="F712" t="s">
        <v>707</v>
      </c>
      <c r="G712" t="s">
        <v>2507</v>
      </c>
      <c r="H712" t="s">
        <v>233</v>
      </c>
      <c r="I712" t="s">
        <v>274</v>
      </c>
      <c r="J712" t="s">
        <v>360</v>
      </c>
      <c r="K712" t="s">
        <v>1627</v>
      </c>
      <c r="L712" t="s">
        <v>1629</v>
      </c>
      <c r="M712" t="s">
        <v>1691</v>
      </c>
      <c r="N712" s="10">
        <v>923132712</v>
      </c>
      <c r="O712" t="s">
        <v>2775</v>
      </c>
      <c r="P712" t="s">
        <v>2166</v>
      </c>
    </row>
    <row r="713" spans="1:16" x14ac:dyDescent="0.3">
      <c r="A713">
        <v>2023</v>
      </c>
      <c r="B713" t="s">
        <v>807</v>
      </c>
      <c r="C713" t="s">
        <v>358</v>
      </c>
      <c r="D713" t="s">
        <v>707</v>
      </c>
      <c r="E713" t="s">
        <v>707</v>
      </c>
      <c r="F713" t="s">
        <v>707</v>
      </c>
      <c r="G713" t="s">
        <v>2507</v>
      </c>
      <c r="H713" t="s">
        <v>233</v>
      </c>
      <c r="I713" t="s">
        <v>274</v>
      </c>
      <c r="J713" t="s">
        <v>360</v>
      </c>
      <c r="K713" t="s">
        <v>1627</v>
      </c>
      <c r="L713" t="s">
        <v>1635</v>
      </c>
      <c r="M713" t="s">
        <v>1691</v>
      </c>
      <c r="N713" s="10">
        <v>119558</v>
      </c>
      <c r="O713" t="s">
        <v>2775</v>
      </c>
      <c r="P713" t="s">
        <v>2166</v>
      </c>
    </row>
    <row r="714" spans="1:16" x14ac:dyDescent="0.3">
      <c r="A714">
        <v>2023</v>
      </c>
      <c r="B714" t="s">
        <v>1537</v>
      </c>
      <c r="C714" t="s">
        <v>902</v>
      </c>
      <c r="D714" t="s">
        <v>2224</v>
      </c>
      <c r="E714" t="s">
        <v>707</v>
      </c>
      <c r="F714" t="s">
        <v>2223</v>
      </c>
      <c r="H714" t="s">
        <v>11</v>
      </c>
      <c r="I714" t="s">
        <v>44</v>
      </c>
      <c r="J714" t="s">
        <v>16</v>
      </c>
      <c r="K714" t="s">
        <v>1627</v>
      </c>
      <c r="L714" t="s">
        <v>1629</v>
      </c>
      <c r="M714" t="s">
        <v>1691</v>
      </c>
      <c r="N714" s="10">
        <v>14002</v>
      </c>
      <c r="P714" t="s">
        <v>2144</v>
      </c>
    </row>
    <row r="715" spans="1:16" x14ac:dyDescent="0.3">
      <c r="A715">
        <v>2023</v>
      </c>
      <c r="B715" t="s">
        <v>1537</v>
      </c>
      <c r="C715" t="s">
        <v>902</v>
      </c>
      <c r="D715" t="s">
        <v>2224</v>
      </c>
      <c r="E715" t="s">
        <v>707</v>
      </c>
      <c r="F715" t="s">
        <v>2223</v>
      </c>
      <c r="H715" t="s">
        <v>11</v>
      </c>
      <c r="I715" t="s">
        <v>44</v>
      </c>
      <c r="J715" t="s">
        <v>16</v>
      </c>
      <c r="K715" t="s">
        <v>1627</v>
      </c>
      <c r="L715" t="s">
        <v>1635</v>
      </c>
      <c r="M715" t="s">
        <v>1691</v>
      </c>
      <c r="N715" s="10">
        <v>30057</v>
      </c>
      <c r="P715" t="s">
        <v>2144</v>
      </c>
    </row>
    <row r="716" spans="1:16" x14ac:dyDescent="0.3">
      <c r="A716">
        <v>2023</v>
      </c>
      <c r="B716" t="s">
        <v>1537</v>
      </c>
      <c r="C716" t="s">
        <v>902</v>
      </c>
      <c r="D716" t="s">
        <v>2224</v>
      </c>
      <c r="E716" t="s">
        <v>707</v>
      </c>
      <c r="F716" t="s">
        <v>2223</v>
      </c>
      <c r="H716" t="s">
        <v>11</v>
      </c>
      <c r="I716" t="s">
        <v>44</v>
      </c>
      <c r="J716" t="s">
        <v>16</v>
      </c>
      <c r="K716" t="s">
        <v>1653</v>
      </c>
      <c r="L716" t="s">
        <v>1852</v>
      </c>
      <c r="M716" t="s">
        <v>1694</v>
      </c>
      <c r="N716">
        <f>119936+63182</f>
        <v>183118</v>
      </c>
      <c r="P716" t="s">
        <v>2144</v>
      </c>
    </row>
    <row r="717" spans="1:16" x14ac:dyDescent="0.3">
      <c r="A717">
        <v>2023</v>
      </c>
      <c r="B717" t="s">
        <v>1537</v>
      </c>
      <c r="C717" t="s">
        <v>902</v>
      </c>
      <c r="D717" t="s">
        <v>2224</v>
      </c>
      <c r="E717" t="s">
        <v>707</v>
      </c>
      <c r="F717" t="s">
        <v>2223</v>
      </c>
      <c r="H717" t="s">
        <v>11</v>
      </c>
      <c r="I717" t="s">
        <v>44</v>
      </c>
      <c r="J717" t="s">
        <v>16</v>
      </c>
      <c r="K717" t="s">
        <v>1653</v>
      </c>
      <c r="L717" t="s">
        <v>1748</v>
      </c>
      <c r="M717" t="s">
        <v>1694</v>
      </c>
      <c r="N717" s="10">
        <v>25131</v>
      </c>
      <c r="P717" t="s">
        <v>2144</v>
      </c>
    </row>
    <row r="718" spans="1:16" x14ac:dyDescent="0.3">
      <c r="A718">
        <v>2023</v>
      </c>
      <c r="B718" t="s">
        <v>1537</v>
      </c>
      <c r="C718" t="s">
        <v>902</v>
      </c>
      <c r="D718" t="s">
        <v>2224</v>
      </c>
      <c r="E718" t="s">
        <v>707</v>
      </c>
      <c r="F718" t="s">
        <v>2223</v>
      </c>
      <c r="H718" t="s">
        <v>11</v>
      </c>
      <c r="I718" t="s">
        <v>44</v>
      </c>
      <c r="J718" t="s">
        <v>16</v>
      </c>
      <c r="K718" t="s">
        <v>1653</v>
      </c>
      <c r="L718" t="s">
        <v>1695</v>
      </c>
      <c r="M718" t="s">
        <v>1694</v>
      </c>
      <c r="N718" s="10">
        <v>147624</v>
      </c>
      <c r="P718" t="s">
        <v>2144</v>
      </c>
    </row>
    <row r="719" spans="1:16" x14ac:dyDescent="0.3">
      <c r="A719">
        <v>2023</v>
      </c>
      <c r="B719" t="s">
        <v>1537</v>
      </c>
      <c r="C719" t="s">
        <v>902</v>
      </c>
      <c r="D719" t="s">
        <v>2224</v>
      </c>
      <c r="E719" t="s">
        <v>707</v>
      </c>
      <c r="F719" t="s">
        <v>2223</v>
      </c>
      <c r="H719" t="s">
        <v>11</v>
      </c>
      <c r="I719" t="s">
        <v>44</v>
      </c>
      <c r="J719" t="s">
        <v>16</v>
      </c>
      <c r="K719" t="s">
        <v>1841</v>
      </c>
      <c r="L719" t="s">
        <v>2225</v>
      </c>
      <c r="M719" t="s">
        <v>1546</v>
      </c>
      <c r="N719" s="10">
        <v>318053</v>
      </c>
      <c r="P719" t="s">
        <v>2144</v>
      </c>
    </row>
    <row r="720" spans="1:16" x14ac:dyDescent="0.3">
      <c r="A720">
        <v>2023</v>
      </c>
      <c r="B720" t="s">
        <v>1537</v>
      </c>
      <c r="C720" t="s">
        <v>902</v>
      </c>
      <c r="D720" t="s">
        <v>2224</v>
      </c>
      <c r="E720" t="s">
        <v>707</v>
      </c>
      <c r="F720" t="s">
        <v>2223</v>
      </c>
      <c r="H720" t="s">
        <v>11</v>
      </c>
      <c r="I720" t="s">
        <v>44</v>
      </c>
      <c r="J720" t="s">
        <v>16</v>
      </c>
      <c r="K720" t="s">
        <v>1841</v>
      </c>
      <c r="L720" t="s">
        <v>1938</v>
      </c>
      <c r="M720" t="s">
        <v>1546</v>
      </c>
      <c r="N720" s="10">
        <v>307070</v>
      </c>
      <c r="P720" t="s">
        <v>2144</v>
      </c>
    </row>
    <row r="721" spans="1:16" x14ac:dyDescent="0.3">
      <c r="A721">
        <v>2023</v>
      </c>
      <c r="B721" t="s">
        <v>1537</v>
      </c>
      <c r="C721" t="s">
        <v>902</v>
      </c>
      <c r="D721" t="s">
        <v>2224</v>
      </c>
      <c r="E721" t="s">
        <v>707</v>
      </c>
      <c r="F721" t="s">
        <v>2223</v>
      </c>
      <c r="H721" t="s">
        <v>11</v>
      </c>
      <c r="I721" t="s">
        <v>44</v>
      </c>
      <c r="J721" t="s">
        <v>16</v>
      </c>
      <c r="K721" t="s">
        <v>1841</v>
      </c>
      <c r="L721" t="s">
        <v>2226</v>
      </c>
      <c r="M721" t="s">
        <v>1546</v>
      </c>
      <c r="N721" s="10">
        <v>307070</v>
      </c>
      <c r="P721" t="s">
        <v>2144</v>
      </c>
    </row>
    <row r="722" spans="1:16" x14ac:dyDescent="0.3">
      <c r="A722">
        <v>2023</v>
      </c>
      <c r="B722" t="s">
        <v>1537</v>
      </c>
      <c r="C722" t="s">
        <v>902</v>
      </c>
      <c r="D722" t="s">
        <v>2224</v>
      </c>
      <c r="E722" t="s">
        <v>707</v>
      </c>
      <c r="F722" t="s">
        <v>2223</v>
      </c>
      <c r="H722" t="s">
        <v>11</v>
      </c>
      <c r="I722" t="s">
        <v>44</v>
      </c>
      <c r="J722" t="s">
        <v>16</v>
      </c>
      <c r="K722" t="s">
        <v>1841</v>
      </c>
      <c r="L722" t="s">
        <v>1856</v>
      </c>
      <c r="M722" t="s">
        <v>1546</v>
      </c>
      <c r="N722" s="10">
        <v>84</v>
      </c>
      <c r="P722" t="s">
        <v>2144</v>
      </c>
    </row>
    <row r="723" spans="1:16" x14ac:dyDescent="0.3">
      <c r="A723">
        <v>2023</v>
      </c>
      <c r="B723" t="s">
        <v>772</v>
      </c>
      <c r="C723" t="s">
        <v>165</v>
      </c>
      <c r="D723" t="s">
        <v>166</v>
      </c>
      <c r="E723" t="s">
        <v>1392</v>
      </c>
      <c r="F723" t="s">
        <v>707</v>
      </c>
      <c r="H723" t="s">
        <v>11</v>
      </c>
      <c r="I723" t="s">
        <v>19</v>
      </c>
      <c r="J723" t="s">
        <v>157</v>
      </c>
      <c r="K723" t="s">
        <v>1627</v>
      </c>
      <c r="L723" t="s">
        <v>1629</v>
      </c>
      <c r="M723" t="s">
        <v>1691</v>
      </c>
      <c r="N723" s="10">
        <f>70244+31390+1077+858</f>
        <v>103569</v>
      </c>
      <c r="P723" t="s">
        <v>2196</v>
      </c>
    </row>
    <row r="724" spans="1:16" x14ac:dyDescent="0.3">
      <c r="A724">
        <v>2023</v>
      </c>
      <c r="B724" t="s">
        <v>772</v>
      </c>
      <c r="C724" t="s">
        <v>165</v>
      </c>
      <c r="D724" t="s">
        <v>166</v>
      </c>
      <c r="E724" t="s">
        <v>1392</v>
      </c>
      <c r="F724" t="s">
        <v>707</v>
      </c>
      <c r="H724" t="s">
        <v>11</v>
      </c>
      <c r="I724" t="s">
        <v>19</v>
      </c>
      <c r="J724" t="s">
        <v>157</v>
      </c>
      <c r="K724" t="s">
        <v>1627</v>
      </c>
      <c r="L724" t="s">
        <v>2785</v>
      </c>
      <c r="M724" t="s">
        <v>1691</v>
      </c>
      <c r="N724" s="10">
        <v>70244</v>
      </c>
      <c r="P724" t="s">
        <v>2196</v>
      </c>
    </row>
    <row r="725" spans="1:16" x14ac:dyDescent="0.3">
      <c r="A725">
        <v>2023</v>
      </c>
      <c r="B725" t="s">
        <v>772</v>
      </c>
      <c r="C725" t="s">
        <v>165</v>
      </c>
      <c r="D725" t="s">
        <v>166</v>
      </c>
      <c r="E725" t="s">
        <v>1392</v>
      </c>
      <c r="F725" t="s">
        <v>707</v>
      </c>
      <c r="H725" t="s">
        <v>11</v>
      </c>
      <c r="I725" t="s">
        <v>19</v>
      </c>
      <c r="J725" t="s">
        <v>157</v>
      </c>
      <c r="K725" t="s">
        <v>1627</v>
      </c>
      <c r="L725" t="s">
        <v>2786</v>
      </c>
      <c r="M725" t="s">
        <v>1691</v>
      </c>
      <c r="N725" s="10">
        <v>31390</v>
      </c>
      <c r="P725" t="s">
        <v>2196</v>
      </c>
    </row>
    <row r="726" spans="1:16" x14ac:dyDescent="0.3">
      <c r="A726">
        <v>2023</v>
      </c>
      <c r="B726" t="s">
        <v>772</v>
      </c>
      <c r="C726" t="s">
        <v>165</v>
      </c>
      <c r="D726" t="s">
        <v>166</v>
      </c>
      <c r="E726" t="s">
        <v>1392</v>
      </c>
      <c r="F726" t="s">
        <v>707</v>
      </c>
      <c r="H726" t="s">
        <v>11</v>
      </c>
      <c r="I726" t="s">
        <v>19</v>
      </c>
      <c r="J726" t="s">
        <v>157</v>
      </c>
      <c r="K726" t="s">
        <v>1627</v>
      </c>
      <c r="L726" t="s">
        <v>2787</v>
      </c>
      <c r="M726" t="s">
        <v>1691</v>
      </c>
      <c r="N726" s="10">
        <v>1077</v>
      </c>
      <c r="P726" t="s">
        <v>2196</v>
      </c>
    </row>
    <row r="727" spans="1:16" x14ac:dyDescent="0.3">
      <c r="A727">
        <v>2023</v>
      </c>
      <c r="B727" t="s">
        <v>772</v>
      </c>
      <c r="C727" t="s">
        <v>165</v>
      </c>
      <c r="D727" t="s">
        <v>166</v>
      </c>
      <c r="E727" t="s">
        <v>1392</v>
      </c>
      <c r="F727" t="s">
        <v>707</v>
      </c>
      <c r="H727" t="s">
        <v>11</v>
      </c>
      <c r="I727" t="s">
        <v>19</v>
      </c>
      <c r="J727" t="s">
        <v>157</v>
      </c>
      <c r="K727" t="s">
        <v>1627</v>
      </c>
      <c r="L727" t="s">
        <v>2788</v>
      </c>
      <c r="M727" t="s">
        <v>1691</v>
      </c>
      <c r="N727" s="10">
        <v>858</v>
      </c>
      <c r="P727" t="s">
        <v>2196</v>
      </c>
    </row>
    <row r="728" spans="1:16" x14ac:dyDescent="0.3">
      <c r="A728">
        <v>2023</v>
      </c>
      <c r="B728" t="s">
        <v>772</v>
      </c>
      <c r="C728" t="s">
        <v>165</v>
      </c>
      <c r="D728" t="s">
        <v>166</v>
      </c>
      <c r="E728" t="s">
        <v>1392</v>
      </c>
      <c r="F728" t="s">
        <v>707</v>
      </c>
      <c r="H728" t="s">
        <v>11</v>
      </c>
      <c r="I728" t="s">
        <v>19</v>
      </c>
      <c r="J728" t="s">
        <v>157</v>
      </c>
      <c r="K728" t="s">
        <v>1627</v>
      </c>
      <c r="L728" t="s">
        <v>1635</v>
      </c>
      <c r="M728" t="s">
        <v>1691</v>
      </c>
      <c r="N728" s="10">
        <v>5821</v>
      </c>
      <c r="P728" t="s">
        <v>2196</v>
      </c>
    </row>
    <row r="729" spans="1:16" x14ac:dyDescent="0.3">
      <c r="A729">
        <v>2023</v>
      </c>
      <c r="B729" t="s">
        <v>772</v>
      </c>
      <c r="C729" t="s">
        <v>135</v>
      </c>
      <c r="D729" t="s">
        <v>136</v>
      </c>
      <c r="E729" t="s">
        <v>1395</v>
      </c>
      <c r="F729" t="s">
        <v>707</v>
      </c>
      <c r="H729" t="s">
        <v>11</v>
      </c>
      <c r="I729" t="s">
        <v>19</v>
      </c>
      <c r="J729" t="s">
        <v>137</v>
      </c>
      <c r="K729" t="s">
        <v>1627</v>
      </c>
      <c r="L729" t="s">
        <v>2267</v>
      </c>
      <c r="M729" t="s">
        <v>2792</v>
      </c>
      <c r="N729" s="10">
        <v>2.21</v>
      </c>
      <c r="P729" t="s">
        <v>2144</v>
      </c>
    </row>
    <row r="730" spans="1:16" x14ac:dyDescent="0.3">
      <c r="A730">
        <v>2023</v>
      </c>
      <c r="B730" t="s">
        <v>772</v>
      </c>
      <c r="C730" t="s">
        <v>135</v>
      </c>
      <c r="D730" t="s">
        <v>136</v>
      </c>
      <c r="E730" t="s">
        <v>1395</v>
      </c>
      <c r="F730" t="s">
        <v>707</v>
      </c>
      <c r="H730" t="s">
        <v>11</v>
      </c>
      <c r="I730" t="s">
        <v>19</v>
      </c>
      <c r="J730" t="s">
        <v>137</v>
      </c>
      <c r="K730" t="s">
        <v>1641</v>
      </c>
      <c r="L730" t="s">
        <v>1644</v>
      </c>
      <c r="M730" t="s">
        <v>1544</v>
      </c>
      <c r="N730" s="10">
        <v>1082</v>
      </c>
    </row>
    <row r="731" spans="1:16" x14ac:dyDescent="0.3">
      <c r="A731">
        <v>2023</v>
      </c>
      <c r="B731" t="s">
        <v>772</v>
      </c>
      <c r="C731" t="s">
        <v>135</v>
      </c>
      <c r="D731" t="s">
        <v>136</v>
      </c>
      <c r="E731" t="s">
        <v>1395</v>
      </c>
      <c r="F731" t="s">
        <v>707</v>
      </c>
      <c r="H731" t="s">
        <v>11</v>
      </c>
      <c r="I731" t="s">
        <v>19</v>
      </c>
      <c r="J731" t="s">
        <v>137</v>
      </c>
      <c r="K731" t="s">
        <v>1641</v>
      </c>
      <c r="L731" t="s">
        <v>2793</v>
      </c>
      <c r="M731" t="s">
        <v>1544</v>
      </c>
      <c r="N731" s="10">
        <v>264</v>
      </c>
    </row>
    <row r="732" spans="1:16" x14ac:dyDescent="0.3">
      <c r="A732">
        <v>2023</v>
      </c>
      <c r="B732" t="s">
        <v>772</v>
      </c>
      <c r="C732" t="s">
        <v>135</v>
      </c>
      <c r="D732" t="s">
        <v>136</v>
      </c>
      <c r="E732" t="s">
        <v>1395</v>
      </c>
      <c r="F732" t="s">
        <v>707</v>
      </c>
      <c r="H732" t="s">
        <v>11</v>
      </c>
      <c r="I732" t="s">
        <v>19</v>
      </c>
      <c r="J732" t="s">
        <v>137</v>
      </c>
      <c r="K732" t="s">
        <v>1641</v>
      </c>
      <c r="L732" t="s">
        <v>1693</v>
      </c>
      <c r="M732" t="s">
        <v>1544</v>
      </c>
      <c r="N732" s="10">
        <v>32</v>
      </c>
    </row>
    <row r="733" spans="1:16" x14ac:dyDescent="0.3">
      <c r="A733">
        <v>2023</v>
      </c>
      <c r="B733" t="s">
        <v>772</v>
      </c>
      <c r="C733" t="s">
        <v>135</v>
      </c>
      <c r="D733" t="s">
        <v>136</v>
      </c>
      <c r="E733" t="s">
        <v>1395</v>
      </c>
      <c r="F733" t="s">
        <v>707</v>
      </c>
      <c r="H733" t="s">
        <v>11</v>
      </c>
      <c r="I733" t="s">
        <v>19</v>
      </c>
      <c r="J733" t="s">
        <v>137</v>
      </c>
      <c r="K733" t="s">
        <v>1641</v>
      </c>
      <c r="L733" t="s">
        <v>1648</v>
      </c>
      <c r="M733" t="s">
        <v>1544</v>
      </c>
      <c r="N733" s="10">
        <v>2201</v>
      </c>
    </row>
    <row r="734" spans="1:16" x14ac:dyDescent="0.3">
      <c r="A734">
        <v>2023</v>
      </c>
      <c r="B734" t="s">
        <v>772</v>
      </c>
      <c r="C734" t="s">
        <v>135</v>
      </c>
      <c r="D734" t="s">
        <v>136</v>
      </c>
      <c r="E734" t="s">
        <v>1395</v>
      </c>
      <c r="F734" t="s">
        <v>707</v>
      </c>
      <c r="H734" t="s">
        <v>11</v>
      </c>
      <c r="I734" t="s">
        <v>19</v>
      </c>
      <c r="J734" t="s">
        <v>137</v>
      </c>
      <c r="K734" t="s">
        <v>1641</v>
      </c>
      <c r="L734" t="s">
        <v>1827</v>
      </c>
      <c r="M734" t="s">
        <v>1544</v>
      </c>
      <c r="N734" s="10">
        <v>3.5</v>
      </c>
    </row>
    <row r="735" spans="1:16" x14ac:dyDescent="0.3">
      <c r="A735">
        <v>2023</v>
      </c>
      <c r="B735" t="s">
        <v>772</v>
      </c>
      <c r="C735" t="s">
        <v>135</v>
      </c>
      <c r="D735" t="s">
        <v>136</v>
      </c>
      <c r="E735" t="s">
        <v>1395</v>
      </c>
      <c r="F735" t="s">
        <v>707</v>
      </c>
      <c r="H735" t="s">
        <v>11</v>
      </c>
      <c r="I735" t="s">
        <v>19</v>
      </c>
      <c r="J735" t="s">
        <v>137</v>
      </c>
      <c r="K735" t="s">
        <v>1653</v>
      </c>
      <c r="L735" t="s">
        <v>2159</v>
      </c>
      <c r="M735" t="s">
        <v>1888</v>
      </c>
      <c r="N735" s="10">
        <v>141</v>
      </c>
    </row>
    <row r="736" spans="1:16" x14ac:dyDescent="0.3">
      <c r="A736">
        <v>2023</v>
      </c>
      <c r="B736" t="s">
        <v>772</v>
      </c>
      <c r="C736" t="s">
        <v>135</v>
      </c>
      <c r="D736" t="s">
        <v>136</v>
      </c>
      <c r="E736" t="s">
        <v>1395</v>
      </c>
      <c r="F736" t="s">
        <v>707</v>
      </c>
      <c r="H736" t="s">
        <v>11</v>
      </c>
      <c r="I736" t="s">
        <v>19</v>
      </c>
      <c r="J736" t="s">
        <v>137</v>
      </c>
      <c r="K736" t="s">
        <v>1653</v>
      </c>
      <c r="L736" t="s">
        <v>2795</v>
      </c>
      <c r="M736" t="s">
        <v>1888</v>
      </c>
      <c r="N736" s="10">
        <v>6140</v>
      </c>
    </row>
    <row r="737" spans="1:16" x14ac:dyDescent="0.3">
      <c r="A737">
        <v>2023</v>
      </c>
      <c r="B737" t="s">
        <v>772</v>
      </c>
      <c r="C737" t="s">
        <v>135</v>
      </c>
      <c r="D737" t="s">
        <v>136</v>
      </c>
      <c r="E737" t="s">
        <v>1395</v>
      </c>
      <c r="F737" t="s">
        <v>707</v>
      </c>
      <c r="H737" t="s">
        <v>11</v>
      </c>
      <c r="I737" t="s">
        <v>19</v>
      </c>
      <c r="J737" t="s">
        <v>137</v>
      </c>
      <c r="K737" t="s">
        <v>1841</v>
      </c>
      <c r="L737" t="s">
        <v>1663</v>
      </c>
      <c r="M737" t="s">
        <v>1546</v>
      </c>
      <c r="N737" s="10">
        <v>27122843</v>
      </c>
    </row>
    <row r="738" spans="1:16" x14ac:dyDescent="0.3">
      <c r="A738">
        <v>2023</v>
      </c>
      <c r="B738" t="s">
        <v>772</v>
      </c>
      <c r="C738" t="s">
        <v>135</v>
      </c>
      <c r="D738" t="s">
        <v>136</v>
      </c>
      <c r="E738" t="s">
        <v>1395</v>
      </c>
      <c r="F738" t="s">
        <v>707</v>
      </c>
      <c r="H738" t="s">
        <v>11</v>
      </c>
      <c r="I738" t="s">
        <v>19</v>
      </c>
      <c r="J738" t="s">
        <v>137</v>
      </c>
      <c r="K738" t="s">
        <v>1841</v>
      </c>
      <c r="L738" t="s">
        <v>1789</v>
      </c>
      <c r="M738" t="s">
        <v>1546</v>
      </c>
      <c r="N738" s="10">
        <v>44910851</v>
      </c>
    </row>
    <row r="739" spans="1:16" x14ac:dyDescent="0.3">
      <c r="A739">
        <v>2023</v>
      </c>
      <c r="B739" t="s">
        <v>772</v>
      </c>
      <c r="C739" t="s">
        <v>101</v>
      </c>
      <c r="D739" t="s">
        <v>126</v>
      </c>
      <c r="E739" t="s">
        <v>1404</v>
      </c>
      <c r="F739" t="s">
        <v>707</v>
      </c>
      <c r="H739" t="s">
        <v>11</v>
      </c>
      <c r="I739" t="s">
        <v>34</v>
      </c>
      <c r="J739" t="s">
        <v>127</v>
      </c>
      <c r="K739" t="s">
        <v>1641</v>
      </c>
      <c r="L739" t="s">
        <v>1706</v>
      </c>
      <c r="M739" t="s">
        <v>1546</v>
      </c>
      <c r="N739" s="10">
        <v>1.7010000000000001</v>
      </c>
      <c r="P739" t="s">
        <v>1958</v>
      </c>
    </row>
    <row r="740" spans="1:16" x14ac:dyDescent="0.3">
      <c r="A740">
        <v>2023</v>
      </c>
      <c r="B740" t="s">
        <v>772</v>
      </c>
      <c r="C740" t="s">
        <v>101</v>
      </c>
      <c r="D740" t="s">
        <v>126</v>
      </c>
      <c r="E740" t="s">
        <v>1404</v>
      </c>
      <c r="F740" t="s">
        <v>707</v>
      </c>
      <c r="H740" t="s">
        <v>11</v>
      </c>
      <c r="I740" t="s">
        <v>34</v>
      </c>
      <c r="J740" t="s">
        <v>127</v>
      </c>
      <c r="K740" t="s">
        <v>1641</v>
      </c>
      <c r="L740" t="s">
        <v>1707</v>
      </c>
      <c r="M740" t="s">
        <v>1546</v>
      </c>
      <c r="N740" s="10">
        <v>175.6</v>
      </c>
      <c r="P740" t="s">
        <v>1958</v>
      </c>
    </row>
    <row r="741" spans="1:16" x14ac:dyDescent="0.3">
      <c r="A741">
        <v>2023</v>
      </c>
      <c r="B741" t="s">
        <v>772</v>
      </c>
      <c r="C741" t="s">
        <v>101</v>
      </c>
      <c r="D741" t="s">
        <v>126</v>
      </c>
      <c r="E741" t="s">
        <v>1404</v>
      </c>
      <c r="F741" t="s">
        <v>707</v>
      </c>
      <c r="H741" t="s">
        <v>11</v>
      </c>
      <c r="I741" t="s">
        <v>34</v>
      </c>
      <c r="J741" t="s">
        <v>127</v>
      </c>
      <c r="K741" t="s">
        <v>1641</v>
      </c>
      <c r="L741" t="s">
        <v>1644</v>
      </c>
      <c r="M741" t="s">
        <v>1546</v>
      </c>
      <c r="N741" s="10">
        <v>707.8</v>
      </c>
      <c r="P741" t="s">
        <v>1958</v>
      </c>
    </row>
    <row r="742" spans="1:16" x14ac:dyDescent="0.3">
      <c r="A742">
        <v>2023</v>
      </c>
      <c r="B742" t="s">
        <v>772</v>
      </c>
      <c r="C742" t="s">
        <v>101</v>
      </c>
      <c r="D742" t="s">
        <v>126</v>
      </c>
      <c r="E742" t="s">
        <v>1404</v>
      </c>
      <c r="F742" t="s">
        <v>707</v>
      </c>
      <c r="H742" t="s">
        <v>11</v>
      </c>
      <c r="I742" t="s">
        <v>34</v>
      </c>
      <c r="J742" t="s">
        <v>127</v>
      </c>
      <c r="K742" t="s">
        <v>1641</v>
      </c>
      <c r="L742" t="s">
        <v>1646</v>
      </c>
      <c r="M742" t="s">
        <v>1546</v>
      </c>
      <c r="N742" s="10">
        <v>45.9</v>
      </c>
      <c r="P742" t="s">
        <v>1958</v>
      </c>
    </row>
    <row r="743" spans="1:16" x14ac:dyDescent="0.3">
      <c r="A743">
        <v>2023</v>
      </c>
      <c r="B743" t="s">
        <v>772</v>
      </c>
      <c r="C743" t="s">
        <v>101</v>
      </c>
      <c r="D743" t="s">
        <v>126</v>
      </c>
      <c r="E743" t="s">
        <v>1404</v>
      </c>
      <c r="F743" t="s">
        <v>707</v>
      </c>
      <c r="H743" t="s">
        <v>11</v>
      </c>
      <c r="I743" t="s">
        <v>34</v>
      </c>
      <c r="J743" t="s">
        <v>127</v>
      </c>
      <c r="K743" t="s">
        <v>1641</v>
      </c>
      <c r="L743" t="s">
        <v>1708</v>
      </c>
      <c r="M743" t="s">
        <v>1546</v>
      </c>
      <c r="N743" s="10">
        <v>7.74</v>
      </c>
      <c r="P743" t="s">
        <v>1958</v>
      </c>
    </row>
    <row r="744" spans="1:16" x14ac:dyDescent="0.3">
      <c r="A744">
        <v>2023</v>
      </c>
      <c r="B744" t="s">
        <v>772</v>
      </c>
      <c r="C744" t="s">
        <v>101</v>
      </c>
      <c r="D744" t="s">
        <v>126</v>
      </c>
      <c r="E744" t="s">
        <v>1404</v>
      </c>
      <c r="F744" t="s">
        <v>707</v>
      </c>
      <c r="H744" t="s">
        <v>11</v>
      </c>
      <c r="I744" t="s">
        <v>34</v>
      </c>
      <c r="J744" t="s">
        <v>127</v>
      </c>
      <c r="K744" t="s">
        <v>1653</v>
      </c>
      <c r="L744" t="s">
        <v>1766</v>
      </c>
      <c r="M744" t="s">
        <v>1655</v>
      </c>
      <c r="N744" s="10">
        <v>17062.697499999998</v>
      </c>
      <c r="P744" t="s">
        <v>1958</v>
      </c>
    </row>
    <row r="745" spans="1:16" x14ac:dyDescent="0.3">
      <c r="A745">
        <v>2023</v>
      </c>
      <c r="B745" t="s">
        <v>772</v>
      </c>
      <c r="C745" t="s">
        <v>101</v>
      </c>
      <c r="D745" t="s">
        <v>126</v>
      </c>
      <c r="E745" t="s">
        <v>1404</v>
      </c>
      <c r="F745" t="s">
        <v>707</v>
      </c>
      <c r="H745" t="s">
        <v>11</v>
      </c>
      <c r="I745" t="s">
        <v>34</v>
      </c>
      <c r="J745" t="s">
        <v>127</v>
      </c>
      <c r="K745" t="s">
        <v>1653</v>
      </c>
      <c r="L745" t="s">
        <v>1767</v>
      </c>
      <c r="M745" t="s">
        <v>1655</v>
      </c>
      <c r="N745" s="10">
        <v>1986.9308999999998</v>
      </c>
      <c r="P745" t="s">
        <v>1958</v>
      </c>
    </row>
    <row r="746" spans="1:16" x14ac:dyDescent="0.3">
      <c r="A746">
        <v>2023</v>
      </c>
      <c r="B746" t="s">
        <v>772</v>
      </c>
      <c r="C746" t="s">
        <v>101</v>
      </c>
      <c r="D746" t="s">
        <v>126</v>
      </c>
      <c r="E746" t="s">
        <v>1404</v>
      </c>
      <c r="F746" t="s">
        <v>707</v>
      </c>
      <c r="H746" t="s">
        <v>11</v>
      </c>
      <c r="I746" t="s">
        <v>34</v>
      </c>
      <c r="J746" t="s">
        <v>127</v>
      </c>
      <c r="K746" t="s">
        <v>1653</v>
      </c>
      <c r="L746" t="s">
        <v>1768</v>
      </c>
      <c r="M746" t="s">
        <v>1655</v>
      </c>
      <c r="N746" s="10">
        <v>23241.256000000001</v>
      </c>
      <c r="P746" t="s">
        <v>1958</v>
      </c>
    </row>
    <row r="747" spans="1:16" x14ac:dyDescent="0.3">
      <c r="A747">
        <v>2023</v>
      </c>
      <c r="B747" t="s">
        <v>772</v>
      </c>
      <c r="C747" t="s">
        <v>101</v>
      </c>
      <c r="D747" t="s">
        <v>361</v>
      </c>
      <c r="E747" t="s">
        <v>1405</v>
      </c>
      <c r="F747" t="s">
        <v>707</v>
      </c>
      <c r="H747" t="s">
        <v>233</v>
      </c>
      <c r="I747" t="s">
        <v>292</v>
      </c>
      <c r="J747" t="s">
        <v>362</v>
      </c>
      <c r="K747" t="s">
        <v>1641</v>
      </c>
      <c r="L747" t="s">
        <v>1706</v>
      </c>
      <c r="M747" t="s">
        <v>1546</v>
      </c>
      <c r="N747" s="10">
        <v>1916.1</v>
      </c>
      <c r="P747" t="s">
        <v>1958</v>
      </c>
    </row>
    <row r="748" spans="1:16" x14ac:dyDescent="0.3">
      <c r="A748">
        <v>2023</v>
      </c>
      <c r="B748" t="s">
        <v>772</v>
      </c>
      <c r="C748" t="s">
        <v>101</v>
      </c>
      <c r="D748" t="s">
        <v>361</v>
      </c>
      <c r="E748" t="s">
        <v>1405</v>
      </c>
      <c r="F748" t="s">
        <v>707</v>
      </c>
      <c r="H748" t="s">
        <v>233</v>
      </c>
      <c r="I748" t="s">
        <v>292</v>
      </c>
      <c r="J748" t="s">
        <v>362</v>
      </c>
      <c r="K748" t="s">
        <v>1641</v>
      </c>
      <c r="L748" t="s">
        <v>1707</v>
      </c>
      <c r="M748" t="s">
        <v>1546</v>
      </c>
      <c r="N748" s="10">
        <v>453.05</v>
      </c>
      <c r="P748" t="s">
        <v>1958</v>
      </c>
    </row>
    <row r="749" spans="1:16" x14ac:dyDescent="0.3">
      <c r="A749">
        <v>2023</v>
      </c>
      <c r="B749" t="s">
        <v>772</v>
      </c>
      <c r="C749" t="s">
        <v>101</v>
      </c>
      <c r="D749" t="s">
        <v>361</v>
      </c>
      <c r="E749" t="s">
        <v>1405</v>
      </c>
      <c r="F749" t="s">
        <v>707</v>
      </c>
      <c r="H749" t="s">
        <v>233</v>
      </c>
      <c r="I749" t="s">
        <v>292</v>
      </c>
      <c r="J749" t="s">
        <v>362</v>
      </c>
      <c r="K749" t="s">
        <v>1641</v>
      </c>
      <c r="L749" t="s">
        <v>1644</v>
      </c>
      <c r="M749" t="s">
        <v>1546</v>
      </c>
      <c r="N749" s="10">
        <v>83.88</v>
      </c>
      <c r="P749" t="s">
        <v>1958</v>
      </c>
    </row>
    <row r="750" spans="1:16" x14ac:dyDescent="0.3">
      <c r="A750">
        <v>2023</v>
      </c>
      <c r="B750" t="s">
        <v>772</v>
      </c>
      <c r="C750" t="s">
        <v>101</v>
      </c>
      <c r="D750" t="s">
        <v>361</v>
      </c>
      <c r="E750" t="s">
        <v>1405</v>
      </c>
      <c r="F750" t="s">
        <v>707</v>
      </c>
      <c r="H750" t="s">
        <v>233</v>
      </c>
      <c r="I750" t="s">
        <v>292</v>
      </c>
      <c r="J750" t="s">
        <v>362</v>
      </c>
      <c r="K750" t="s">
        <v>1641</v>
      </c>
      <c r="L750" t="s">
        <v>1646</v>
      </c>
      <c r="M750" t="s">
        <v>1546</v>
      </c>
      <c r="N750" s="10">
        <v>12.52</v>
      </c>
      <c r="P750" t="s">
        <v>1958</v>
      </c>
    </row>
    <row r="751" spans="1:16" x14ac:dyDescent="0.3">
      <c r="A751">
        <v>2023</v>
      </c>
      <c r="B751" t="s">
        <v>772</v>
      </c>
      <c r="C751" t="s">
        <v>101</v>
      </c>
      <c r="D751" t="s">
        <v>361</v>
      </c>
      <c r="E751" t="s">
        <v>1405</v>
      </c>
      <c r="F751" t="s">
        <v>707</v>
      </c>
      <c r="H751" t="s">
        <v>233</v>
      </c>
      <c r="I751" t="s">
        <v>292</v>
      </c>
      <c r="J751" t="s">
        <v>362</v>
      </c>
      <c r="K751" t="s">
        <v>1641</v>
      </c>
      <c r="L751" t="s">
        <v>1650</v>
      </c>
      <c r="M751" t="s">
        <v>1546</v>
      </c>
      <c r="N751" s="10">
        <v>0.26734000000000002</v>
      </c>
      <c r="P751" t="s">
        <v>1958</v>
      </c>
    </row>
    <row r="752" spans="1:16" x14ac:dyDescent="0.3">
      <c r="A752">
        <v>2023</v>
      </c>
      <c r="B752" t="s">
        <v>772</v>
      </c>
      <c r="C752" t="s">
        <v>101</v>
      </c>
      <c r="D752" t="s">
        <v>361</v>
      </c>
      <c r="E752" t="s">
        <v>1405</v>
      </c>
      <c r="F752" t="s">
        <v>707</v>
      </c>
      <c r="H752" t="s">
        <v>233</v>
      </c>
      <c r="I752" t="s">
        <v>292</v>
      </c>
      <c r="J752" t="s">
        <v>362</v>
      </c>
      <c r="K752" t="s">
        <v>1641</v>
      </c>
      <c r="L752" t="s">
        <v>1708</v>
      </c>
      <c r="M752" t="s">
        <v>1546</v>
      </c>
      <c r="N752" s="10">
        <v>67.37</v>
      </c>
      <c r="P752" t="s">
        <v>1958</v>
      </c>
    </row>
    <row r="753" spans="1:16" x14ac:dyDescent="0.3">
      <c r="A753">
        <v>2023</v>
      </c>
      <c r="B753" t="s">
        <v>772</v>
      </c>
      <c r="C753" t="s">
        <v>101</v>
      </c>
      <c r="D753" t="s">
        <v>361</v>
      </c>
      <c r="E753" t="s">
        <v>1405</v>
      </c>
      <c r="F753" t="s">
        <v>707</v>
      </c>
      <c r="H753" t="s">
        <v>233</v>
      </c>
      <c r="I753" t="s">
        <v>292</v>
      </c>
      <c r="J753" t="s">
        <v>362</v>
      </c>
      <c r="K753" t="s">
        <v>1653</v>
      </c>
      <c r="L753" t="s">
        <v>1766</v>
      </c>
      <c r="M753" t="s">
        <v>1655</v>
      </c>
      <c r="N753" s="10">
        <v>73097.570000000007</v>
      </c>
      <c r="P753" t="s">
        <v>1958</v>
      </c>
    </row>
    <row r="754" spans="1:16" x14ac:dyDescent="0.3">
      <c r="A754">
        <v>2023</v>
      </c>
      <c r="B754" t="s">
        <v>772</v>
      </c>
      <c r="C754" t="s">
        <v>101</v>
      </c>
      <c r="D754" t="s">
        <v>361</v>
      </c>
      <c r="E754" t="s">
        <v>1405</v>
      </c>
      <c r="F754" t="s">
        <v>707</v>
      </c>
      <c r="H754" t="s">
        <v>233</v>
      </c>
      <c r="I754" t="s">
        <v>292</v>
      </c>
      <c r="J754" t="s">
        <v>362</v>
      </c>
      <c r="K754" t="s">
        <v>1653</v>
      </c>
      <c r="L754" t="s">
        <v>1767</v>
      </c>
      <c r="M754" t="s">
        <v>1655</v>
      </c>
      <c r="N754" s="10">
        <v>66314.803</v>
      </c>
      <c r="P754" t="s">
        <v>1958</v>
      </c>
    </row>
    <row r="755" spans="1:16" x14ac:dyDescent="0.3">
      <c r="A755">
        <v>2023</v>
      </c>
      <c r="B755" t="s">
        <v>772</v>
      </c>
      <c r="C755" t="s">
        <v>101</v>
      </c>
      <c r="D755" t="s">
        <v>361</v>
      </c>
      <c r="E755" t="s">
        <v>1405</v>
      </c>
      <c r="F755" t="s">
        <v>707</v>
      </c>
      <c r="H755" t="s">
        <v>233</v>
      </c>
      <c r="I755" t="s">
        <v>292</v>
      </c>
      <c r="J755" t="s">
        <v>362</v>
      </c>
      <c r="K755" t="s">
        <v>1653</v>
      </c>
      <c r="L755" t="s">
        <v>1768</v>
      </c>
      <c r="M755" t="s">
        <v>1655</v>
      </c>
      <c r="N755" s="10">
        <v>6782.7669999999998</v>
      </c>
      <c r="P755" t="s">
        <v>1958</v>
      </c>
    </row>
    <row r="756" spans="1:16" x14ac:dyDescent="0.3">
      <c r="A756">
        <v>2023</v>
      </c>
      <c r="B756" t="s">
        <v>807</v>
      </c>
      <c r="C756" t="s">
        <v>101</v>
      </c>
      <c r="D756" t="s">
        <v>707</v>
      </c>
      <c r="E756" t="s">
        <v>707</v>
      </c>
      <c r="F756" t="s">
        <v>707</v>
      </c>
      <c r="G756" t="s">
        <v>1960</v>
      </c>
      <c r="K756" t="s">
        <v>1950</v>
      </c>
      <c r="L756" t="s">
        <v>1951</v>
      </c>
      <c r="M756" t="s">
        <v>1680</v>
      </c>
      <c r="N756" s="10">
        <v>12932</v>
      </c>
      <c r="P756" t="s">
        <v>1958</v>
      </c>
    </row>
    <row r="757" spans="1:16" x14ac:dyDescent="0.3">
      <c r="A757">
        <v>2024</v>
      </c>
      <c r="B757" t="s">
        <v>807</v>
      </c>
      <c r="C757" t="s">
        <v>101</v>
      </c>
      <c r="D757" t="s">
        <v>707</v>
      </c>
      <c r="E757" t="s">
        <v>707</v>
      </c>
      <c r="F757" t="s">
        <v>707</v>
      </c>
      <c r="G757" t="s">
        <v>1960</v>
      </c>
      <c r="K757" t="s">
        <v>1841</v>
      </c>
      <c r="L757" t="s">
        <v>1952</v>
      </c>
      <c r="M757" t="s">
        <v>1546</v>
      </c>
      <c r="N757" s="10">
        <v>68000000</v>
      </c>
      <c r="P757" t="s">
        <v>1958</v>
      </c>
    </row>
    <row r="758" spans="1:16" x14ac:dyDescent="0.3">
      <c r="A758">
        <v>2025</v>
      </c>
      <c r="B758" t="s">
        <v>807</v>
      </c>
      <c r="C758" t="s">
        <v>101</v>
      </c>
      <c r="D758" t="s">
        <v>707</v>
      </c>
      <c r="E758" t="s">
        <v>707</v>
      </c>
      <c r="F758" t="s">
        <v>707</v>
      </c>
      <c r="G758" t="s">
        <v>1960</v>
      </c>
      <c r="K758" t="s">
        <v>1841</v>
      </c>
      <c r="L758" t="s">
        <v>1953</v>
      </c>
      <c r="M758" t="s">
        <v>1546</v>
      </c>
      <c r="N758" s="10">
        <v>81000000</v>
      </c>
      <c r="P758" t="s">
        <v>1958</v>
      </c>
    </row>
    <row r="759" spans="1:16" x14ac:dyDescent="0.3">
      <c r="A759">
        <v>2026</v>
      </c>
      <c r="B759" t="s">
        <v>807</v>
      </c>
      <c r="C759" t="s">
        <v>101</v>
      </c>
      <c r="D759" t="s">
        <v>707</v>
      </c>
      <c r="E759" t="s">
        <v>707</v>
      </c>
      <c r="F759" t="s">
        <v>707</v>
      </c>
      <c r="G759" t="s">
        <v>1960</v>
      </c>
      <c r="K759" t="s">
        <v>1841</v>
      </c>
      <c r="L759" t="s">
        <v>1928</v>
      </c>
      <c r="M759" t="s">
        <v>1546</v>
      </c>
      <c r="N759" s="10">
        <f>4638+3341</f>
        <v>7979</v>
      </c>
      <c r="P759" t="s">
        <v>1958</v>
      </c>
    </row>
    <row r="760" spans="1:16" x14ac:dyDescent="0.3">
      <c r="A760">
        <v>2027</v>
      </c>
      <c r="B760" t="s">
        <v>807</v>
      </c>
      <c r="C760" t="s">
        <v>101</v>
      </c>
      <c r="D760" t="s">
        <v>707</v>
      </c>
      <c r="E760" t="s">
        <v>707</v>
      </c>
      <c r="F760" t="s">
        <v>707</v>
      </c>
      <c r="G760" t="s">
        <v>1960</v>
      </c>
      <c r="K760" t="s">
        <v>1841</v>
      </c>
      <c r="L760" t="s">
        <v>1927</v>
      </c>
      <c r="M760" t="s">
        <v>1546</v>
      </c>
      <c r="N760" s="10">
        <f>25420+12111</f>
        <v>37531</v>
      </c>
      <c r="P760" t="s">
        <v>1958</v>
      </c>
    </row>
    <row r="761" spans="1:16" x14ac:dyDescent="0.3">
      <c r="A761">
        <v>2028</v>
      </c>
      <c r="B761" t="s">
        <v>807</v>
      </c>
      <c r="C761" t="s">
        <v>101</v>
      </c>
      <c r="D761" t="s">
        <v>707</v>
      </c>
      <c r="E761" t="s">
        <v>707</v>
      </c>
      <c r="F761" t="s">
        <v>707</v>
      </c>
      <c r="G761" t="s">
        <v>1960</v>
      </c>
      <c r="K761" t="s">
        <v>1627</v>
      </c>
      <c r="L761" t="s">
        <v>1629</v>
      </c>
      <c r="M761" t="s">
        <v>1886</v>
      </c>
      <c r="N761" s="10">
        <v>863</v>
      </c>
      <c r="P761" t="s">
        <v>1958</v>
      </c>
    </row>
    <row r="762" spans="1:16" x14ac:dyDescent="0.3">
      <c r="A762">
        <v>2029</v>
      </c>
      <c r="B762" t="s">
        <v>807</v>
      </c>
      <c r="C762" t="s">
        <v>101</v>
      </c>
      <c r="D762" t="s">
        <v>707</v>
      </c>
      <c r="E762" t="s">
        <v>707</v>
      </c>
      <c r="F762" t="s">
        <v>707</v>
      </c>
      <c r="G762" t="s">
        <v>1960</v>
      </c>
      <c r="K762" t="s">
        <v>1627</v>
      </c>
      <c r="L762" t="s">
        <v>1635</v>
      </c>
      <c r="M762" t="s">
        <v>1886</v>
      </c>
      <c r="N762" s="10">
        <v>309</v>
      </c>
      <c r="P762" t="s">
        <v>1958</v>
      </c>
    </row>
    <row r="763" spans="1:16" x14ac:dyDescent="0.3">
      <c r="A763">
        <v>2030</v>
      </c>
      <c r="B763" t="s">
        <v>807</v>
      </c>
      <c r="C763" t="s">
        <v>101</v>
      </c>
      <c r="D763" t="s">
        <v>707</v>
      </c>
      <c r="E763" t="s">
        <v>707</v>
      </c>
      <c r="F763" t="s">
        <v>707</v>
      </c>
      <c r="G763" t="s">
        <v>1960</v>
      </c>
      <c r="K763" t="s">
        <v>1627</v>
      </c>
      <c r="L763" t="s">
        <v>1636</v>
      </c>
      <c r="M763" t="s">
        <v>1886</v>
      </c>
      <c r="N763" s="10">
        <v>3400</v>
      </c>
      <c r="P763" t="s">
        <v>1958</v>
      </c>
    </row>
    <row r="764" spans="1:16" x14ac:dyDescent="0.3">
      <c r="A764">
        <v>2023</v>
      </c>
      <c r="B764" t="s">
        <v>772</v>
      </c>
      <c r="C764" t="s">
        <v>730</v>
      </c>
      <c r="D764" t="s">
        <v>59</v>
      </c>
      <c r="E764" t="s">
        <v>1437</v>
      </c>
      <c r="F764" t="s">
        <v>707</v>
      </c>
      <c r="H764" t="s">
        <v>11</v>
      </c>
      <c r="I764" t="s">
        <v>13</v>
      </c>
      <c r="J764" t="s">
        <v>16</v>
      </c>
      <c r="K764" t="s">
        <v>1653</v>
      </c>
      <c r="L764" t="s">
        <v>1766</v>
      </c>
      <c r="M764" t="s">
        <v>1694</v>
      </c>
      <c r="N764" s="10">
        <v>518856</v>
      </c>
      <c r="P764" t="s">
        <v>2116</v>
      </c>
    </row>
    <row r="765" spans="1:16" x14ac:dyDescent="0.3">
      <c r="A765">
        <v>2023</v>
      </c>
      <c r="B765" t="s">
        <v>772</v>
      </c>
      <c r="C765" t="s">
        <v>730</v>
      </c>
      <c r="D765" t="s">
        <v>59</v>
      </c>
      <c r="E765" t="s">
        <v>1437</v>
      </c>
      <c r="F765" t="s">
        <v>707</v>
      </c>
      <c r="H765" t="s">
        <v>11</v>
      </c>
      <c r="I765" t="s">
        <v>13</v>
      </c>
      <c r="J765" t="s">
        <v>16</v>
      </c>
      <c r="K765" t="s">
        <v>1653</v>
      </c>
      <c r="L765" t="s">
        <v>1811</v>
      </c>
      <c r="M765" t="s">
        <v>1694</v>
      </c>
      <c r="N765" s="10">
        <v>518856</v>
      </c>
      <c r="P765" t="s">
        <v>2116</v>
      </c>
    </row>
    <row r="766" spans="1:16" x14ac:dyDescent="0.3">
      <c r="A766">
        <v>2023</v>
      </c>
      <c r="B766" t="s">
        <v>772</v>
      </c>
      <c r="C766" t="s">
        <v>730</v>
      </c>
      <c r="D766" t="s">
        <v>59</v>
      </c>
      <c r="E766" t="s">
        <v>1437</v>
      </c>
      <c r="F766" t="s">
        <v>707</v>
      </c>
      <c r="H766" t="s">
        <v>11</v>
      </c>
      <c r="I766" t="s">
        <v>13</v>
      </c>
      <c r="J766" t="s">
        <v>16</v>
      </c>
      <c r="K766" t="s">
        <v>1653</v>
      </c>
      <c r="L766" t="s">
        <v>1695</v>
      </c>
      <c r="M766" t="s">
        <v>1694</v>
      </c>
      <c r="N766" s="10">
        <v>29350</v>
      </c>
      <c r="P766" t="s">
        <v>2116</v>
      </c>
    </row>
    <row r="767" spans="1:16" x14ac:dyDescent="0.3">
      <c r="A767">
        <v>2023</v>
      </c>
      <c r="B767" t="s">
        <v>772</v>
      </c>
      <c r="C767" t="s">
        <v>730</v>
      </c>
      <c r="D767" t="s">
        <v>59</v>
      </c>
      <c r="E767" t="s">
        <v>1437</v>
      </c>
      <c r="F767" t="s">
        <v>707</v>
      </c>
      <c r="H767" t="s">
        <v>11</v>
      </c>
      <c r="I767" t="s">
        <v>13</v>
      </c>
      <c r="J767" t="s">
        <v>16</v>
      </c>
      <c r="K767" t="s">
        <v>1653</v>
      </c>
      <c r="L767" t="s">
        <v>1748</v>
      </c>
      <c r="M767" t="s">
        <v>1694</v>
      </c>
      <c r="N767" s="10">
        <v>324347</v>
      </c>
      <c r="P767" t="s">
        <v>2116</v>
      </c>
    </row>
    <row r="768" spans="1:16" x14ac:dyDescent="0.3">
      <c r="A768">
        <v>2023</v>
      </c>
      <c r="B768" t="s">
        <v>772</v>
      </c>
      <c r="C768" t="s">
        <v>730</v>
      </c>
      <c r="D768" t="s">
        <v>59</v>
      </c>
      <c r="E768" t="s">
        <v>1437</v>
      </c>
      <c r="F768" t="s">
        <v>707</v>
      </c>
      <c r="H768" t="s">
        <v>11</v>
      </c>
      <c r="I768" t="s">
        <v>13</v>
      </c>
      <c r="J768" t="s">
        <v>16</v>
      </c>
      <c r="K768" t="s">
        <v>1653</v>
      </c>
      <c r="L768" t="s">
        <v>1812</v>
      </c>
      <c r="M768" t="s">
        <v>1813</v>
      </c>
      <c r="N768" s="10">
        <v>0.13</v>
      </c>
      <c r="P768" t="s">
        <v>2116</v>
      </c>
    </row>
    <row r="769" spans="1:16" x14ac:dyDescent="0.3">
      <c r="A769">
        <v>2023</v>
      </c>
      <c r="B769" t="s">
        <v>772</v>
      </c>
      <c r="C769" t="s">
        <v>730</v>
      </c>
      <c r="D769" t="s">
        <v>59</v>
      </c>
      <c r="E769" t="s">
        <v>1437</v>
      </c>
      <c r="F769" t="s">
        <v>707</v>
      </c>
      <c r="H769" t="s">
        <v>11</v>
      </c>
      <c r="I769" t="s">
        <v>13</v>
      </c>
      <c r="J769" t="s">
        <v>16</v>
      </c>
      <c r="K769" t="s">
        <v>1653</v>
      </c>
      <c r="L769" t="s">
        <v>1812</v>
      </c>
      <c r="M769" t="s">
        <v>1814</v>
      </c>
      <c r="N769" s="10">
        <v>0.33</v>
      </c>
      <c r="P769" t="s">
        <v>2116</v>
      </c>
    </row>
    <row r="770" spans="1:16" x14ac:dyDescent="0.3">
      <c r="A770">
        <v>2023</v>
      </c>
      <c r="B770" t="s">
        <v>772</v>
      </c>
      <c r="C770" t="s">
        <v>730</v>
      </c>
      <c r="D770" t="s">
        <v>59</v>
      </c>
      <c r="E770" t="s">
        <v>1437</v>
      </c>
      <c r="F770" t="s">
        <v>707</v>
      </c>
      <c r="H770" t="s">
        <v>11</v>
      </c>
      <c r="I770" t="s">
        <v>13</v>
      </c>
      <c r="J770" t="s">
        <v>16</v>
      </c>
      <c r="K770" t="s">
        <v>1627</v>
      </c>
      <c r="L770" t="s">
        <v>1629</v>
      </c>
      <c r="M770" t="s">
        <v>1691</v>
      </c>
      <c r="N770" s="10">
        <v>12303</v>
      </c>
      <c r="P770" t="s">
        <v>2116</v>
      </c>
    </row>
    <row r="771" spans="1:16" x14ac:dyDescent="0.3">
      <c r="A771">
        <v>2023</v>
      </c>
      <c r="B771" t="s">
        <v>772</v>
      </c>
      <c r="C771" t="s">
        <v>730</v>
      </c>
      <c r="D771" t="s">
        <v>59</v>
      </c>
      <c r="E771" t="s">
        <v>1437</v>
      </c>
      <c r="F771" t="s">
        <v>707</v>
      </c>
      <c r="H771" t="s">
        <v>11</v>
      </c>
      <c r="I771" t="s">
        <v>13</v>
      </c>
      <c r="J771" t="s">
        <v>16</v>
      </c>
      <c r="K771" t="s">
        <v>1627</v>
      </c>
      <c r="L771" t="s">
        <v>1635</v>
      </c>
      <c r="M771" t="s">
        <v>1691</v>
      </c>
      <c r="N771" s="10">
        <v>2791</v>
      </c>
      <c r="P771" t="s">
        <v>2116</v>
      </c>
    </row>
    <row r="772" spans="1:16" x14ac:dyDescent="0.3">
      <c r="A772">
        <v>2023</v>
      </c>
      <c r="B772" t="s">
        <v>772</v>
      </c>
      <c r="C772" t="s">
        <v>730</v>
      </c>
      <c r="D772" t="s">
        <v>59</v>
      </c>
      <c r="E772" t="s">
        <v>1437</v>
      </c>
      <c r="F772" t="s">
        <v>707</v>
      </c>
      <c r="H772" t="s">
        <v>11</v>
      </c>
      <c r="I772" t="s">
        <v>13</v>
      </c>
      <c r="J772" t="s">
        <v>16</v>
      </c>
      <c r="K772" t="s">
        <v>1627</v>
      </c>
      <c r="L772" t="s">
        <v>1774</v>
      </c>
      <c r="M772" t="s">
        <v>1815</v>
      </c>
      <c r="N772" s="10">
        <v>7.0000000000000007E-2</v>
      </c>
      <c r="P772" t="s">
        <v>2116</v>
      </c>
    </row>
    <row r="773" spans="1:16" x14ac:dyDescent="0.3">
      <c r="A773">
        <v>2023</v>
      </c>
      <c r="B773" t="s">
        <v>772</v>
      </c>
      <c r="C773" t="s">
        <v>730</v>
      </c>
      <c r="D773" t="s">
        <v>59</v>
      </c>
      <c r="E773" t="s">
        <v>1437</v>
      </c>
      <c r="F773" t="s">
        <v>707</v>
      </c>
      <c r="H773" t="s">
        <v>11</v>
      </c>
      <c r="I773" t="s">
        <v>13</v>
      </c>
      <c r="J773" t="s">
        <v>16</v>
      </c>
      <c r="K773" t="s">
        <v>1627</v>
      </c>
      <c r="L773" t="s">
        <v>1774</v>
      </c>
      <c r="M773" t="s">
        <v>1816</v>
      </c>
      <c r="N773" s="10">
        <v>0.17</v>
      </c>
      <c r="P773" t="s">
        <v>2116</v>
      </c>
    </row>
    <row r="774" spans="1:16" x14ac:dyDescent="0.3">
      <c r="A774">
        <v>2023</v>
      </c>
      <c r="B774" t="s">
        <v>772</v>
      </c>
      <c r="C774" t="s">
        <v>730</v>
      </c>
      <c r="D774" t="s">
        <v>59</v>
      </c>
      <c r="E774" t="s">
        <v>1437</v>
      </c>
      <c r="F774" t="s">
        <v>707</v>
      </c>
      <c r="H774" t="s">
        <v>11</v>
      </c>
      <c r="I774" t="s">
        <v>13</v>
      </c>
      <c r="J774" t="s">
        <v>16</v>
      </c>
      <c r="K774" t="s">
        <v>1641</v>
      </c>
      <c r="L774" t="s">
        <v>1644</v>
      </c>
      <c r="M774" t="s">
        <v>1546</v>
      </c>
      <c r="N774" s="10">
        <v>18.670000000000002</v>
      </c>
      <c r="P774" t="s">
        <v>2116</v>
      </c>
    </row>
    <row r="775" spans="1:16" x14ac:dyDescent="0.3">
      <c r="A775">
        <v>2023</v>
      </c>
      <c r="B775" t="s">
        <v>772</v>
      </c>
      <c r="C775" t="s">
        <v>730</v>
      </c>
      <c r="D775" t="s">
        <v>59</v>
      </c>
      <c r="E775" t="s">
        <v>1437</v>
      </c>
      <c r="F775" t="s">
        <v>707</v>
      </c>
      <c r="H775" t="s">
        <v>11</v>
      </c>
      <c r="I775" t="s">
        <v>13</v>
      </c>
      <c r="J775" t="s">
        <v>16</v>
      </c>
      <c r="K775" t="s">
        <v>1641</v>
      </c>
      <c r="L775" t="s">
        <v>1707</v>
      </c>
      <c r="M775" t="s">
        <v>1546</v>
      </c>
      <c r="N775" s="10">
        <v>10.92</v>
      </c>
      <c r="P775" t="s">
        <v>2116</v>
      </c>
    </row>
    <row r="776" spans="1:16" x14ac:dyDescent="0.3">
      <c r="A776">
        <v>2023</v>
      </c>
      <c r="B776" t="s">
        <v>772</v>
      </c>
      <c r="C776" t="s">
        <v>730</v>
      </c>
      <c r="D776" t="s">
        <v>59</v>
      </c>
      <c r="E776" t="s">
        <v>1437</v>
      </c>
      <c r="F776" t="s">
        <v>707</v>
      </c>
      <c r="H776" t="s">
        <v>11</v>
      </c>
      <c r="I776" t="s">
        <v>13</v>
      </c>
      <c r="J776" t="s">
        <v>16</v>
      </c>
      <c r="K776" t="s">
        <v>1641</v>
      </c>
      <c r="L776" t="s">
        <v>1706</v>
      </c>
      <c r="M776" t="s">
        <v>1546</v>
      </c>
      <c r="N776" s="10">
        <v>0.61</v>
      </c>
      <c r="P776" t="s">
        <v>2116</v>
      </c>
    </row>
    <row r="777" spans="1:16" x14ac:dyDescent="0.3">
      <c r="A777">
        <v>2023</v>
      </c>
      <c r="B777" t="s">
        <v>772</v>
      </c>
      <c r="C777" t="s">
        <v>730</v>
      </c>
      <c r="D777" t="s">
        <v>59</v>
      </c>
      <c r="E777" t="s">
        <v>1437</v>
      </c>
      <c r="F777" t="s">
        <v>707</v>
      </c>
      <c r="H777" t="s">
        <v>11</v>
      </c>
      <c r="I777" t="s">
        <v>13</v>
      </c>
      <c r="J777" t="s">
        <v>16</v>
      </c>
      <c r="K777" t="s">
        <v>1641</v>
      </c>
      <c r="L777" t="s">
        <v>1648</v>
      </c>
      <c r="M777" t="s">
        <v>1817</v>
      </c>
      <c r="N777" s="10">
        <v>9.89</v>
      </c>
      <c r="P777" t="s">
        <v>2116</v>
      </c>
    </row>
    <row r="778" spans="1:16" x14ac:dyDescent="0.3">
      <c r="A778">
        <v>2023</v>
      </c>
      <c r="B778" t="s">
        <v>772</v>
      </c>
      <c r="C778" t="s">
        <v>730</v>
      </c>
      <c r="D778" t="s">
        <v>59</v>
      </c>
      <c r="E778" t="s">
        <v>1437</v>
      </c>
      <c r="F778" t="s">
        <v>707</v>
      </c>
      <c r="H778" t="s">
        <v>11</v>
      </c>
      <c r="I778" t="s">
        <v>13</v>
      </c>
      <c r="J778" t="s">
        <v>16</v>
      </c>
      <c r="K778" t="s">
        <v>1641</v>
      </c>
      <c r="L778" t="s">
        <v>1649</v>
      </c>
      <c r="M778" t="s">
        <v>1817</v>
      </c>
      <c r="N778" s="10">
        <v>2.5499999999999998</v>
      </c>
      <c r="P778" t="s">
        <v>2116</v>
      </c>
    </row>
    <row r="779" spans="1:16" x14ac:dyDescent="0.3">
      <c r="A779">
        <v>2023</v>
      </c>
      <c r="B779" t="s">
        <v>772</v>
      </c>
      <c r="C779" t="s">
        <v>730</v>
      </c>
      <c r="D779" t="s">
        <v>59</v>
      </c>
      <c r="E779" t="s">
        <v>1437</v>
      </c>
      <c r="F779" t="s">
        <v>707</v>
      </c>
      <c r="H779" t="s">
        <v>11</v>
      </c>
      <c r="I779" t="s">
        <v>13</v>
      </c>
      <c r="J779" t="s">
        <v>16</v>
      </c>
      <c r="K779" t="s">
        <v>1641</v>
      </c>
      <c r="L779" t="s">
        <v>1650</v>
      </c>
      <c r="M779" t="s">
        <v>1773</v>
      </c>
      <c r="N779" s="10">
        <v>0</v>
      </c>
      <c r="P779" t="s">
        <v>2116</v>
      </c>
    </row>
    <row r="780" spans="1:16" x14ac:dyDescent="0.3">
      <c r="A780">
        <v>2023</v>
      </c>
      <c r="B780" t="s">
        <v>772</v>
      </c>
      <c r="C780" t="s">
        <v>730</v>
      </c>
      <c r="D780" t="s">
        <v>59</v>
      </c>
      <c r="E780" t="s">
        <v>1437</v>
      </c>
      <c r="F780" t="s">
        <v>707</v>
      </c>
      <c r="H780" t="s">
        <v>11</v>
      </c>
      <c r="I780" t="s">
        <v>13</v>
      </c>
      <c r="J780" t="s">
        <v>16</v>
      </c>
      <c r="K780" t="s">
        <v>1641</v>
      </c>
      <c r="L780" t="s">
        <v>1651</v>
      </c>
      <c r="M780" t="s">
        <v>1773</v>
      </c>
      <c r="N780" s="10">
        <v>0.05</v>
      </c>
      <c r="P780" t="s">
        <v>2116</v>
      </c>
    </row>
    <row r="781" spans="1:16" x14ac:dyDescent="0.3">
      <c r="A781">
        <v>2023</v>
      </c>
      <c r="B781" t="s">
        <v>772</v>
      </c>
      <c r="C781" t="s">
        <v>730</v>
      </c>
      <c r="D781" t="s">
        <v>59</v>
      </c>
      <c r="E781" t="s">
        <v>1437</v>
      </c>
      <c r="F781" t="s">
        <v>707</v>
      </c>
      <c r="H781" t="s">
        <v>11</v>
      </c>
      <c r="I781" t="s">
        <v>13</v>
      </c>
      <c r="J781" t="s">
        <v>16</v>
      </c>
      <c r="K781" t="s">
        <v>1641</v>
      </c>
      <c r="L781" t="s">
        <v>1646</v>
      </c>
      <c r="M781" t="s">
        <v>1546</v>
      </c>
      <c r="N781" s="10">
        <v>0.2</v>
      </c>
      <c r="P781" t="s">
        <v>2116</v>
      </c>
    </row>
    <row r="782" spans="1:16" x14ac:dyDescent="0.3">
      <c r="A782">
        <v>2023</v>
      </c>
      <c r="B782" t="s">
        <v>772</v>
      </c>
      <c r="C782" t="s">
        <v>730</v>
      </c>
      <c r="D782" t="s">
        <v>59</v>
      </c>
      <c r="E782" t="s">
        <v>1437</v>
      </c>
      <c r="F782" t="s">
        <v>707</v>
      </c>
      <c r="H782" t="s">
        <v>11</v>
      </c>
      <c r="I782" t="s">
        <v>13</v>
      </c>
      <c r="J782" t="s">
        <v>16</v>
      </c>
      <c r="K782" t="s">
        <v>1841</v>
      </c>
      <c r="L782" t="s">
        <v>1789</v>
      </c>
      <c r="M782" t="s">
        <v>1546</v>
      </c>
      <c r="N782" s="10">
        <v>144569</v>
      </c>
      <c r="P782" t="s">
        <v>2116</v>
      </c>
    </row>
    <row r="783" spans="1:16" x14ac:dyDescent="0.3">
      <c r="A783">
        <v>2023</v>
      </c>
      <c r="B783" t="s">
        <v>772</v>
      </c>
      <c r="C783" t="s">
        <v>730</v>
      </c>
      <c r="D783" t="s">
        <v>59</v>
      </c>
      <c r="E783" t="s">
        <v>1437</v>
      </c>
      <c r="F783" t="s">
        <v>707</v>
      </c>
      <c r="H783" t="s">
        <v>11</v>
      </c>
      <c r="I783" t="s">
        <v>13</v>
      </c>
      <c r="J783" t="s">
        <v>16</v>
      </c>
      <c r="K783" t="s">
        <v>1841</v>
      </c>
      <c r="L783" t="s">
        <v>1818</v>
      </c>
      <c r="M783" t="s">
        <v>1546</v>
      </c>
      <c r="N783" s="10">
        <v>225768</v>
      </c>
      <c r="P783" t="s">
        <v>2116</v>
      </c>
    </row>
    <row r="784" spans="1:16" x14ac:dyDescent="0.3">
      <c r="A784">
        <v>2023</v>
      </c>
      <c r="B784" t="s">
        <v>772</v>
      </c>
      <c r="C784" t="s">
        <v>730</v>
      </c>
      <c r="D784" t="s">
        <v>59</v>
      </c>
      <c r="E784" t="s">
        <v>1437</v>
      </c>
      <c r="F784" t="s">
        <v>707</v>
      </c>
      <c r="H784" t="s">
        <v>11</v>
      </c>
      <c r="I784" t="s">
        <v>13</v>
      </c>
      <c r="J784" t="s">
        <v>16</v>
      </c>
      <c r="K784" t="s">
        <v>1841</v>
      </c>
      <c r="L784" t="s">
        <v>1775</v>
      </c>
      <c r="M784" t="s">
        <v>1546</v>
      </c>
      <c r="N784" s="10">
        <v>1486</v>
      </c>
      <c r="P784" t="s">
        <v>2116</v>
      </c>
    </row>
    <row r="785" spans="1:16" x14ac:dyDescent="0.3">
      <c r="A785">
        <v>2023</v>
      </c>
      <c r="B785" t="s">
        <v>772</v>
      </c>
      <c r="C785" t="s">
        <v>730</v>
      </c>
      <c r="D785" t="s">
        <v>59</v>
      </c>
      <c r="E785" t="s">
        <v>1437</v>
      </c>
      <c r="F785" t="s">
        <v>707</v>
      </c>
      <c r="H785" t="s">
        <v>11</v>
      </c>
      <c r="I785" t="s">
        <v>13</v>
      </c>
      <c r="J785" t="s">
        <v>16</v>
      </c>
      <c r="K785" t="s">
        <v>1841</v>
      </c>
      <c r="L785" t="s">
        <v>1819</v>
      </c>
      <c r="M785" t="s">
        <v>1546</v>
      </c>
      <c r="N785" s="10">
        <v>1348</v>
      </c>
      <c r="P785" t="s">
        <v>2116</v>
      </c>
    </row>
    <row r="786" spans="1:16" x14ac:dyDescent="0.3">
      <c r="A786">
        <v>2023</v>
      </c>
      <c r="B786" t="s">
        <v>772</v>
      </c>
      <c r="C786" t="s">
        <v>730</v>
      </c>
      <c r="D786" t="s">
        <v>59</v>
      </c>
      <c r="E786" t="s">
        <v>1437</v>
      </c>
      <c r="F786" t="s">
        <v>707</v>
      </c>
      <c r="H786" t="s">
        <v>11</v>
      </c>
      <c r="I786" t="s">
        <v>13</v>
      </c>
      <c r="J786" t="s">
        <v>16</v>
      </c>
      <c r="K786" t="s">
        <v>1841</v>
      </c>
      <c r="L786" t="s">
        <v>1776</v>
      </c>
      <c r="M786" t="s">
        <v>1546</v>
      </c>
      <c r="N786" s="10">
        <v>954</v>
      </c>
      <c r="P786" t="s">
        <v>2116</v>
      </c>
    </row>
    <row r="787" spans="1:16" x14ac:dyDescent="0.3">
      <c r="A787">
        <v>2023</v>
      </c>
      <c r="B787" t="s">
        <v>772</v>
      </c>
      <c r="C787" t="s">
        <v>730</v>
      </c>
      <c r="D787" t="s">
        <v>60</v>
      </c>
      <c r="E787" t="s">
        <v>1438</v>
      </c>
      <c r="F787" t="s">
        <v>707</v>
      </c>
      <c r="H787" t="s">
        <v>11</v>
      </c>
      <c r="I787" t="s">
        <v>19</v>
      </c>
      <c r="J787" t="s">
        <v>16</v>
      </c>
      <c r="K787" t="s">
        <v>1653</v>
      </c>
      <c r="L787" t="s">
        <v>1766</v>
      </c>
      <c r="M787" t="s">
        <v>1694</v>
      </c>
      <c r="N787" s="10">
        <v>168115</v>
      </c>
      <c r="P787" t="s">
        <v>2116</v>
      </c>
    </row>
    <row r="788" spans="1:16" x14ac:dyDescent="0.3">
      <c r="A788">
        <v>2023</v>
      </c>
      <c r="B788" t="s">
        <v>772</v>
      </c>
      <c r="C788" t="s">
        <v>730</v>
      </c>
      <c r="D788" t="s">
        <v>60</v>
      </c>
      <c r="E788" t="s">
        <v>1438</v>
      </c>
      <c r="F788" t="s">
        <v>707</v>
      </c>
      <c r="H788" t="s">
        <v>11</v>
      </c>
      <c r="I788" t="s">
        <v>19</v>
      </c>
      <c r="J788" t="s">
        <v>16</v>
      </c>
      <c r="K788" t="s">
        <v>1653</v>
      </c>
      <c r="L788" t="s">
        <v>1811</v>
      </c>
      <c r="M788" t="s">
        <v>1694</v>
      </c>
      <c r="N788" s="10">
        <v>168115</v>
      </c>
      <c r="P788" t="s">
        <v>2116</v>
      </c>
    </row>
    <row r="789" spans="1:16" x14ac:dyDescent="0.3">
      <c r="A789">
        <v>2023</v>
      </c>
      <c r="B789" t="s">
        <v>772</v>
      </c>
      <c r="C789" t="s">
        <v>730</v>
      </c>
      <c r="D789" t="s">
        <v>60</v>
      </c>
      <c r="E789" t="s">
        <v>1438</v>
      </c>
      <c r="F789" t="s">
        <v>707</v>
      </c>
      <c r="H789" t="s">
        <v>11</v>
      </c>
      <c r="I789" t="s">
        <v>19</v>
      </c>
      <c r="J789" t="s">
        <v>16</v>
      </c>
      <c r="K789" t="s">
        <v>1653</v>
      </c>
      <c r="L789" t="s">
        <v>1695</v>
      </c>
      <c r="M789" t="s">
        <v>1694</v>
      </c>
      <c r="N789" s="10">
        <v>82144</v>
      </c>
      <c r="P789" t="s">
        <v>2116</v>
      </c>
    </row>
    <row r="790" spans="1:16" x14ac:dyDescent="0.3">
      <c r="A790">
        <v>2023</v>
      </c>
      <c r="B790" t="s">
        <v>772</v>
      </c>
      <c r="C790" t="s">
        <v>730</v>
      </c>
      <c r="D790" t="s">
        <v>60</v>
      </c>
      <c r="E790" t="s">
        <v>1438</v>
      </c>
      <c r="F790" t="s">
        <v>707</v>
      </c>
      <c r="H790" t="s">
        <v>11</v>
      </c>
      <c r="I790" t="s">
        <v>19</v>
      </c>
      <c r="J790" t="s">
        <v>16</v>
      </c>
      <c r="K790" t="s">
        <v>1653</v>
      </c>
      <c r="L790" t="s">
        <v>1748</v>
      </c>
      <c r="M790" t="s">
        <v>1694</v>
      </c>
      <c r="N790" s="10">
        <v>536420</v>
      </c>
      <c r="P790" t="s">
        <v>2116</v>
      </c>
    </row>
    <row r="791" spans="1:16" x14ac:dyDescent="0.3">
      <c r="A791">
        <v>2023</v>
      </c>
      <c r="B791" t="s">
        <v>772</v>
      </c>
      <c r="C791" t="s">
        <v>730</v>
      </c>
      <c r="D791" t="s">
        <v>60</v>
      </c>
      <c r="E791" t="s">
        <v>1438</v>
      </c>
      <c r="F791" t="s">
        <v>707</v>
      </c>
      <c r="H791" t="s">
        <v>11</v>
      </c>
      <c r="I791" t="s">
        <v>19</v>
      </c>
      <c r="J791" t="s">
        <v>16</v>
      </c>
      <c r="K791" t="s">
        <v>1653</v>
      </c>
      <c r="L791" t="s">
        <v>1812</v>
      </c>
      <c r="M791" t="s">
        <v>1813</v>
      </c>
      <c r="N791" s="10">
        <v>0.43</v>
      </c>
      <c r="P791" t="s">
        <v>2116</v>
      </c>
    </row>
    <row r="792" spans="1:16" x14ac:dyDescent="0.3">
      <c r="A792">
        <v>2023</v>
      </c>
      <c r="B792" t="s">
        <v>772</v>
      </c>
      <c r="C792" t="s">
        <v>730</v>
      </c>
      <c r="D792" t="s">
        <v>60</v>
      </c>
      <c r="E792" t="s">
        <v>1438</v>
      </c>
      <c r="F792" t="s">
        <v>707</v>
      </c>
      <c r="H792" t="s">
        <v>11</v>
      </c>
      <c r="I792" t="s">
        <v>19</v>
      </c>
      <c r="J792" t="s">
        <v>16</v>
      </c>
      <c r="K792" t="s">
        <v>1653</v>
      </c>
      <c r="L792" t="s">
        <v>1812</v>
      </c>
      <c r="M792" t="s">
        <v>1814</v>
      </c>
      <c r="N792" s="10">
        <v>17.02</v>
      </c>
      <c r="P792" t="s">
        <v>2116</v>
      </c>
    </row>
    <row r="793" spans="1:16" x14ac:dyDescent="0.3">
      <c r="A793">
        <v>2023</v>
      </c>
      <c r="B793" t="s">
        <v>772</v>
      </c>
      <c r="C793" t="s">
        <v>730</v>
      </c>
      <c r="D793" t="s">
        <v>60</v>
      </c>
      <c r="E793" t="s">
        <v>1438</v>
      </c>
      <c r="F793" t="s">
        <v>707</v>
      </c>
      <c r="H793" t="s">
        <v>11</v>
      </c>
      <c r="I793" t="s">
        <v>19</v>
      </c>
      <c r="J793" t="s">
        <v>16</v>
      </c>
      <c r="K793" t="s">
        <v>1627</v>
      </c>
      <c r="L793" t="s">
        <v>1629</v>
      </c>
      <c r="M793" t="s">
        <v>1691</v>
      </c>
      <c r="N793" s="10">
        <v>4109</v>
      </c>
      <c r="P793" t="s">
        <v>2116</v>
      </c>
    </row>
    <row r="794" spans="1:16" x14ac:dyDescent="0.3">
      <c r="A794">
        <v>2023</v>
      </c>
      <c r="B794" t="s">
        <v>772</v>
      </c>
      <c r="C794" t="s">
        <v>730</v>
      </c>
      <c r="D794" t="s">
        <v>60</v>
      </c>
      <c r="E794" t="s">
        <v>1438</v>
      </c>
      <c r="F794" t="s">
        <v>707</v>
      </c>
      <c r="H794" t="s">
        <v>11</v>
      </c>
      <c r="I794" t="s">
        <v>19</v>
      </c>
      <c r="J794" t="s">
        <v>16</v>
      </c>
      <c r="K794" t="s">
        <v>1627</v>
      </c>
      <c r="L794" t="s">
        <v>1635</v>
      </c>
      <c r="M794" t="s">
        <v>1691</v>
      </c>
      <c r="N794" s="10">
        <v>64</v>
      </c>
      <c r="P794" t="s">
        <v>2116</v>
      </c>
    </row>
    <row r="795" spans="1:16" x14ac:dyDescent="0.3">
      <c r="A795">
        <v>2023</v>
      </c>
      <c r="B795" t="s">
        <v>772</v>
      </c>
      <c r="C795" t="s">
        <v>730</v>
      </c>
      <c r="D795" t="s">
        <v>60</v>
      </c>
      <c r="E795" t="s">
        <v>1438</v>
      </c>
      <c r="F795" t="s">
        <v>707</v>
      </c>
      <c r="H795" t="s">
        <v>11</v>
      </c>
      <c r="I795" t="s">
        <v>19</v>
      </c>
      <c r="J795" t="s">
        <v>16</v>
      </c>
      <c r="K795" t="s">
        <v>1627</v>
      </c>
      <c r="L795" t="s">
        <v>1774</v>
      </c>
      <c r="M795" t="s">
        <v>1815</v>
      </c>
      <c r="N795" s="10">
        <v>0.02</v>
      </c>
      <c r="P795" t="s">
        <v>2116</v>
      </c>
    </row>
    <row r="796" spans="1:16" x14ac:dyDescent="0.3">
      <c r="A796">
        <v>2023</v>
      </c>
      <c r="B796" t="s">
        <v>772</v>
      </c>
      <c r="C796" t="s">
        <v>730</v>
      </c>
      <c r="D796" t="s">
        <v>60</v>
      </c>
      <c r="E796" t="s">
        <v>1438</v>
      </c>
      <c r="F796" t="s">
        <v>707</v>
      </c>
      <c r="H796" t="s">
        <v>11</v>
      </c>
      <c r="I796" t="s">
        <v>19</v>
      </c>
      <c r="J796" t="s">
        <v>16</v>
      </c>
      <c r="K796" t="s">
        <v>1627</v>
      </c>
      <c r="L796" t="s">
        <v>1774</v>
      </c>
      <c r="M796" t="s">
        <v>1816</v>
      </c>
      <c r="N796" s="10">
        <v>0.12</v>
      </c>
      <c r="P796" t="s">
        <v>2116</v>
      </c>
    </row>
    <row r="797" spans="1:16" x14ac:dyDescent="0.3">
      <c r="A797">
        <v>2023</v>
      </c>
      <c r="B797" t="s">
        <v>772</v>
      </c>
      <c r="C797" t="s">
        <v>730</v>
      </c>
      <c r="D797" t="s">
        <v>60</v>
      </c>
      <c r="E797" t="s">
        <v>1438</v>
      </c>
      <c r="F797" t="s">
        <v>707</v>
      </c>
      <c r="H797" t="s">
        <v>11</v>
      </c>
      <c r="I797" t="s">
        <v>19</v>
      </c>
      <c r="J797" t="s">
        <v>16</v>
      </c>
      <c r="K797" t="s">
        <v>1641</v>
      </c>
      <c r="L797" t="s">
        <v>1644</v>
      </c>
      <c r="M797" t="s">
        <v>1546</v>
      </c>
      <c r="N797" s="10">
        <v>21.85</v>
      </c>
      <c r="P797" t="s">
        <v>2116</v>
      </c>
    </row>
    <row r="798" spans="1:16" x14ac:dyDescent="0.3">
      <c r="A798">
        <v>2023</v>
      </c>
      <c r="B798" t="s">
        <v>772</v>
      </c>
      <c r="C798" t="s">
        <v>730</v>
      </c>
      <c r="D798" t="s">
        <v>60</v>
      </c>
      <c r="E798" t="s">
        <v>1438</v>
      </c>
      <c r="F798" t="s">
        <v>707</v>
      </c>
      <c r="H798" t="s">
        <v>11</v>
      </c>
      <c r="I798" t="s">
        <v>19</v>
      </c>
      <c r="J798" t="s">
        <v>16</v>
      </c>
      <c r="K798" t="s">
        <v>1641</v>
      </c>
      <c r="L798" t="s">
        <v>1707</v>
      </c>
      <c r="M798" t="s">
        <v>1546</v>
      </c>
      <c r="N798" s="10">
        <v>1.47</v>
      </c>
      <c r="P798" t="s">
        <v>2116</v>
      </c>
    </row>
    <row r="799" spans="1:16" x14ac:dyDescent="0.3">
      <c r="A799">
        <v>2023</v>
      </c>
      <c r="B799" t="s">
        <v>772</v>
      </c>
      <c r="C799" t="s">
        <v>730</v>
      </c>
      <c r="D799" t="s">
        <v>60</v>
      </c>
      <c r="E799" t="s">
        <v>1438</v>
      </c>
      <c r="F799" t="s">
        <v>707</v>
      </c>
      <c r="H799" t="s">
        <v>11</v>
      </c>
      <c r="I799" t="s">
        <v>19</v>
      </c>
      <c r="J799" t="s">
        <v>16</v>
      </c>
      <c r="K799" t="s">
        <v>1641</v>
      </c>
      <c r="L799" t="s">
        <v>1706</v>
      </c>
      <c r="M799" t="s">
        <v>1546</v>
      </c>
      <c r="N799" s="10">
        <v>1.1399999999999999</v>
      </c>
      <c r="P799" t="s">
        <v>2116</v>
      </c>
    </row>
    <row r="800" spans="1:16" ht="13.2" customHeight="1" x14ac:dyDescent="0.3">
      <c r="A800">
        <v>2023</v>
      </c>
      <c r="B800" t="s">
        <v>772</v>
      </c>
      <c r="C800" t="s">
        <v>730</v>
      </c>
      <c r="D800" t="s">
        <v>60</v>
      </c>
      <c r="E800" t="s">
        <v>1438</v>
      </c>
      <c r="F800" t="s">
        <v>707</v>
      </c>
      <c r="H800" t="s">
        <v>11</v>
      </c>
      <c r="I800" t="s">
        <v>19</v>
      </c>
      <c r="J800" t="s">
        <v>16</v>
      </c>
      <c r="K800" t="s">
        <v>1641</v>
      </c>
      <c r="L800" t="s">
        <v>1648</v>
      </c>
      <c r="M800" t="s">
        <v>1817</v>
      </c>
      <c r="N800" s="10">
        <v>21.11</v>
      </c>
      <c r="P800" t="s">
        <v>2116</v>
      </c>
    </row>
    <row r="801" spans="1:16" x14ac:dyDescent="0.3">
      <c r="A801">
        <v>2023</v>
      </c>
      <c r="B801" t="s">
        <v>772</v>
      </c>
      <c r="C801" t="s">
        <v>730</v>
      </c>
      <c r="D801" t="s">
        <v>60</v>
      </c>
      <c r="E801" t="s">
        <v>1438</v>
      </c>
      <c r="F801" t="s">
        <v>707</v>
      </c>
      <c r="H801" t="s">
        <v>11</v>
      </c>
      <c r="I801" t="s">
        <v>19</v>
      </c>
      <c r="J801" t="s">
        <v>16</v>
      </c>
      <c r="K801" t="s">
        <v>1641</v>
      </c>
      <c r="L801" t="s">
        <v>1649</v>
      </c>
      <c r="M801" t="s">
        <v>1817</v>
      </c>
      <c r="N801" s="10">
        <v>0.74</v>
      </c>
      <c r="P801" t="s">
        <v>2116</v>
      </c>
    </row>
    <row r="802" spans="1:16" x14ac:dyDescent="0.3">
      <c r="A802">
        <v>2023</v>
      </c>
      <c r="B802" t="s">
        <v>772</v>
      </c>
      <c r="C802" t="s">
        <v>730</v>
      </c>
      <c r="D802" t="s">
        <v>60</v>
      </c>
      <c r="E802" t="s">
        <v>1438</v>
      </c>
      <c r="F802" t="s">
        <v>707</v>
      </c>
      <c r="H802" t="s">
        <v>11</v>
      </c>
      <c r="I802" t="s">
        <v>19</v>
      </c>
      <c r="J802" t="s">
        <v>16</v>
      </c>
      <c r="K802" t="s">
        <v>1641</v>
      </c>
      <c r="L802" t="s">
        <v>1650</v>
      </c>
      <c r="M802" t="s">
        <v>1773</v>
      </c>
      <c r="N802" s="10">
        <v>1.4999999999999999E-4</v>
      </c>
      <c r="P802" t="s">
        <v>2116</v>
      </c>
    </row>
    <row r="803" spans="1:16" x14ac:dyDescent="0.3">
      <c r="A803">
        <v>2023</v>
      </c>
      <c r="B803" t="s">
        <v>772</v>
      </c>
      <c r="C803" t="s">
        <v>730</v>
      </c>
      <c r="D803" t="s">
        <v>60</v>
      </c>
      <c r="E803" t="s">
        <v>1438</v>
      </c>
      <c r="F803" t="s">
        <v>707</v>
      </c>
      <c r="H803" t="s">
        <v>11</v>
      </c>
      <c r="I803" t="s">
        <v>19</v>
      </c>
      <c r="J803" t="s">
        <v>16</v>
      </c>
      <c r="K803" t="s">
        <v>1641</v>
      </c>
      <c r="L803" t="s">
        <v>1651</v>
      </c>
      <c r="M803" t="s">
        <v>1773</v>
      </c>
      <c r="N803" s="10">
        <v>6.0999999999999997E-4</v>
      </c>
      <c r="P803" t="s">
        <v>2116</v>
      </c>
    </row>
    <row r="804" spans="1:16" x14ac:dyDescent="0.3">
      <c r="A804">
        <v>2023</v>
      </c>
      <c r="B804" t="s">
        <v>772</v>
      </c>
      <c r="C804" t="s">
        <v>730</v>
      </c>
      <c r="D804" t="s">
        <v>60</v>
      </c>
      <c r="E804" t="s">
        <v>1438</v>
      </c>
      <c r="F804" t="s">
        <v>707</v>
      </c>
      <c r="H804" t="s">
        <v>11</v>
      </c>
      <c r="I804" t="s">
        <v>19</v>
      </c>
      <c r="J804" t="s">
        <v>16</v>
      </c>
      <c r="K804" t="s">
        <v>1641</v>
      </c>
      <c r="L804" t="s">
        <v>1646</v>
      </c>
      <c r="M804" t="s">
        <v>1546</v>
      </c>
      <c r="N804" s="10">
        <v>0.99</v>
      </c>
      <c r="P804" t="s">
        <v>2116</v>
      </c>
    </row>
    <row r="805" spans="1:16" x14ac:dyDescent="0.3">
      <c r="A805">
        <v>2023</v>
      </c>
      <c r="B805" t="s">
        <v>772</v>
      </c>
      <c r="C805" t="s">
        <v>730</v>
      </c>
      <c r="D805" t="s">
        <v>60</v>
      </c>
      <c r="E805" t="s">
        <v>1438</v>
      </c>
      <c r="F805" t="s">
        <v>707</v>
      </c>
      <c r="H805" t="s">
        <v>11</v>
      </c>
      <c r="I805" t="s">
        <v>19</v>
      </c>
      <c r="J805" t="s">
        <v>16</v>
      </c>
      <c r="K805" t="s">
        <v>1841</v>
      </c>
      <c r="L805" t="s">
        <v>1789</v>
      </c>
      <c r="M805" t="s">
        <v>1546</v>
      </c>
      <c r="N805" s="10">
        <v>162150</v>
      </c>
      <c r="P805" t="s">
        <v>2116</v>
      </c>
    </row>
    <row r="806" spans="1:16" x14ac:dyDescent="0.3">
      <c r="A806">
        <v>2023</v>
      </c>
      <c r="B806" t="s">
        <v>772</v>
      </c>
      <c r="C806" t="s">
        <v>730</v>
      </c>
      <c r="D806" t="s">
        <v>60</v>
      </c>
      <c r="E806" t="s">
        <v>1438</v>
      </c>
      <c r="F806" t="s">
        <v>707</v>
      </c>
      <c r="H806" t="s">
        <v>11</v>
      </c>
      <c r="I806" t="s">
        <v>19</v>
      </c>
      <c r="J806" t="s">
        <v>16</v>
      </c>
      <c r="K806" t="s">
        <v>1841</v>
      </c>
      <c r="L806" t="s">
        <v>1818</v>
      </c>
      <c r="M806" t="s">
        <v>1546</v>
      </c>
      <c r="N806" s="10">
        <v>198644</v>
      </c>
      <c r="P806" t="s">
        <v>2116</v>
      </c>
    </row>
    <row r="807" spans="1:16" x14ac:dyDescent="0.3">
      <c r="A807">
        <v>2023</v>
      </c>
      <c r="B807" t="s">
        <v>772</v>
      </c>
      <c r="C807" t="s">
        <v>730</v>
      </c>
      <c r="D807" t="s">
        <v>60</v>
      </c>
      <c r="E807" t="s">
        <v>1438</v>
      </c>
      <c r="F807" t="s">
        <v>707</v>
      </c>
      <c r="H807" t="s">
        <v>11</v>
      </c>
      <c r="I807" t="s">
        <v>19</v>
      </c>
      <c r="J807" t="s">
        <v>16</v>
      </c>
      <c r="K807" t="s">
        <v>1841</v>
      </c>
      <c r="L807" t="s">
        <v>1775</v>
      </c>
      <c r="M807" t="s">
        <v>1546</v>
      </c>
      <c r="N807" s="10">
        <v>749</v>
      </c>
      <c r="P807" t="s">
        <v>2116</v>
      </c>
    </row>
    <row r="808" spans="1:16" x14ac:dyDescent="0.3">
      <c r="A808">
        <v>2023</v>
      </c>
      <c r="B808" t="s">
        <v>772</v>
      </c>
      <c r="C808" t="s">
        <v>730</v>
      </c>
      <c r="D808" t="s">
        <v>60</v>
      </c>
      <c r="E808" t="s">
        <v>1438</v>
      </c>
      <c r="F808" t="s">
        <v>707</v>
      </c>
      <c r="H808" t="s">
        <v>11</v>
      </c>
      <c r="I808" t="s">
        <v>19</v>
      </c>
      <c r="J808" t="s">
        <v>16</v>
      </c>
      <c r="K808" t="s">
        <v>1841</v>
      </c>
      <c r="L808" t="s">
        <v>1819</v>
      </c>
      <c r="M808" t="s">
        <v>1546</v>
      </c>
      <c r="N808" s="10">
        <v>590</v>
      </c>
      <c r="P808" t="s">
        <v>2116</v>
      </c>
    </row>
    <row r="809" spans="1:16" x14ac:dyDescent="0.3">
      <c r="A809">
        <v>2023</v>
      </c>
      <c r="B809" t="s">
        <v>772</v>
      </c>
      <c r="C809" t="s">
        <v>730</v>
      </c>
      <c r="D809" t="s">
        <v>60</v>
      </c>
      <c r="E809" t="s">
        <v>1438</v>
      </c>
      <c r="F809" t="s">
        <v>707</v>
      </c>
      <c r="H809" t="s">
        <v>11</v>
      </c>
      <c r="I809" t="s">
        <v>19</v>
      </c>
      <c r="J809" t="s">
        <v>16</v>
      </c>
      <c r="K809" t="s">
        <v>1841</v>
      </c>
      <c r="L809" t="s">
        <v>1776</v>
      </c>
      <c r="M809" t="s">
        <v>1546</v>
      </c>
      <c r="N809" s="10">
        <v>19</v>
      </c>
      <c r="P809" t="s">
        <v>2116</v>
      </c>
    </row>
    <row r="810" spans="1:16" x14ac:dyDescent="0.3">
      <c r="A810">
        <v>2023</v>
      </c>
      <c r="B810" t="s">
        <v>807</v>
      </c>
      <c r="C810" t="s">
        <v>718</v>
      </c>
      <c r="D810" t="s">
        <v>707</v>
      </c>
      <c r="E810" t="s">
        <v>707</v>
      </c>
      <c r="F810" t="s">
        <v>2491</v>
      </c>
      <c r="H810" t="s">
        <v>1961</v>
      </c>
      <c r="I810" t="s">
        <v>720</v>
      </c>
      <c r="J810" t="s">
        <v>720</v>
      </c>
      <c r="K810" t="s">
        <v>1627</v>
      </c>
      <c r="L810" t="s">
        <v>1774</v>
      </c>
      <c r="M810" t="s">
        <v>2236</v>
      </c>
      <c r="N810" s="10">
        <v>33.9</v>
      </c>
      <c r="P810" t="s">
        <v>2897</v>
      </c>
    </row>
    <row r="811" spans="1:16" x14ac:dyDescent="0.3">
      <c r="A811">
        <v>2023</v>
      </c>
      <c r="B811" t="s">
        <v>807</v>
      </c>
      <c r="C811" t="s">
        <v>718</v>
      </c>
      <c r="D811" t="s">
        <v>707</v>
      </c>
      <c r="E811" t="s">
        <v>707</v>
      </c>
      <c r="F811" t="s">
        <v>2491</v>
      </c>
      <c r="H811" t="s">
        <v>1961</v>
      </c>
      <c r="I811" t="s">
        <v>720</v>
      </c>
      <c r="J811" t="s">
        <v>720</v>
      </c>
      <c r="K811" t="s">
        <v>1627</v>
      </c>
      <c r="L811" t="s">
        <v>1629</v>
      </c>
      <c r="M811" t="s">
        <v>2236</v>
      </c>
      <c r="N811" s="10">
        <v>23.3</v>
      </c>
      <c r="P811" t="s">
        <v>2897</v>
      </c>
    </row>
    <row r="812" spans="1:16" x14ac:dyDescent="0.3">
      <c r="A812">
        <v>2023</v>
      </c>
      <c r="B812" t="s">
        <v>807</v>
      </c>
      <c r="C812" t="s">
        <v>718</v>
      </c>
      <c r="D812" t="s">
        <v>707</v>
      </c>
      <c r="E812" t="s">
        <v>707</v>
      </c>
      <c r="F812" t="s">
        <v>2491</v>
      </c>
      <c r="H812" t="s">
        <v>1961</v>
      </c>
      <c r="I812" t="s">
        <v>720</v>
      </c>
      <c r="J812" t="s">
        <v>720</v>
      </c>
      <c r="K812" t="s">
        <v>1627</v>
      </c>
      <c r="L812" t="s">
        <v>1635</v>
      </c>
      <c r="M812" t="s">
        <v>2236</v>
      </c>
      <c r="N812" s="10">
        <v>7.8</v>
      </c>
      <c r="P812" t="s">
        <v>2897</v>
      </c>
    </row>
    <row r="813" spans="1:16" x14ac:dyDescent="0.3">
      <c r="A813">
        <v>2023</v>
      </c>
      <c r="B813" t="s">
        <v>807</v>
      </c>
      <c r="C813" t="s">
        <v>718</v>
      </c>
      <c r="D813" t="s">
        <v>707</v>
      </c>
      <c r="E813" t="s">
        <v>707</v>
      </c>
      <c r="F813" t="s">
        <v>2491</v>
      </c>
      <c r="H813" t="s">
        <v>1961</v>
      </c>
      <c r="I813" t="s">
        <v>720</v>
      </c>
      <c r="J813" t="s">
        <v>720</v>
      </c>
      <c r="K813" t="s">
        <v>1627</v>
      </c>
      <c r="L813" t="s">
        <v>1636</v>
      </c>
      <c r="M813" t="s">
        <v>2236</v>
      </c>
      <c r="N813" s="10">
        <v>572.5</v>
      </c>
      <c r="P813" t="s">
        <v>2897</v>
      </c>
    </row>
    <row r="814" spans="1:16" x14ac:dyDescent="0.3">
      <c r="A814">
        <v>2023</v>
      </c>
      <c r="B814" t="s">
        <v>807</v>
      </c>
      <c r="C814" t="s">
        <v>718</v>
      </c>
      <c r="D814" t="s">
        <v>707</v>
      </c>
      <c r="E814" t="s">
        <v>707</v>
      </c>
      <c r="F814" t="s">
        <v>2491</v>
      </c>
      <c r="H814" t="s">
        <v>1961</v>
      </c>
      <c r="I814" t="s">
        <v>720</v>
      </c>
      <c r="J814" t="s">
        <v>720</v>
      </c>
      <c r="K814" t="s">
        <v>1627</v>
      </c>
      <c r="L814" t="s">
        <v>2268</v>
      </c>
      <c r="M814" t="s">
        <v>2903</v>
      </c>
      <c r="N814" s="10">
        <v>6.8</v>
      </c>
      <c r="P814" t="s">
        <v>2897</v>
      </c>
    </row>
    <row r="815" spans="1:16" x14ac:dyDescent="0.3">
      <c r="A815">
        <v>2024</v>
      </c>
      <c r="B815" t="s">
        <v>807</v>
      </c>
      <c r="C815" t="s">
        <v>718</v>
      </c>
      <c r="D815" t="s">
        <v>707</v>
      </c>
      <c r="E815" t="s">
        <v>707</v>
      </c>
      <c r="F815" t="s">
        <v>2491</v>
      </c>
      <c r="H815" t="s">
        <v>1961</v>
      </c>
      <c r="I815" t="s">
        <v>720</v>
      </c>
      <c r="J815" t="s">
        <v>720</v>
      </c>
      <c r="K815" t="s">
        <v>1627</v>
      </c>
      <c r="L815" t="s">
        <v>2904</v>
      </c>
      <c r="M815" t="s">
        <v>2236</v>
      </c>
      <c r="N815" s="10">
        <v>6.1</v>
      </c>
      <c r="P815" t="s">
        <v>2897</v>
      </c>
    </row>
    <row r="816" spans="1:16" x14ac:dyDescent="0.3">
      <c r="A816">
        <v>2023</v>
      </c>
      <c r="B816" t="s">
        <v>807</v>
      </c>
      <c r="C816" t="s">
        <v>718</v>
      </c>
      <c r="D816" t="s">
        <v>707</v>
      </c>
      <c r="E816" t="s">
        <v>707</v>
      </c>
      <c r="F816" t="s">
        <v>2491</v>
      </c>
      <c r="H816" t="s">
        <v>1961</v>
      </c>
      <c r="I816" t="s">
        <v>720</v>
      </c>
      <c r="J816" t="s">
        <v>720</v>
      </c>
      <c r="K816" t="s">
        <v>1627</v>
      </c>
      <c r="L816" t="s">
        <v>2905</v>
      </c>
      <c r="M816" t="s">
        <v>2236</v>
      </c>
      <c r="N816" s="10">
        <v>0.1</v>
      </c>
      <c r="P816" t="s">
        <v>2897</v>
      </c>
    </row>
    <row r="817" spans="1:16" x14ac:dyDescent="0.3">
      <c r="A817">
        <v>2023</v>
      </c>
      <c r="B817" t="s">
        <v>807</v>
      </c>
      <c r="C817" t="s">
        <v>718</v>
      </c>
      <c r="D817" t="s">
        <v>707</v>
      </c>
      <c r="E817" t="s">
        <v>707</v>
      </c>
      <c r="F817" t="s">
        <v>2491</v>
      </c>
      <c r="H817" t="s">
        <v>1961</v>
      </c>
      <c r="I817" t="s">
        <v>720</v>
      </c>
      <c r="J817" t="s">
        <v>720</v>
      </c>
      <c r="K817" t="s">
        <v>1627</v>
      </c>
      <c r="L817" t="s">
        <v>2853</v>
      </c>
      <c r="M817" t="s">
        <v>2236</v>
      </c>
      <c r="N817" s="10">
        <v>8.9</v>
      </c>
      <c r="P817" t="s">
        <v>2897</v>
      </c>
    </row>
    <row r="818" spans="1:16" x14ac:dyDescent="0.3">
      <c r="A818">
        <v>2023</v>
      </c>
      <c r="B818" t="s">
        <v>807</v>
      </c>
      <c r="C818" t="s">
        <v>718</v>
      </c>
      <c r="D818" t="s">
        <v>707</v>
      </c>
      <c r="E818" t="s">
        <v>707</v>
      </c>
      <c r="F818" t="s">
        <v>2491</v>
      </c>
      <c r="H818" t="s">
        <v>1961</v>
      </c>
      <c r="I818" t="s">
        <v>720</v>
      </c>
      <c r="J818" t="s">
        <v>720</v>
      </c>
      <c r="K818" t="s">
        <v>1627</v>
      </c>
      <c r="L818" t="s">
        <v>2859</v>
      </c>
      <c r="M818" t="s">
        <v>2236</v>
      </c>
      <c r="N818" s="10">
        <v>6.9</v>
      </c>
      <c r="P818" t="s">
        <v>2897</v>
      </c>
    </row>
    <row r="819" spans="1:16" x14ac:dyDescent="0.3">
      <c r="A819">
        <v>2023</v>
      </c>
      <c r="B819" t="s">
        <v>807</v>
      </c>
      <c r="C819" t="s">
        <v>718</v>
      </c>
      <c r="D819" t="s">
        <v>707</v>
      </c>
      <c r="E819" t="s">
        <v>707</v>
      </c>
      <c r="F819" t="s">
        <v>2491</v>
      </c>
      <c r="H819" t="s">
        <v>1961</v>
      </c>
      <c r="I819" t="s">
        <v>720</v>
      </c>
      <c r="J819" t="s">
        <v>720</v>
      </c>
      <c r="K819" t="s">
        <v>1627</v>
      </c>
      <c r="L819" t="s">
        <v>2906</v>
      </c>
      <c r="M819" t="s">
        <v>2236</v>
      </c>
      <c r="N819" s="10">
        <v>2.8</v>
      </c>
      <c r="P819" t="s">
        <v>2897</v>
      </c>
    </row>
    <row r="820" spans="1:16" x14ac:dyDescent="0.3">
      <c r="A820">
        <v>2023</v>
      </c>
      <c r="B820" t="s">
        <v>807</v>
      </c>
      <c r="C820" t="s">
        <v>718</v>
      </c>
      <c r="D820" t="s">
        <v>707</v>
      </c>
      <c r="E820" t="s">
        <v>707</v>
      </c>
      <c r="F820" t="s">
        <v>2491</v>
      </c>
      <c r="H820" t="s">
        <v>1961</v>
      </c>
      <c r="I820" t="s">
        <v>720</v>
      </c>
      <c r="J820" t="s">
        <v>720</v>
      </c>
      <c r="K820" t="s">
        <v>1627</v>
      </c>
      <c r="L820" t="s">
        <v>2907</v>
      </c>
      <c r="M820" t="s">
        <v>2236</v>
      </c>
      <c r="N820" s="10">
        <v>0.4</v>
      </c>
      <c r="P820" t="s">
        <v>2897</v>
      </c>
    </row>
    <row r="821" spans="1:16" x14ac:dyDescent="0.3">
      <c r="A821">
        <v>2023</v>
      </c>
      <c r="B821" t="s">
        <v>807</v>
      </c>
      <c r="C821" t="s">
        <v>718</v>
      </c>
      <c r="D821" t="s">
        <v>707</v>
      </c>
      <c r="E821" t="s">
        <v>707</v>
      </c>
      <c r="F821" t="s">
        <v>2491</v>
      </c>
      <c r="H821" t="s">
        <v>1961</v>
      </c>
      <c r="I821" t="s">
        <v>720</v>
      </c>
      <c r="J821" t="s">
        <v>720</v>
      </c>
      <c r="K821" t="s">
        <v>1627</v>
      </c>
      <c r="L821" t="s">
        <v>2908</v>
      </c>
      <c r="M821" t="s">
        <v>2236</v>
      </c>
      <c r="N821" s="10">
        <v>3.8</v>
      </c>
      <c r="P821" t="s">
        <v>2897</v>
      </c>
    </row>
    <row r="822" spans="1:16" x14ac:dyDescent="0.3">
      <c r="A822">
        <v>2023</v>
      </c>
      <c r="B822" t="s">
        <v>807</v>
      </c>
      <c r="C822" t="s">
        <v>718</v>
      </c>
      <c r="D822" t="s">
        <v>707</v>
      </c>
      <c r="E822" t="s">
        <v>707</v>
      </c>
      <c r="F822" t="s">
        <v>2491</v>
      </c>
      <c r="H822" t="s">
        <v>1961</v>
      </c>
      <c r="I822" t="s">
        <v>720</v>
      </c>
      <c r="J822" t="s">
        <v>720</v>
      </c>
      <c r="K822" t="s">
        <v>1627</v>
      </c>
      <c r="L822" t="s">
        <v>2909</v>
      </c>
      <c r="M822" t="s">
        <v>2236</v>
      </c>
      <c r="N822" s="10">
        <v>0.01</v>
      </c>
      <c r="P822" t="s">
        <v>2897</v>
      </c>
    </row>
    <row r="823" spans="1:16" x14ac:dyDescent="0.3">
      <c r="A823">
        <v>2023</v>
      </c>
      <c r="B823" t="s">
        <v>807</v>
      </c>
      <c r="C823" t="s">
        <v>718</v>
      </c>
      <c r="D823" t="s">
        <v>707</v>
      </c>
      <c r="E823" t="s">
        <v>707</v>
      </c>
      <c r="F823" t="s">
        <v>2491</v>
      </c>
      <c r="H823" t="s">
        <v>1961</v>
      </c>
      <c r="I823" t="s">
        <v>720</v>
      </c>
      <c r="J823" t="s">
        <v>720</v>
      </c>
      <c r="K823" t="s">
        <v>1627</v>
      </c>
      <c r="L823" t="s">
        <v>2854</v>
      </c>
      <c r="M823" t="s">
        <v>2236</v>
      </c>
      <c r="N823" s="10">
        <v>0.64</v>
      </c>
      <c r="P823" t="s">
        <v>2897</v>
      </c>
    </row>
    <row r="824" spans="1:16" x14ac:dyDescent="0.3">
      <c r="A824">
        <v>2023</v>
      </c>
      <c r="B824" t="s">
        <v>807</v>
      </c>
      <c r="C824" t="s">
        <v>718</v>
      </c>
      <c r="D824" t="s">
        <v>707</v>
      </c>
      <c r="E824" t="s">
        <v>707</v>
      </c>
      <c r="F824" t="s">
        <v>2491</v>
      </c>
      <c r="H824" t="s">
        <v>1961</v>
      </c>
      <c r="I824" t="s">
        <v>720</v>
      </c>
      <c r="J824" t="s">
        <v>720</v>
      </c>
      <c r="K824" t="s">
        <v>1627</v>
      </c>
      <c r="L824" t="s">
        <v>2860</v>
      </c>
      <c r="M824" t="s">
        <v>2236</v>
      </c>
      <c r="N824" s="10">
        <v>0.01</v>
      </c>
      <c r="P824" t="s">
        <v>2897</v>
      </c>
    </row>
    <row r="825" spans="1:16" x14ac:dyDescent="0.3">
      <c r="A825">
        <v>2023</v>
      </c>
      <c r="B825" t="s">
        <v>807</v>
      </c>
      <c r="C825" t="s">
        <v>718</v>
      </c>
      <c r="D825" t="s">
        <v>707</v>
      </c>
      <c r="E825" t="s">
        <v>707</v>
      </c>
      <c r="F825" t="s">
        <v>2491</v>
      </c>
      <c r="H825" t="s">
        <v>1961</v>
      </c>
      <c r="I825" t="s">
        <v>720</v>
      </c>
      <c r="J825" t="s">
        <v>720</v>
      </c>
      <c r="K825" t="s">
        <v>1641</v>
      </c>
      <c r="L825" t="s">
        <v>1643</v>
      </c>
      <c r="M825" t="s">
        <v>1572</v>
      </c>
      <c r="N825" s="10">
        <v>72.8</v>
      </c>
      <c r="P825" t="s">
        <v>2897</v>
      </c>
    </row>
    <row r="826" spans="1:16" x14ac:dyDescent="0.3">
      <c r="A826">
        <v>2023</v>
      </c>
      <c r="B826" t="s">
        <v>807</v>
      </c>
      <c r="C826" t="s">
        <v>718</v>
      </c>
      <c r="D826" t="s">
        <v>707</v>
      </c>
      <c r="E826" t="s">
        <v>707</v>
      </c>
      <c r="F826" t="s">
        <v>2491</v>
      </c>
      <c r="H826" t="s">
        <v>1961</v>
      </c>
      <c r="I826" t="s">
        <v>720</v>
      </c>
      <c r="J826" t="s">
        <v>720</v>
      </c>
      <c r="K826" t="s">
        <v>1641</v>
      </c>
      <c r="L826" t="s">
        <v>1642</v>
      </c>
      <c r="M826" t="s">
        <v>1572</v>
      </c>
      <c r="N826" s="10">
        <v>67.2</v>
      </c>
      <c r="P826" t="s">
        <v>2897</v>
      </c>
    </row>
    <row r="827" spans="1:16" x14ac:dyDescent="0.3">
      <c r="A827">
        <v>2023</v>
      </c>
      <c r="B827" t="s">
        <v>807</v>
      </c>
      <c r="C827" t="s">
        <v>718</v>
      </c>
      <c r="D827" t="s">
        <v>707</v>
      </c>
      <c r="E827" t="s">
        <v>707</v>
      </c>
      <c r="F827" t="s">
        <v>2491</v>
      </c>
      <c r="H827" t="s">
        <v>1961</v>
      </c>
      <c r="I827" t="s">
        <v>720</v>
      </c>
      <c r="J827" t="s">
        <v>720</v>
      </c>
      <c r="K827" t="s">
        <v>1641</v>
      </c>
      <c r="L827" t="s">
        <v>2910</v>
      </c>
      <c r="M827" t="s">
        <v>1572</v>
      </c>
      <c r="N827" s="10">
        <v>2.61</v>
      </c>
      <c r="P827" t="s">
        <v>2897</v>
      </c>
    </row>
    <row r="828" spans="1:16" x14ac:dyDescent="0.3">
      <c r="A828">
        <v>2023</v>
      </c>
      <c r="B828" t="s">
        <v>807</v>
      </c>
      <c r="C828" t="s">
        <v>718</v>
      </c>
      <c r="D828" t="s">
        <v>707</v>
      </c>
      <c r="E828" t="s">
        <v>707</v>
      </c>
      <c r="F828" t="s">
        <v>2491</v>
      </c>
      <c r="H828" t="s">
        <v>1961</v>
      </c>
      <c r="I828" t="s">
        <v>720</v>
      </c>
      <c r="J828" t="s">
        <v>720</v>
      </c>
      <c r="K828" t="s">
        <v>1641</v>
      </c>
      <c r="L828" t="s">
        <v>1648</v>
      </c>
      <c r="M828" t="s">
        <v>1572</v>
      </c>
      <c r="N828" s="10">
        <v>169.5</v>
      </c>
      <c r="P828" t="s">
        <v>2897</v>
      </c>
    </row>
    <row r="829" spans="1:16" x14ac:dyDescent="0.3">
      <c r="A829">
        <v>2023</v>
      </c>
      <c r="B829" t="s">
        <v>807</v>
      </c>
      <c r="C829" t="s">
        <v>718</v>
      </c>
      <c r="D829" t="s">
        <v>707</v>
      </c>
      <c r="E829" t="s">
        <v>707</v>
      </c>
      <c r="F829" t="s">
        <v>2491</v>
      </c>
      <c r="H829" t="s">
        <v>1961</v>
      </c>
      <c r="I829" t="s">
        <v>720</v>
      </c>
      <c r="J829" t="s">
        <v>720</v>
      </c>
      <c r="K829" t="s">
        <v>1641</v>
      </c>
      <c r="L829" t="s">
        <v>1649</v>
      </c>
      <c r="M829" t="s">
        <v>1572</v>
      </c>
      <c r="N829" s="10">
        <v>7.7</v>
      </c>
      <c r="P829" t="s">
        <v>2897</v>
      </c>
    </row>
    <row r="830" spans="1:16" x14ac:dyDescent="0.3">
      <c r="A830">
        <v>2023</v>
      </c>
      <c r="B830" t="s">
        <v>807</v>
      </c>
      <c r="C830" t="s">
        <v>718</v>
      </c>
      <c r="D830" t="s">
        <v>707</v>
      </c>
      <c r="E830" t="s">
        <v>707</v>
      </c>
      <c r="F830" t="s">
        <v>2491</v>
      </c>
      <c r="H830" t="s">
        <v>1961</v>
      </c>
      <c r="I830" t="s">
        <v>720</v>
      </c>
      <c r="J830" t="s">
        <v>720</v>
      </c>
      <c r="K830" t="s">
        <v>1841</v>
      </c>
      <c r="L830" t="s">
        <v>2911</v>
      </c>
      <c r="M830" t="s">
        <v>1697</v>
      </c>
      <c r="N830" s="10">
        <v>9</v>
      </c>
      <c r="P830" t="s">
        <v>2897</v>
      </c>
    </row>
    <row r="831" spans="1:16" x14ac:dyDescent="0.3">
      <c r="A831">
        <v>2023</v>
      </c>
      <c r="B831" t="s">
        <v>807</v>
      </c>
      <c r="C831" t="s">
        <v>718</v>
      </c>
      <c r="D831" t="s">
        <v>707</v>
      </c>
      <c r="E831" t="s">
        <v>707</v>
      </c>
      <c r="F831" t="s">
        <v>2491</v>
      </c>
      <c r="H831" t="s">
        <v>1961</v>
      </c>
      <c r="I831" t="s">
        <v>720</v>
      </c>
      <c r="J831" t="s">
        <v>720</v>
      </c>
      <c r="K831" t="s">
        <v>1841</v>
      </c>
      <c r="L831" t="s">
        <v>2912</v>
      </c>
      <c r="M831" t="s">
        <v>1697</v>
      </c>
      <c r="N831" s="10">
        <v>974</v>
      </c>
      <c r="P831" t="s">
        <v>2897</v>
      </c>
    </row>
    <row r="832" spans="1:16" x14ac:dyDescent="0.3">
      <c r="A832">
        <v>2023</v>
      </c>
      <c r="B832" t="s">
        <v>807</v>
      </c>
      <c r="C832" t="s">
        <v>718</v>
      </c>
      <c r="D832" t="s">
        <v>707</v>
      </c>
      <c r="E832" t="s">
        <v>707</v>
      </c>
      <c r="F832" t="s">
        <v>2491</v>
      </c>
      <c r="H832" t="s">
        <v>1961</v>
      </c>
      <c r="I832" t="s">
        <v>720</v>
      </c>
      <c r="J832" t="s">
        <v>720</v>
      </c>
      <c r="K832" t="s">
        <v>1841</v>
      </c>
      <c r="L832" t="s">
        <v>1775</v>
      </c>
      <c r="M832" t="s">
        <v>1572</v>
      </c>
      <c r="N832" s="10">
        <v>1158</v>
      </c>
      <c r="P832" t="s">
        <v>2897</v>
      </c>
    </row>
    <row r="833" spans="1:16" x14ac:dyDescent="0.3">
      <c r="A833">
        <v>2023</v>
      </c>
      <c r="B833" t="s">
        <v>807</v>
      </c>
      <c r="C833" t="s">
        <v>718</v>
      </c>
      <c r="D833" t="s">
        <v>707</v>
      </c>
      <c r="E833" t="s">
        <v>707</v>
      </c>
      <c r="F833" t="s">
        <v>2491</v>
      </c>
      <c r="H833" t="s">
        <v>1961</v>
      </c>
      <c r="I833" t="s">
        <v>720</v>
      </c>
      <c r="J833" t="s">
        <v>720</v>
      </c>
      <c r="K833" t="s">
        <v>1841</v>
      </c>
      <c r="L833" t="s">
        <v>2913</v>
      </c>
      <c r="M833" t="s">
        <v>1572</v>
      </c>
      <c r="N833" s="10">
        <v>226</v>
      </c>
      <c r="P833" t="s">
        <v>2897</v>
      </c>
    </row>
    <row r="834" spans="1:16" x14ac:dyDescent="0.3">
      <c r="A834">
        <v>2023</v>
      </c>
      <c r="B834" t="s">
        <v>807</v>
      </c>
      <c r="C834" t="s">
        <v>718</v>
      </c>
      <c r="D834" t="s">
        <v>707</v>
      </c>
      <c r="E834" t="s">
        <v>707</v>
      </c>
      <c r="F834" t="s">
        <v>2491</v>
      </c>
      <c r="H834" t="s">
        <v>1961</v>
      </c>
      <c r="I834" t="s">
        <v>720</v>
      </c>
      <c r="J834" t="s">
        <v>720</v>
      </c>
      <c r="K834" t="s">
        <v>1653</v>
      </c>
      <c r="L834" t="s">
        <v>2914</v>
      </c>
      <c r="M834" t="s">
        <v>2915</v>
      </c>
      <c r="N834" s="10">
        <v>1169</v>
      </c>
      <c r="P834" t="s">
        <v>2897</v>
      </c>
    </row>
    <row r="835" spans="1:16" x14ac:dyDescent="0.3">
      <c r="A835">
        <v>2023</v>
      </c>
      <c r="B835" t="s">
        <v>807</v>
      </c>
      <c r="C835" t="s">
        <v>718</v>
      </c>
      <c r="D835" t="s">
        <v>707</v>
      </c>
      <c r="E835" t="s">
        <v>707</v>
      </c>
      <c r="F835" t="s">
        <v>2491</v>
      </c>
      <c r="H835" t="s">
        <v>1961</v>
      </c>
      <c r="I835" t="s">
        <v>720</v>
      </c>
      <c r="J835" t="s">
        <v>720</v>
      </c>
      <c r="K835" t="s">
        <v>1653</v>
      </c>
      <c r="L835" t="s">
        <v>1748</v>
      </c>
      <c r="M835" t="s">
        <v>2915</v>
      </c>
      <c r="N835" s="10">
        <v>692</v>
      </c>
      <c r="P835" t="s">
        <v>2897</v>
      </c>
    </row>
    <row r="836" spans="1:16" x14ac:dyDescent="0.3">
      <c r="A836">
        <v>2023</v>
      </c>
      <c r="B836" t="s">
        <v>807</v>
      </c>
      <c r="C836" t="s">
        <v>718</v>
      </c>
      <c r="D836" t="s">
        <v>707</v>
      </c>
      <c r="E836" t="s">
        <v>707</v>
      </c>
      <c r="F836" t="s">
        <v>2491</v>
      </c>
      <c r="H836" t="s">
        <v>1961</v>
      </c>
      <c r="I836" t="s">
        <v>720</v>
      </c>
      <c r="J836" t="s">
        <v>720</v>
      </c>
      <c r="K836" t="s">
        <v>1653</v>
      </c>
      <c r="L836" t="s">
        <v>1695</v>
      </c>
      <c r="M836" t="s">
        <v>2915</v>
      </c>
      <c r="N836" s="10">
        <v>639</v>
      </c>
      <c r="P836" t="s">
        <v>2897</v>
      </c>
    </row>
    <row r="837" spans="1:16" x14ac:dyDescent="0.3">
      <c r="A837">
        <v>2023</v>
      </c>
      <c r="B837" t="s">
        <v>807</v>
      </c>
      <c r="C837" t="s">
        <v>718</v>
      </c>
      <c r="D837" t="s">
        <v>707</v>
      </c>
      <c r="E837" t="s">
        <v>707</v>
      </c>
      <c r="F837" t="s">
        <v>2491</v>
      </c>
      <c r="H837" t="s">
        <v>1961</v>
      </c>
      <c r="I837" t="s">
        <v>720</v>
      </c>
      <c r="J837" t="s">
        <v>2675</v>
      </c>
      <c r="K837" t="s">
        <v>1653</v>
      </c>
      <c r="L837" t="s">
        <v>2917</v>
      </c>
      <c r="M837" t="s">
        <v>2915</v>
      </c>
      <c r="N837" s="10">
        <v>23</v>
      </c>
      <c r="P837" t="s">
        <v>2897</v>
      </c>
    </row>
    <row r="838" spans="1:16" x14ac:dyDescent="0.3">
      <c r="A838">
        <v>2023</v>
      </c>
      <c r="B838" t="s">
        <v>807</v>
      </c>
      <c r="C838" t="s">
        <v>718</v>
      </c>
      <c r="D838" t="s">
        <v>707</v>
      </c>
      <c r="E838" t="s">
        <v>707</v>
      </c>
      <c r="F838" t="s">
        <v>2491</v>
      </c>
      <c r="H838" t="s">
        <v>1961</v>
      </c>
      <c r="I838" t="s">
        <v>720</v>
      </c>
      <c r="J838" t="s">
        <v>147</v>
      </c>
      <c r="K838" t="s">
        <v>1653</v>
      </c>
      <c r="L838" t="s">
        <v>2917</v>
      </c>
      <c r="M838" t="s">
        <v>2915</v>
      </c>
      <c r="N838" s="10">
        <v>3</v>
      </c>
      <c r="P838" t="s">
        <v>2897</v>
      </c>
    </row>
    <row r="839" spans="1:16" x14ac:dyDescent="0.3">
      <c r="A839">
        <v>2023</v>
      </c>
      <c r="B839" t="s">
        <v>807</v>
      </c>
      <c r="C839" t="s">
        <v>718</v>
      </c>
      <c r="D839" t="s">
        <v>707</v>
      </c>
      <c r="E839" t="s">
        <v>707</v>
      </c>
      <c r="F839" t="s">
        <v>2491</v>
      </c>
      <c r="H839" t="s">
        <v>1961</v>
      </c>
      <c r="I839" t="s">
        <v>720</v>
      </c>
      <c r="J839" t="s">
        <v>2916</v>
      </c>
      <c r="K839" t="s">
        <v>1653</v>
      </c>
      <c r="L839" t="s">
        <v>2917</v>
      </c>
      <c r="M839" t="s">
        <v>2915</v>
      </c>
      <c r="N839" s="10">
        <v>44</v>
      </c>
      <c r="P839" t="s">
        <v>2897</v>
      </c>
    </row>
    <row r="840" spans="1:16" x14ac:dyDescent="0.3">
      <c r="A840">
        <v>2023</v>
      </c>
      <c r="B840" t="s">
        <v>807</v>
      </c>
      <c r="C840" t="s">
        <v>718</v>
      </c>
      <c r="D840" t="s">
        <v>707</v>
      </c>
      <c r="E840" t="s">
        <v>707</v>
      </c>
      <c r="F840" t="s">
        <v>2491</v>
      </c>
      <c r="H840" t="s">
        <v>1961</v>
      </c>
      <c r="I840" t="s">
        <v>720</v>
      </c>
      <c r="J840" t="s">
        <v>340</v>
      </c>
      <c r="K840" t="s">
        <v>1653</v>
      </c>
      <c r="L840" t="s">
        <v>2917</v>
      </c>
      <c r="M840" t="s">
        <v>2915</v>
      </c>
      <c r="N840" s="10">
        <v>185</v>
      </c>
      <c r="P840" t="s">
        <v>2897</v>
      </c>
    </row>
  </sheetData>
  <autoFilter ref="A1:P540" xr:uid="{0CC5A778-F666-4D25-9615-BD5BD598548E}">
    <sortState xmlns:xlrd2="http://schemas.microsoft.com/office/spreadsheetml/2017/richdata2" ref="A2:P809">
      <sortCondition ref="C1:C540"/>
    </sortState>
  </autoFilter>
  <phoneticPr fontId="3"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D282F-07FD-45CA-8F4C-BA15C5A5D841}">
  <dimension ref="A1:L79"/>
  <sheetViews>
    <sheetView tabSelected="1" workbookViewId="0">
      <pane ySplit="1" topLeftCell="A46" activePane="bottomLeft" state="frozen"/>
      <selection pane="bottomLeft" activeCell="B3" sqref="B3"/>
    </sheetView>
  </sheetViews>
  <sheetFormatPr defaultRowHeight="14.4" x14ac:dyDescent="0.3"/>
  <cols>
    <col min="1" max="1" width="27.77734375" bestFit="1" customWidth="1"/>
    <col min="2" max="2" width="22.5546875" bestFit="1" customWidth="1"/>
    <col min="3" max="3" width="17.5546875" bestFit="1" customWidth="1"/>
    <col min="4" max="4" width="17.5546875" customWidth="1"/>
    <col min="5" max="5" width="13.5546875" bestFit="1" customWidth="1"/>
    <col min="6" max="6" width="31.44140625" bestFit="1" customWidth="1"/>
    <col min="7" max="7" width="39.21875" bestFit="1" customWidth="1"/>
    <col min="8" max="8" width="48.109375" bestFit="1" customWidth="1"/>
    <col min="9" max="9" width="12.77734375" bestFit="1" customWidth="1"/>
    <col min="10" max="10" width="124.33203125" bestFit="1" customWidth="1"/>
    <col min="11" max="11" width="115.88671875" bestFit="1" customWidth="1"/>
    <col min="12" max="12" width="8.77734375" bestFit="1" customWidth="1"/>
  </cols>
  <sheetData>
    <row r="1" spans="1:12" x14ac:dyDescent="0.3">
      <c r="A1" s="7" t="s">
        <v>0</v>
      </c>
      <c r="B1" s="6" t="s">
        <v>1714</v>
      </c>
      <c r="C1" s="6" t="s">
        <v>2</v>
      </c>
      <c r="D1" s="6" t="s">
        <v>2326</v>
      </c>
      <c r="E1" s="6" t="s">
        <v>4</v>
      </c>
      <c r="F1" s="6" t="s">
        <v>6</v>
      </c>
      <c r="G1" s="6" t="s">
        <v>5</v>
      </c>
      <c r="H1" s="8" t="s">
        <v>1711</v>
      </c>
      <c r="I1" s="8" t="s">
        <v>1712</v>
      </c>
      <c r="J1" s="8" t="s">
        <v>1713</v>
      </c>
      <c r="K1" s="8" t="s">
        <v>2927</v>
      </c>
      <c r="L1" s="8" t="s">
        <v>1543</v>
      </c>
    </row>
    <row r="2" spans="1:12" ht="43.2" x14ac:dyDescent="0.3">
      <c r="A2" t="s">
        <v>774</v>
      </c>
      <c r="B2" t="s">
        <v>63</v>
      </c>
      <c r="C2" t="s">
        <v>1122</v>
      </c>
      <c r="D2" t="s">
        <v>707</v>
      </c>
      <c r="E2" t="s">
        <v>11</v>
      </c>
      <c r="F2" t="s">
        <v>21</v>
      </c>
      <c r="G2" t="s">
        <v>64</v>
      </c>
      <c r="H2" s="38" t="s">
        <v>2942</v>
      </c>
      <c r="I2" s="8"/>
      <c r="J2" s="37" t="s">
        <v>2953</v>
      </c>
      <c r="K2" s="8"/>
      <c r="L2" s="38" t="s">
        <v>2580</v>
      </c>
    </row>
    <row r="3" spans="1:12" x14ac:dyDescent="0.3">
      <c r="A3" t="s">
        <v>14</v>
      </c>
      <c r="B3" t="s">
        <v>65</v>
      </c>
      <c r="C3" t="s">
        <v>1128</v>
      </c>
      <c r="D3" t="s">
        <v>707</v>
      </c>
      <c r="E3" t="s">
        <v>11</v>
      </c>
      <c r="F3" t="s">
        <v>13</v>
      </c>
      <c r="G3" t="s">
        <v>64</v>
      </c>
      <c r="H3" t="s">
        <v>1735</v>
      </c>
      <c r="J3" t="s">
        <v>1736</v>
      </c>
      <c r="K3" t="s">
        <v>1737</v>
      </c>
      <c r="L3" s="11" t="s">
        <v>1731</v>
      </c>
    </row>
    <row r="4" spans="1:12" x14ac:dyDescent="0.3">
      <c r="A4" t="s">
        <v>14</v>
      </c>
      <c r="B4" t="s">
        <v>18</v>
      </c>
      <c r="C4" t="s">
        <v>1125</v>
      </c>
      <c r="D4" t="s">
        <v>707</v>
      </c>
      <c r="E4" t="s">
        <v>11</v>
      </c>
      <c r="F4" t="s">
        <v>19</v>
      </c>
      <c r="G4" t="s">
        <v>16</v>
      </c>
      <c r="H4" t="s">
        <v>1728</v>
      </c>
      <c r="J4" t="s">
        <v>1729</v>
      </c>
      <c r="K4" t="s">
        <v>1730</v>
      </c>
      <c r="L4" s="11" t="s">
        <v>1731</v>
      </c>
    </row>
    <row r="5" spans="1:12" ht="43.2" x14ac:dyDescent="0.3">
      <c r="A5" t="s">
        <v>14</v>
      </c>
      <c r="B5" t="s">
        <v>66</v>
      </c>
      <c r="C5" t="s">
        <v>1129</v>
      </c>
      <c r="D5" t="s">
        <v>707</v>
      </c>
      <c r="E5" t="s">
        <v>11</v>
      </c>
      <c r="F5" t="s">
        <v>13</v>
      </c>
      <c r="G5" t="s">
        <v>64</v>
      </c>
      <c r="H5" s="17" t="s">
        <v>2932</v>
      </c>
      <c r="J5" s="17" t="s">
        <v>2930</v>
      </c>
      <c r="L5" t="s">
        <v>2580</v>
      </c>
    </row>
    <row r="6" spans="1:12" x14ac:dyDescent="0.3">
      <c r="A6" t="s">
        <v>14</v>
      </c>
      <c r="B6" t="s">
        <v>91</v>
      </c>
      <c r="C6" t="s">
        <v>1131</v>
      </c>
      <c r="D6" t="s">
        <v>707</v>
      </c>
      <c r="E6" t="s">
        <v>11</v>
      </c>
      <c r="F6" t="s">
        <v>23</v>
      </c>
      <c r="G6" t="s">
        <v>92</v>
      </c>
      <c r="H6" t="s">
        <v>1738</v>
      </c>
      <c r="J6" t="s">
        <v>1739</v>
      </c>
      <c r="L6" s="11" t="s">
        <v>1734</v>
      </c>
    </row>
    <row r="7" spans="1:12" ht="57.6" x14ac:dyDescent="0.3">
      <c r="A7" t="s">
        <v>14</v>
      </c>
      <c r="B7" t="s">
        <v>67</v>
      </c>
      <c r="C7" t="s">
        <v>1130</v>
      </c>
      <c r="D7" t="s">
        <v>707</v>
      </c>
      <c r="E7" t="s">
        <v>11</v>
      </c>
      <c r="F7" t="s">
        <v>21</v>
      </c>
      <c r="G7" t="s">
        <v>64</v>
      </c>
      <c r="H7" s="17" t="s">
        <v>2929</v>
      </c>
      <c r="J7" s="17" t="s">
        <v>2928</v>
      </c>
      <c r="K7" t="s">
        <v>720</v>
      </c>
      <c r="L7" t="s">
        <v>2580</v>
      </c>
    </row>
    <row r="8" spans="1:12" x14ac:dyDescent="0.3">
      <c r="A8" t="s">
        <v>14</v>
      </c>
      <c r="B8" t="s">
        <v>2332</v>
      </c>
      <c r="C8" t="s">
        <v>707</v>
      </c>
      <c r="D8" t="s">
        <v>1848</v>
      </c>
      <c r="E8" t="s">
        <v>11</v>
      </c>
      <c r="F8" t="s">
        <v>19</v>
      </c>
      <c r="G8" t="s">
        <v>16</v>
      </c>
      <c r="H8" t="s">
        <v>1724</v>
      </c>
      <c r="I8" s="11" t="s">
        <v>707</v>
      </c>
      <c r="J8" t="s">
        <v>1725</v>
      </c>
      <c r="K8" t="s">
        <v>1726</v>
      </c>
      <c r="L8" s="11" t="s">
        <v>1727</v>
      </c>
    </row>
    <row r="9" spans="1:12" x14ac:dyDescent="0.3">
      <c r="A9" t="s">
        <v>14</v>
      </c>
      <c r="B9" t="s">
        <v>22</v>
      </c>
      <c r="C9" t="s">
        <v>1127</v>
      </c>
      <c r="D9" t="s">
        <v>707</v>
      </c>
      <c r="E9" t="s">
        <v>11</v>
      </c>
      <c r="F9" t="s">
        <v>13</v>
      </c>
      <c r="G9" t="s">
        <v>16</v>
      </c>
      <c r="H9" t="s">
        <v>1732</v>
      </c>
      <c r="J9" t="s">
        <v>1733</v>
      </c>
      <c r="L9" s="11" t="s">
        <v>1734</v>
      </c>
    </row>
    <row r="10" spans="1:12" ht="43.2" x14ac:dyDescent="0.3">
      <c r="A10" t="s">
        <v>736</v>
      </c>
      <c r="B10" t="s">
        <v>25</v>
      </c>
      <c r="C10" t="s">
        <v>1135</v>
      </c>
      <c r="D10" t="s">
        <v>707</v>
      </c>
      <c r="E10" t="s">
        <v>11</v>
      </c>
      <c r="F10" t="s">
        <v>13</v>
      </c>
      <c r="G10" t="s">
        <v>16</v>
      </c>
      <c r="H10" t="s">
        <v>2955</v>
      </c>
      <c r="J10" s="17" t="s">
        <v>2954</v>
      </c>
      <c r="L10" s="11" t="s">
        <v>2580</v>
      </c>
    </row>
    <row r="11" spans="1:12" ht="28.8" x14ac:dyDescent="0.3">
      <c r="A11" t="s">
        <v>736</v>
      </c>
      <c r="B11" t="s">
        <v>26</v>
      </c>
      <c r="C11" t="s">
        <v>1136</v>
      </c>
      <c r="D11" t="s">
        <v>707</v>
      </c>
      <c r="E11" t="s">
        <v>11</v>
      </c>
      <c r="F11" t="s">
        <v>13</v>
      </c>
      <c r="G11" t="s">
        <v>16</v>
      </c>
      <c r="H11" s="17" t="s">
        <v>2957</v>
      </c>
      <c r="J11" s="17" t="s">
        <v>2956</v>
      </c>
      <c r="L11" s="11" t="s">
        <v>2580</v>
      </c>
    </row>
    <row r="12" spans="1:12" x14ac:dyDescent="0.3">
      <c r="A12" t="s">
        <v>155</v>
      </c>
      <c r="B12" t="s">
        <v>156</v>
      </c>
      <c r="C12" t="s">
        <v>1152</v>
      </c>
      <c r="D12" t="s">
        <v>707</v>
      </c>
      <c r="E12" t="s">
        <v>11</v>
      </c>
      <c r="F12" t="s">
        <v>34</v>
      </c>
      <c r="G12" t="s">
        <v>157</v>
      </c>
      <c r="H12" s="17" t="s">
        <v>2936</v>
      </c>
      <c r="J12" s="36" t="s">
        <v>2935</v>
      </c>
      <c r="L12" s="11" t="s">
        <v>2580</v>
      </c>
    </row>
    <row r="13" spans="1:12" x14ac:dyDescent="0.3">
      <c r="A13" t="s">
        <v>155</v>
      </c>
      <c r="B13" t="s">
        <v>158</v>
      </c>
      <c r="C13" t="s">
        <v>1153</v>
      </c>
      <c r="D13" t="s">
        <v>707</v>
      </c>
      <c r="E13" t="s">
        <v>11</v>
      </c>
      <c r="F13" t="s">
        <v>19</v>
      </c>
      <c r="G13" t="s">
        <v>157</v>
      </c>
      <c r="H13" s="17" t="s">
        <v>2936</v>
      </c>
      <c r="J13" s="17" t="s">
        <v>2935</v>
      </c>
      <c r="L13" t="s">
        <v>2580</v>
      </c>
    </row>
    <row r="14" spans="1:12" ht="43.2" x14ac:dyDescent="0.3">
      <c r="A14" t="s">
        <v>784</v>
      </c>
      <c r="B14" t="s">
        <v>69</v>
      </c>
      <c r="C14" t="s">
        <v>1159</v>
      </c>
      <c r="D14" t="s">
        <v>707</v>
      </c>
      <c r="E14" t="s">
        <v>11</v>
      </c>
      <c r="F14" t="s">
        <v>19</v>
      </c>
      <c r="G14" t="s">
        <v>64</v>
      </c>
      <c r="H14" s="17" t="s">
        <v>2958</v>
      </c>
      <c r="J14" s="17" t="s">
        <v>2935</v>
      </c>
      <c r="L14" s="11" t="s">
        <v>2580</v>
      </c>
    </row>
    <row r="15" spans="1:12" ht="43.2" x14ac:dyDescent="0.3">
      <c r="A15" t="s">
        <v>68</v>
      </c>
      <c r="B15" t="s">
        <v>69</v>
      </c>
      <c r="C15" t="s">
        <v>1159</v>
      </c>
      <c r="D15" t="s">
        <v>707</v>
      </c>
      <c r="E15" t="s">
        <v>11</v>
      </c>
      <c r="F15" t="s">
        <v>19</v>
      </c>
      <c r="G15" t="s">
        <v>64</v>
      </c>
      <c r="H15" s="17" t="s">
        <v>2958</v>
      </c>
      <c r="J15" s="17" t="s">
        <v>2935</v>
      </c>
      <c r="L15" s="17" t="s">
        <v>2580</v>
      </c>
    </row>
    <row r="16" spans="1:12" x14ac:dyDescent="0.3">
      <c r="A16" t="s">
        <v>159</v>
      </c>
      <c r="B16" t="s">
        <v>160</v>
      </c>
      <c r="C16" t="s">
        <v>1165</v>
      </c>
      <c r="D16" t="s">
        <v>707</v>
      </c>
      <c r="E16" t="s">
        <v>11</v>
      </c>
      <c r="F16" t="s">
        <v>34</v>
      </c>
      <c r="G16" t="s">
        <v>157</v>
      </c>
      <c r="H16" s="17" t="s">
        <v>2936</v>
      </c>
      <c r="J16" s="17" t="s">
        <v>2935</v>
      </c>
      <c r="L16" t="s">
        <v>2580</v>
      </c>
    </row>
    <row r="17" spans="1:12" ht="43.2" x14ac:dyDescent="0.3">
      <c r="A17" t="s">
        <v>27</v>
      </c>
      <c r="B17" t="s">
        <v>28</v>
      </c>
      <c r="C17" t="s">
        <v>1166</v>
      </c>
      <c r="D17" t="s">
        <v>707</v>
      </c>
      <c r="E17" t="s">
        <v>11</v>
      </c>
      <c r="F17" t="s">
        <v>23</v>
      </c>
      <c r="G17" t="s">
        <v>16</v>
      </c>
      <c r="H17" s="17" t="s">
        <v>2960</v>
      </c>
      <c r="J17" s="17" t="s">
        <v>2959</v>
      </c>
      <c r="L17" s="11" t="s">
        <v>2580</v>
      </c>
    </row>
    <row r="18" spans="1:12" ht="28.8" x14ac:dyDescent="0.3">
      <c r="A18" t="s">
        <v>145</v>
      </c>
      <c r="B18" t="s">
        <v>146</v>
      </c>
      <c r="C18" t="s">
        <v>1172</v>
      </c>
      <c r="D18" t="s">
        <v>707</v>
      </c>
      <c r="E18" t="s">
        <v>11</v>
      </c>
      <c r="F18" t="s">
        <v>148</v>
      </c>
      <c r="G18" t="s">
        <v>147</v>
      </c>
      <c r="H18" s="17" t="s">
        <v>2962</v>
      </c>
      <c r="J18" s="17" t="s">
        <v>2961</v>
      </c>
      <c r="L18" s="11"/>
    </row>
    <row r="19" spans="1:12" x14ac:dyDescent="0.3">
      <c r="A19" t="s">
        <v>208</v>
      </c>
      <c r="B19" t="s">
        <v>209</v>
      </c>
      <c r="C19" t="s">
        <v>1175</v>
      </c>
      <c r="D19" t="s">
        <v>707</v>
      </c>
      <c r="E19" t="s">
        <v>11</v>
      </c>
      <c r="F19" t="s">
        <v>44</v>
      </c>
      <c r="G19" t="s">
        <v>210</v>
      </c>
      <c r="H19" s="11" t="s">
        <v>1716</v>
      </c>
      <c r="I19" s="11" t="s">
        <v>1717</v>
      </c>
      <c r="J19" s="11" t="s">
        <v>1718</v>
      </c>
      <c r="K19" s="11" t="s">
        <v>1719</v>
      </c>
      <c r="L19" t="s">
        <v>1715</v>
      </c>
    </row>
    <row r="20" spans="1:12" x14ac:dyDescent="0.3">
      <c r="A20" t="s">
        <v>208</v>
      </c>
      <c r="B20" t="s">
        <v>706</v>
      </c>
      <c r="C20" t="s">
        <v>707</v>
      </c>
      <c r="D20" t="s">
        <v>2362</v>
      </c>
      <c r="E20" t="s">
        <v>11</v>
      </c>
      <c r="F20" t="s">
        <v>13</v>
      </c>
      <c r="G20" t="s">
        <v>210</v>
      </c>
      <c r="H20" s="11" t="s">
        <v>1716</v>
      </c>
      <c r="I20" s="11" t="s">
        <v>1720</v>
      </c>
      <c r="J20" s="11" t="s">
        <v>1721</v>
      </c>
      <c r="K20" s="11" t="s">
        <v>1722</v>
      </c>
      <c r="L20" s="11" t="s">
        <v>1723</v>
      </c>
    </row>
    <row r="21" spans="1:12" ht="28.8" x14ac:dyDescent="0.3">
      <c r="A21" t="s">
        <v>753</v>
      </c>
      <c r="B21" t="s">
        <v>198</v>
      </c>
      <c r="C21" t="s">
        <v>1188</v>
      </c>
      <c r="D21" t="s">
        <v>707</v>
      </c>
      <c r="E21" t="s">
        <v>11</v>
      </c>
      <c r="F21" t="s">
        <v>23</v>
      </c>
      <c r="G21" t="s">
        <v>199</v>
      </c>
      <c r="H21" s="17" t="s">
        <v>2948</v>
      </c>
      <c r="J21" s="17" t="s">
        <v>2930</v>
      </c>
      <c r="L21" s="17" t="s">
        <v>2580</v>
      </c>
    </row>
    <row r="22" spans="1:12" ht="43.2" x14ac:dyDescent="0.3">
      <c r="A22" t="s">
        <v>793</v>
      </c>
      <c r="B22" t="s">
        <v>129</v>
      </c>
      <c r="C22" t="s">
        <v>1190</v>
      </c>
      <c r="D22" t="s">
        <v>707</v>
      </c>
      <c r="E22" t="s">
        <v>11</v>
      </c>
      <c r="F22" t="s">
        <v>19</v>
      </c>
      <c r="G22" t="s">
        <v>130</v>
      </c>
      <c r="H22" s="17" t="s">
        <v>2951</v>
      </c>
      <c r="J22" s="17" t="s">
        <v>2935</v>
      </c>
    </row>
    <row r="23" spans="1:12" x14ac:dyDescent="0.3">
      <c r="A23" t="s">
        <v>795</v>
      </c>
      <c r="B23" t="s">
        <v>162</v>
      </c>
      <c r="C23" t="s">
        <v>1192</v>
      </c>
      <c r="D23" t="s">
        <v>707</v>
      </c>
      <c r="E23" t="s">
        <v>11</v>
      </c>
      <c r="F23" t="s">
        <v>34</v>
      </c>
      <c r="G23" t="s">
        <v>157</v>
      </c>
      <c r="H23" s="17" t="s">
        <v>2936</v>
      </c>
      <c r="J23" s="17" t="s">
        <v>2935</v>
      </c>
      <c r="L23" s="17" t="s">
        <v>2580</v>
      </c>
    </row>
    <row r="24" spans="1:12" x14ac:dyDescent="0.3">
      <c r="A24" t="s">
        <v>754</v>
      </c>
      <c r="B24" t="s">
        <v>150</v>
      </c>
      <c r="C24" t="s">
        <v>1204</v>
      </c>
      <c r="D24" t="s">
        <v>707</v>
      </c>
      <c r="E24" t="s">
        <v>11</v>
      </c>
      <c r="F24" t="s">
        <v>98</v>
      </c>
      <c r="G24" t="s">
        <v>147</v>
      </c>
      <c r="H24" s="17" t="s">
        <v>2962</v>
      </c>
      <c r="J24" s="17" t="s">
        <v>2935</v>
      </c>
      <c r="L24" s="17"/>
    </row>
    <row r="25" spans="1:12" ht="72" x14ac:dyDescent="0.3">
      <c r="A25" t="s">
        <v>30</v>
      </c>
      <c r="B25" t="s">
        <v>31</v>
      </c>
      <c r="C25" t="s">
        <v>1210</v>
      </c>
      <c r="D25" t="s">
        <v>707</v>
      </c>
      <c r="E25" t="s">
        <v>11</v>
      </c>
      <c r="F25" t="s">
        <v>13</v>
      </c>
      <c r="G25" t="s">
        <v>16</v>
      </c>
      <c r="H25" s="17" t="s">
        <v>2966</v>
      </c>
      <c r="J25" s="17" t="s">
        <v>2965</v>
      </c>
      <c r="L25" s="17" t="s">
        <v>2580</v>
      </c>
    </row>
    <row r="26" spans="1:12" ht="43.2" x14ac:dyDescent="0.3">
      <c r="A26" t="s">
        <v>798</v>
      </c>
      <c r="B26" t="s">
        <v>71</v>
      </c>
      <c r="C26" t="s">
        <v>1215</v>
      </c>
      <c r="D26" t="s">
        <v>707</v>
      </c>
      <c r="E26" t="s">
        <v>11</v>
      </c>
      <c r="F26" t="s">
        <v>13</v>
      </c>
      <c r="G26" t="s">
        <v>64</v>
      </c>
      <c r="H26" s="17" t="s">
        <v>2968</v>
      </c>
      <c r="J26" s="17" t="s">
        <v>2967</v>
      </c>
      <c r="L26" s="17" t="s">
        <v>2580</v>
      </c>
    </row>
    <row r="27" spans="1:12" ht="43.2" x14ac:dyDescent="0.3">
      <c r="A27" t="s">
        <v>406</v>
      </c>
      <c r="B27" t="s">
        <v>131</v>
      </c>
      <c r="C27" t="s">
        <v>1222</v>
      </c>
      <c r="D27" t="s">
        <v>707</v>
      </c>
      <c r="E27" t="s">
        <v>11</v>
      </c>
      <c r="F27" t="s">
        <v>21</v>
      </c>
      <c r="G27" t="s">
        <v>130</v>
      </c>
      <c r="H27" s="17" t="s">
        <v>2942</v>
      </c>
      <c r="J27" s="17" t="s">
        <v>2969</v>
      </c>
      <c r="L27" s="17" t="s">
        <v>2580</v>
      </c>
    </row>
    <row r="28" spans="1:12" x14ac:dyDescent="0.3">
      <c r="A28" t="s">
        <v>142</v>
      </c>
      <c r="B28" t="s">
        <v>143</v>
      </c>
      <c r="C28" t="s">
        <v>1245</v>
      </c>
      <c r="D28" t="s">
        <v>707</v>
      </c>
      <c r="E28" t="s">
        <v>11</v>
      </c>
      <c r="F28" t="s">
        <v>44</v>
      </c>
      <c r="G28" t="s">
        <v>144</v>
      </c>
      <c r="H28" s="17" t="s">
        <v>2942</v>
      </c>
      <c r="J28" s="36" t="s">
        <v>2941</v>
      </c>
      <c r="L28" t="s">
        <v>2580</v>
      </c>
    </row>
    <row r="29" spans="1:12" ht="28.8" x14ac:dyDescent="0.3">
      <c r="A29" t="s">
        <v>142</v>
      </c>
      <c r="B29" t="s">
        <v>200</v>
      </c>
      <c r="C29" t="s">
        <v>1249</v>
      </c>
      <c r="D29" t="s">
        <v>707</v>
      </c>
      <c r="E29" t="s">
        <v>11</v>
      </c>
      <c r="F29" t="s">
        <v>21</v>
      </c>
      <c r="G29" t="s">
        <v>201</v>
      </c>
      <c r="H29" s="17" t="s">
        <v>2944</v>
      </c>
      <c r="J29" s="17" t="s">
        <v>2943</v>
      </c>
      <c r="L29" s="17" t="s">
        <v>2580</v>
      </c>
    </row>
    <row r="30" spans="1:12" ht="43.2" x14ac:dyDescent="0.3">
      <c r="A30" t="s">
        <v>142</v>
      </c>
      <c r="B30" t="s">
        <v>2415</v>
      </c>
      <c r="C30" t="s">
        <v>707</v>
      </c>
      <c r="D30" t="s">
        <v>2416</v>
      </c>
      <c r="E30" t="s">
        <v>1961</v>
      </c>
      <c r="F30" t="s">
        <v>13</v>
      </c>
      <c r="G30" t="s">
        <v>196</v>
      </c>
      <c r="H30" s="17" t="s">
        <v>2946</v>
      </c>
      <c r="J30" s="17" t="s">
        <v>2945</v>
      </c>
      <c r="L30" s="17" t="s">
        <v>2580</v>
      </c>
    </row>
    <row r="31" spans="1:12" ht="57.6" x14ac:dyDescent="0.3">
      <c r="A31" t="s">
        <v>8</v>
      </c>
      <c r="B31" t="s">
        <v>72</v>
      </c>
      <c r="C31" t="s">
        <v>1264</v>
      </c>
      <c r="D31" t="s">
        <v>707</v>
      </c>
      <c r="E31" t="s">
        <v>11</v>
      </c>
      <c r="F31" t="s">
        <v>13</v>
      </c>
      <c r="G31" t="s">
        <v>64</v>
      </c>
      <c r="H31" s="17" t="s">
        <v>2971</v>
      </c>
      <c r="J31" s="17" t="s">
        <v>2970</v>
      </c>
      <c r="L31" s="17" t="s">
        <v>2580</v>
      </c>
    </row>
    <row r="32" spans="1:12" ht="28.8" x14ac:dyDescent="0.3">
      <c r="A32" t="s">
        <v>8</v>
      </c>
      <c r="B32" t="s">
        <v>9</v>
      </c>
      <c r="C32" t="s">
        <v>1263</v>
      </c>
      <c r="D32" t="s">
        <v>707</v>
      </c>
      <c r="E32" t="s">
        <v>11</v>
      </c>
      <c r="F32" t="s">
        <v>23</v>
      </c>
      <c r="G32" t="s">
        <v>12</v>
      </c>
      <c r="H32" s="17" t="s">
        <v>2940</v>
      </c>
      <c r="J32" s="36" t="s">
        <v>2939</v>
      </c>
      <c r="L32" t="s">
        <v>2580</v>
      </c>
    </row>
    <row r="33" spans="1:12" x14ac:dyDescent="0.3">
      <c r="A33" t="s">
        <v>717</v>
      </c>
      <c r="B33" t="s">
        <v>1882</v>
      </c>
      <c r="C33" t="s">
        <v>707</v>
      </c>
      <c r="D33" t="s">
        <v>1964</v>
      </c>
      <c r="E33" t="s">
        <v>11</v>
      </c>
      <c r="F33" t="s">
        <v>23</v>
      </c>
      <c r="G33" t="s">
        <v>90</v>
      </c>
      <c r="H33" t="s">
        <v>1900</v>
      </c>
      <c r="I33" t="s">
        <v>1907</v>
      </c>
      <c r="J33" t="s">
        <v>1903</v>
      </c>
      <c r="K33" t="s">
        <v>1904</v>
      </c>
      <c r="L33" t="s">
        <v>1906</v>
      </c>
    </row>
    <row r="34" spans="1:12" x14ac:dyDescent="0.3">
      <c r="A34" t="s">
        <v>717</v>
      </c>
      <c r="B34" t="s">
        <v>132</v>
      </c>
      <c r="C34" t="s">
        <v>1270</v>
      </c>
      <c r="D34" t="s">
        <v>707</v>
      </c>
      <c r="E34" t="s">
        <v>11</v>
      </c>
      <c r="F34" t="s">
        <v>21</v>
      </c>
      <c r="G34" t="s">
        <v>130</v>
      </c>
      <c r="H34" t="s">
        <v>1901</v>
      </c>
      <c r="I34" t="s">
        <v>1908</v>
      </c>
      <c r="J34" t="s">
        <v>1902</v>
      </c>
      <c r="K34" t="s">
        <v>1905</v>
      </c>
      <c r="L34" t="s">
        <v>1906</v>
      </c>
    </row>
    <row r="35" spans="1:12" ht="57.6" x14ac:dyDescent="0.3">
      <c r="A35" t="s">
        <v>73</v>
      </c>
      <c r="B35" t="s">
        <v>74</v>
      </c>
      <c r="C35" t="s">
        <v>1276</v>
      </c>
      <c r="D35" t="s">
        <v>707</v>
      </c>
      <c r="E35" t="s">
        <v>11</v>
      </c>
      <c r="F35" t="s">
        <v>13</v>
      </c>
      <c r="G35" t="s">
        <v>64</v>
      </c>
      <c r="H35" s="17" t="s">
        <v>2973</v>
      </c>
      <c r="J35" s="17" t="s">
        <v>2972</v>
      </c>
      <c r="L35" s="17" t="s">
        <v>2580</v>
      </c>
    </row>
    <row r="36" spans="1:12" x14ac:dyDescent="0.3">
      <c r="A36" t="s">
        <v>163</v>
      </c>
      <c r="B36" t="s">
        <v>164</v>
      </c>
      <c r="C36" t="s">
        <v>1282</v>
      </c>
      <c r="D36" t="s">
        <v>707</v>
      </c>
      <c r="E36" t="s">
        <v>11</v>
      </c>
      <c r="F36" t="s">
        <v>19</v>
      </c>
      <c r="G36" t="s">
        <v>157</v>
      </c>
      <c r="H36" s="17" t="s">
        <v>2936</v>
      </c>
      <c r="J36" s="17" t="s">
        <v>2935</v>
      </c>
      <c r="L36" t="s">
        <v>2580</v>
      </c>
    </row>
    <row r="37" spans="1:12" ht="43.2" x14ac:dyDescent="0.3">
      <c r="A37" t="s">
        <v>725</v>
      </c>
      <c r="B37" t="s">
        <v>139</v>
      </c>
      <c r="C37" t="s">
        <v>1285</v>
      </c>
      <c r="D37" t="s">
        <v>707</v>
      </c>
      <c r="E37" t="s">
        <v>11</v>
      </c>
      <c r="F37" t="s">
        <v>44</v>
      </c>
      <c r="G37" t="s">
        <v>141</v>
      </c>
      <c r="H37" s="17" t="s">
        <v>2975</v>
      </c>
      <c r="J37" s="17" t="s">
        <v>2974</v>
      </c>
      <c r="L37" s="17" t="s">
        <v>2580</v>
      </c>
    </row>
    <row r="38" spans="1:12" ht="28.8" x14ac:dyDescent="0.3">
      <c r="A38" t="s">
        <v>175</v>
      </c>
      <c r="B38" t="s">
        <v>176</v>
      </c>
      <c r="C38" t="s">
        <v>1299</v>
      </c>
      <c r="D38" t="s">
        <v>707</v>
      </c>
      <c r="E38" t="s">
        <v>11</v>
      </c>
      <c r="F38" t="s">
        <v>13</v>
      </c>
      <c r="G38" t="s">
        <v>177</v>
      </c>
      <c r="H38" s="17" t="s">
        <v>2977</v>
      </c>
      <c r="J38" s="17" t="s">
        <v>2976</v>
      </c>
      <c r="L38" s="17" t="s">
        <v>2580</v>
      </c>
    </row>
    <row r="39" spans="1:12" ht="28.8" x14ac:dyDescent="0.3">
      <c r="A39" t="s">
        <v>35</v>
      </c>
      <c r="B39" t="s">
        <v>36</v>
      </c>
      <c r="C39" t="s">
        <v>1301</v>
      </c>
      <c r="D39" t="s">
        <v>707</v>
      </c>
      <c r="E39" t="s">
        <v>11</v>
      </c>
      <c r="F39" t="s">
        <v>19</v>
      </c>
      <c r="G39" t="s">
        <v>16</v>
      </c>
      <c r="H39" s="17" t="s">
        <v>2966</v>
      </c>
      <c r="J39" s="17" t="s">
        <v>2935</v>
      </c>
      <c r="L39" s="17" t="s">
        <v>2580</v>
      </c>
    </row>
    <row r="40" spans="1:12" ht="72" x14ac:dyDescent="0.3">
      <c r="A40" t="s">
        <v>872</v>
      </c>
      <c r="B40" t="s">
        <v>38</v>
      </c>
      <c r="C40" t="s">
        <v>1304</v>
      </c>
      <c r="D40" t="s">
        <v>707</v>
      </c>
      <c r="E40" t="s">
        <v>11</v>
      </c>
      <c r="F40" t="s">
        <v>23</v>
      </c>
      <c r="G40" t="s">
        <v>16</v>
      </c>
      <c r="H40" s="17" t="s">
        <v>2979</v>
      </c>
      <c r="J40" s="17" t="s">
        <v>2978</v>
      </c>
      <c r="L40" s="17" t="s">
        <v>2580</v>
      </c>
    </row>
    <row r="41" spans="1:12" x14ac:dyDescent="0.3">
      <c r="A41" t="s">
        <v>133</v>
      </c>
      <c r="B41" t="s">
        <v>134</v>
      </c>
      <c r="C41" t="s">
        <v>1308</v>
      </c>
      <c r="D41" t="s">
        <v>707</v>
      </c>
      <c r="E41" t="s">
        <v>11</v>
      </c>
      <c r="F41" t="s">
        <v>23</v>
      </c>
      <c r="G41" t="s">
        <v>130</v>
      </c>
      <c r="H41" t="s">
        <v>2952</v>
      </c>
      <c r="J41" s="17" t="s">
        <v>2980</v>
      </c>
      <c r="L41" s="17" t="s">
        <v>2580</v>
      </c>
    </row>
    <row r="42" spans="1:12" x14ac:dyDescent="0.3">
      <c r="A42" t="s">
        <v>755</v>
      </c>
      <c r="B42" t="s">
        <v>85</v>
      </c>
      <c r="C42" t="s">
        <v>1315</v>
      </c>
      <c r="D42" t="s">
        <v>707</v>
      </c>
      <c r="E42" t="s">
        <v>11</v>
      </c>
      <c r="F42" t="s">
        <v>23</v>
      </c>
      <c r="G42" t="s">
        <v>84</v>
      </c>
      <c r="H42" t="s">
        <v>1770</v>
      </c>
      <c r="J42" t="s">
        <v>1769</v>
      </c>
      <c r="L42" t="s">
        <v>2580</v>
      </c>
    </row>
    <row r="43" spans="1:12" ht="72" x14ac:dyDescent="0.3">
      <c r="A43" t="s">
        <v>755</v>
      </c>
      <c r="B43" t="s">
        <v>76</v>
      </c>
      <c r="C43" t="s">
        <v>1314</v>
      </c>
      <c r="D43" t="s">
        <v>707</v>
      </c>
      <c r="E43" t="s">
        <v>11</v>
      </c>
      <c r="F43" t="s">
        <v>13</v>
      </c>
      <c r="G43" t="s">
        <v>64</v>
      </c>
      <c r="H43" t="s">
        <v>1771</v>
      </c>
      <c r="J43" s="17" t="s">
        <v>2931</v>
      </c>
      <c r="L43" t="s">
        <v>2580</v>
      </c>
    </row>
    <row r="44" spans="1:12" ht="28.8" x14ac:dyDescent="0.3">
      <c r="A44" t="s">
        <v>39</v>
      </c>
      <c r="B44" t="s">
        <v>40</v>
      </c>
      <c r="C44" t="s">
        <v>1316</v>
      </c>
      <c r="D44" t="s">
        <v>707</v>
      </c>
      <c r="E44" t="s">
        <v>11</v>
      </c>
      <c r="F44" t="s">
        <v>17</v>
      </c>
      <c r="G44" t="s">
        <v>16</v>
      </c>
      <c r="H44" s="17" t="s">
        <v>2982</v>
      </c>
      <c r="J44" s="17" t="s">
        <v>2981</v>
      </c>
      <c r="L44" s="17" t="s">
        <v>2580</v>
      </c>
    </row>
    <row r="45" spans="1:12" ht="43.2" x14ac:dyDescent="0.3">
      <c r="A45" t="s">
        <v>39</v>
      </c>
      <c r="B45" t="s">
        <v>77</v>
      </c>
      <c r="C45" t="s">
        <v>1321</v>
      </c>
      <c r="D45" t="s">
        <v>707</v>
      </c>
      <c r="E45" t="s">
        <v>11</v>
      </c>
      <c r="F45" t="s">
        <v>13</v>
      </c>
      <c r="G45" t="s">
        <v>64</v>
      </c>
      <c r="H45" s="17" t="s">
        <v>2938</v>
      </c>
      <c r="J45" s="17" t="s">
        <v>2937</v>
      </c>
      <c r="L45" s="17" t="s">
        <v>2580</v>
      </c>
    </row>
    <row r="46" spans="1:12" ht="43.2" x14ac:dyDescent="0.3">
      <c r="A46" t="s">
        <v>39</v>
      </c>
      <c r="B46" t="s">
        <v>41</v>
      </c>
      <c r="C46" t="s">
        <v>1317</v>
      </c>
      <c r="D46" t="s">
        <v>707</v>
      </c>
      <c r="E46" t="s">
        <v>11</v>
      </c>
      <c r="F46" t="s">
        <v>13</v>
      </c>
      <c r="G46" t="s">
        <v>16</v>
      </c>
      <c r="H46" s="17" t="s">
        <v>2984</v>
      </c>
      <c r="J46" s="17" t="s">
        <v>2983</v>
      </c>
      <c r="L46" s="17" t="s">
        <v>2580</v>
      </c>
    </row>
    <row r="47" spans="1:12" ht="28.8" x14ac:dyDescent="0.3">
      <c r="A47" t="s">
        <v>39</v>
      </c>
      <c r="B47" t="s">
        <v>42</v>
      </c>
      <c r="C47" t="s">
        <v>1318</v>
      </c>
      <c r="D47" t="s">
        <v>707</v>
      </c>
      <c r="E47" t="s">
        <v>11</v>
      </c>
      <c r="F47" t="s">
        <v>13</v>
      </c>
      <c r="G47" t="s">
        <v>16</v>
      </c>
      <c r="H47" s="17" t="s">
        <v>2985</v>
      </c>
      <c r="J47" s="17" t="s">
        <v>2935</v>
      </c>
      <c r="L47" s="17" t="s">
        <v>2580</v>
      </c>
    </row>
    <row r="48" spans="1:12" ht="43.2" x14ac:dyDescent="0.3">
      <c r="A48" t="s">
        <v>39</v>
      </c>
      <c r="B48" t="s">
        <v>43</v>
      </c>
      <c r="C48" t="s">
        <v>1319</v>
      </c>
      <c r="D48" t="s">
        <v>707</v>
      </c>
      <c r="E48" t="s">
        <v>11</v>
      </c>
      <c r="F48" t="s">
        <v>34</v>
      </c>
      <c r="G48" t="s">
        <v>16</v>
      </c>
      <c r="H48" s="17" t="s">
        <v>2955</v>
      </c>
      <c r="J48" s="17" t="s">
        <v>2987</v>
      </c>
      <c r="L48" s="17" t="s">
        <v>2580</v>
      </c>
    </row>
    <row r="49" spans="1:12" ht="72" x14ac:dyDescent="0.3">
      <c r="A49" t="s">
        <v>39</v>
      </c>
      <c r="B49" t="s">
        <v>78</v>
      </c>
      <c r="C49" t="s">
        <v>1322</v>
      </c>
      <c r="D49" t="s">
        <v>707</v>
      </c>
      <c r="E49" t="s">
        <v>11</v>
      </c>
      <c r="F49" t="s">
        <v>21</v>
      </c>
      <c r="G49" t="s">
        <v>64</v>
      </c>
      <c r="H49" s="17" t="s">
        <v>2989</v>
      </c>
      <c r="J49" s="17" t="s">
        <v>2988</v>
      </c>
      <c r="L49" s="17" t="s">
        <v>2580</v>
      </c>
    </row>
    <row r="50" spans="1:12" ht="72" x14ac:dyDescent="0.3">
      <c r="A50" t="s">
        <v>39</v>
      </c>
      <c r="B50" t="s">
        <v>45</v>
      </c>
      <c r="C50" t="s">
        <v>1320</v>
      </c>
      <c r="D50" t="s">
        <v>707</v>
      </c>
      <c r="E50" t="s">
        <v>11</v>
      </c>
      <c r="F50" t="s">
        <v>44</v>
      </c>
      <c r="G50" t="s">
        <v>16</v>
      </c>
      <c r="H50" s="17" t="s">
        <v>2991</v>
      </c>
      <c r="J50" s="17" t="s">
        <v>2990</v>
      </c>
      <c r="L50" s="17" t="s">
        <v>2580</v>
      </c>
    </row>
    <row r="51" spans="1:12" x14ac:dyDescent="0.3">
      <c r="A51" t="s">
        <v>39</v>
      </c>
      <c r="B51" t="s">
        <v>86</v>
      </c>
      <c r="C51" t="s">
        <v>1323</v>
      </c>
      <c r="D51" t="s">
        <v>707</v>
      </c>
      <c r="E51" t="s">
        <v>11</v>
      </c>
      <c r="F51" t="s">
        <v>19</v>
      </c>
      <c r="G51" t="s">
        <v>84</v>
      </c>
      <c r="H51" s="17" t="s">
        <v>2952</v>
      </c>
      <c r="J51" s="17" t="s">
        <v>2935</v>
      </c>
      <c r="L51" s="17" t="s">
        <v>2580</v>
      </c>
    </row>
    <row r="52" spans="1:12" ht="28.8" x14ac:dyDescent="0.3">
      <c r="A52" t="s">
        <v>887</v>
      </c>
      <c r="B52" t="s">
        <v>214</v>
      </c>
      <c r="C52" t="s">
        <v>1336</v>
      </c>
      <c r="D52" t="s">
        <v>707</v>
      </c>
      <c r="E52" t="s">
        <v>11</v>
      </c>
      <c r="F52" t="s">
        <v>21</v>
      </c>
      <c r="G52" t="s">
        <v>210</v>
      </c>
      <c r="H52" s="17" t="s">
        <v>2993</v>
      </c>
      <c r="J52" s="36" t="s">
        <v>2992</v>
      </c>
      <c r="L52" s="17" t="s">
        <v>2580</v>
      </c>
    </row>
    <row r="53" spans="1:12" ht="28.8" x14ac:dyDescent="0.3">
      <c r="A53" t="s">
        <v>756</v>
      </c>
      <c r="B53" t="s">
        <v>47</v>
      </c>
      <c r="C53" t="s">
        <v>1339</v>
      </c>
      <c r="D53" t="s">
        <v>707</v>
      </c>
      <c r="E53" t="s">
        <v>11</v>
      </c>
      <c r="F53" t="s">
        <v>13</v>
      </c>
      <c r="G53" t="s">
        <v>16</v>
      </c>
      <c r="H53" s="17" t="s">
        <v>2994</v>
      </c>
      <c r="J53" s="17" t="s">
        <v>2986</v>
      </c>
      <c r="L53" s="17" t="s">
        <v>2580</v>
      </c>
    </row>
    <row r="54" spans="1:12" ht="43.2" x14ac:dyDescent="0.3">
      <c r="A54" t="s">
        <v>756</v>
      </c>
      <c r="B54" t="s">
        <v>48</v>
      </c>
      <c r="C54" t="s">
        <v>1340</v>
      </c>
      <c r="D54" t="s">
        <v>707</v>
      </c>
      <c r="E54" t="s">
        <v>11</v>
      </c>
      <c r="F54" t="s">
        <v>44</v>
      </c>
      <c r="G54" t="s">
        <v>16</v>
      </c>
      <c r="H54" s="17" t="s">
        <v>2996</v>
      </c>
      <c r="J54" s="17" t="s">
        <v>2995</v>
      </c>
      <c r="L54" s="17" t="s">
        <v>2580</v>
      </c>
    </row>
    <row r="55" spans="1:12" ht="28.8" x14ac:dyDescent="0.3">
      <c r="A55" t="s">
        <v>718</v>
      </c>
      <c r="B55" t="s">
        <v>152</v>
      </c>
      <c r="C55" t="s">
        <v>1353</v>
      </c>
      <c r="D55" t="s">
        <v>707</v>
      </c>
      <c r="E55" t="s">
        <v>11</v>
      </c>
      <c r="F55" t="s">
        <v>148</v>
      </c>
      <c r="G55" t="s">
        <v>147</v>
      </c>
      <c r="H55" s="17" t="s">
        <v>2962</v>
      </c>
      <c r="J55" s="17" t="s">
        <v>2997</v>
      </c>
      <c r="L55" s="17" t="s">
        <v>2580</v>
      </c>
    </row>
    <row r="56" spans="1:12" ht="28.8" x14ac:dyDescent="0.3">
      <c r="A56" t="s">
        <v>718</v>
      </c>
      <c r="B56" t="s">
        <v>170</v>
      </c>
      <c r="C56" t="s">
        <v>1354</v>
      </c>
      <c r="D56" t="s">
        <v>707</v>
      </c>
      <c r="E56" t="s">
        <v>11</v>
      </c>
      <c r="F56" t="s">
        <v>34</v>
      </c>
      <c r="G56" t="s">
        <v>171</v>
      </c>
      <c r="H56" s="17" t="s">
        <v>2998</v>
      </c>
      <c r="J56" s="17" t="s">
        <v>2935</v>
      </c>
      <c r="L56" s="17" t="s">
        <v>2580</v>
      </c>
    </row>
    <row r="57" spans="1:12" x14ac:dyDescent="0.3">
      <c r="A57" t="s">
        <v>896</v>
      </c>
      <c r="B57" t="s">
        <v>173</v>
      </c>
      <c r="C57" t="s">
        <v>1366</v>
      </c>
      <c r="D57" t="s">
        <v>707</v>
      </c>
      <c r="E57" t="s">
        <v>11</v>
      </c>
      <c r="F57" t="s">
        <v>17</v>
      </c>
      <c r="G57" t="s">
        <v>174</v>
      </c>
      <c r="H57" s="17" t="s">
        <v>2999</v>
      </c>
      <c r="J57" s="17" t="s">
        <v>2935</v>
      </c>
      <c r="L57" s="17" t="s">
        <v>2580</v>
      </c>
    </row>
    <row r="58" spans="1:12" ht="43.2" x14ac:dyDescent="0.3">
      <c r="A58" t="s">
        <v>900</v>
      </c>
      <c r="B58" t="s">
        <v>50</v>
      </c>
      <c r="C58" t="s">
        <v>1372</v>
      </c>
      <c r="D58" t="s">
        <v>707</v>
      </c>
      <c r="E58" t="s">
        <v>11</v>
      </c>
      <c r="F58" t="s">
        <v>13</v>
      </c>
      <c r="G58" t="s">
        <v>16</v>
      </c>
      <c r="H58" s="17" t="s">
        <v>3000</v>
      </c>
      <c r="J58" s="17" t="s">
        <v>3001</v>
      </c>
      <c r="L58" s="17" t="s">
        <v>2580</v>
      </c>
    </row>
    <row r="59" spans="1:12" ht="28.8" x14ac:dyDescent="0.3">
      <c r="A59" t="s">
        <v>901</v>
      </c>
      <c r="B59" t="s">
        <v>120</v>
      </c>
      <c r="C59" t="s">
        <v>1373</v>
      </c>
      <c r="D59" t="s">
        <v>707</v>
      </c>
      <c r="E59" t="s">
        <v>11</v>
      </c>
      <c r="F59" t="s">
        <v>122</v>
      </c>
      <c r="G59" t="s">
        <v>121</v>
      </c>
      <c r="H59" s="17" t="s">
        <v>3002</v>
      </c>
      <c r="J59" s="17" t="s">
        <v>2999</v>
      </c>
      <c r="L59" s="17" t="s">
        <v>2580</v>
      </c>
    </row>
    <row r="60" spans="1:12" ht="57.6" x14ac:dyDescent="0.3">
      <c r="A60" t="s">
        <v>902</v>
      </c>
      <c r="B60" t="s">
        <v>2224</v>
      </c>
      <c r="C60" t="s">
        <v>707</v>
      </c>
      <c r="D60" t="s">
        <v>2223</v>
      </c>
      <c r="E60" t="s">
        <v>11</v>
      </c>
      <c r="F60" t="s">
        <v>21</v>
      </c>
      <c r="G60" t="s">
        <v>16</v>
      </c>
      <c r="H60" s="17" t="s">
        <v>2982</v>
      </c>
      <c r="J60" s="17" t="s">
        <v>3003</v>
      </c>
      <c r="L60" s="17" t="s">
        <v>2580</v>
      </c>
    </row>
    <row r="61" spans="1:12" ht="28.8" x14ac:dyDescent="0.3">
      <c r="A61" t="s">
        <v>54</v>
      </c>
      <c r="B61" t="s">
        <v>55</v>
      </c>
      <c r="C61" t="s">
        <v>1379</v>
      </c>
      <c r="D61" t="s">
        <v>707</v>
      </c>
      <c r="E61" t="s">
        <v>11</v>
      </c>
      <c r="F61" t="s">
        <v>19</v>
      </c>
      <c r="G61" t="s">
        <v>16</v>
      </c>
      <c r="H61" s="17" t="s">
        <v>2982</v>
      </c>
      <c r="J61" s="17" t="s">
        <v>2935</v>
      </c>
      <c r="L61" s="17" t="s">
        <v>2580</v>
      </c>
    </row>
    <row r="62" spans="1:12" ht="28.8" x14ac:dyDescent="0.3">
      <c r="A62" t="s">
        <v>153</v>
      </c>
      <c r="B62" t="s">
        <v>154</v>
      </c>
      <c r="C62" t="s">
        <v>1382</v>
      </c>
      <c r="D62" t="s">
        <v>707</v>
      </c>
      <c r="E62" t="s">
        <v>11</v>
      </c>
      <c r="F62" t="s">
        <v>23</v>
      </c>
      <c r="G62" t="s">
        <v>147</v>
      </c>
      <c r="H62" s="17" t="s">
        <v>2962</v>
      </c>
      <c r="J62" s="17" t="s">
        <v>3004</v>
      </c>
      <c r="L62" s="17" t="s">
        <v>2580</v>
      </c>
    </row>
    <row r="63" spans="1:12" x14ac:dyDescent="0.3">
      <c r="A63" t="s">
        <v>165</v>
      </c>
      <c r="B63" t="s">
        <v>166</v>
      </c>
      <c r="C63" t="s">
        <v>1392</v>
      </c>
      <c r="D63" t="s">
        <v>707</v>
      </c>
      <c r="E63" t="s">
        <v>11</v>
      </c>
      <c r="F63" t="s">
        <v>19</v>
      </c>
      <c r="G63" t="s">
        <v>157</v>
      </c>
      <c r="H63" s="17" t="s">
        <v>2936</v>
      </c>
      <c r="J63" s="17" t="s">
        <v>2935</v>
      </c>
      <c r="L63" t="s">
        <v>2580</v>
      </c>
    </row>
    <row r="64" spans="1:12" x14ac:dyDescent="0.3">
      <c r="A64" t="s">
        <v>135</v>
      </c>
      <c r="B64" t="s">
        <v>136</v>
      </c>
      <c r="C64" t="s">
        <v>1395</v>
      </c>
      <c r="D64" t="s">
        <v>707</v>
      </c>
      <c r="E64" t="s">
        <v>11</v>
      </c>
      <c r="F64" t="s">
        <v>19</v>
      </c>
      <c r="G64" t="s">
        <v>137</v>
      </c>
      <c r="H64" s="17" t="s">
        <v>2952</v>
      </c>
      <c r="J64" s="17" t="s">
        <v>2935</v>
      </c>
    </row>
    <row r="65" spans="1:12" x14ac:dyDescent="0.3">
      <c r="A65" t="s">
        <v>167</v>
      </c>
      <c r="B65" t="s">
        <v>168</v>
      </c>
      <c r="C65" t="s">
        <v>1398</v>
      </c>
      <c r="D65" t="s">
        <v>707</v>
      </c>
      <c r="E65" t="s">
        <v>11</v>
      </c>
      <c r="F65" t="s">
        <v>34</v>
      </c>
      <c r="G65" t="s">
        <v>157</v>
      </c>
      <c r="H65" s="17" t="s">
        <v>3005</v>
      </c>
      <c r="J65" s="17" t="s">
        <v>2935</v>
      </c>
      <c r="L65" s="17" t="s">
        <v>2580</v>
      </c>
    </row>
    <row r="66" spans="1:12" x14ac:dyDescent="0.3">
      <c r="A66" t="s">
        <v>167</v>
      </c>
      <c r="B66" t="s">
        <v>169</v>
      </c>
      <c r="C66" t="s">
        <v>1399</v>
      </c>
      <c r="D66" t="s">
        <v>707</v>
      </c>
      <c r="E66" t="s">
        <v>11</v>
      </c>
      <c r="F66" t="s">
        <v>34</v>
      </c>
      <c r="G66" t="s">
        <v>157</v>
      </c>
      <c r="H66" s="17" t="s">
        <v>3005</v>
      </c>
      <c r="J66" s="17" t="s">
        <v>2935</v>
      </c>
      <c r="L66" s="17" t="s">
        <v>2580</v>
      </c>
    </row>
    <row r="67" spans="1:12" ht="43.2" x14ac:dyDescent="0.3">
      <c r="A67" t="s">
        <v>101</v>
      </c>
      <c r="B67" t="s">
        <v>126</v>
      </c>
      <c r="C67" t="s">
        <v>1404</v>
      </c>
      <c r="D67" t="s">
        <v>707</v>
      </c>
      <c r="E67" t="s">
        <v>11</v>
      </c>
      <c r="F67" t="s">
        <v>34</v>
      </c>
      <c r="G67" t="s">
        <v>127</v>
      </c>
      <c r="H67" s="17" t="s">
        <v>2951</v>
      </c>
      <c r="J67" s="17" t="s">
        <v>2935</v>
      </c>
      <c r="L67" s="17" t="s">
        <v>2580</v>
      </c>
    </row>
    <row r="68" spans="1:12" ht="43.2" x14ac:dyDescent="0.3">
      <c r="A68" t="s">
        <v>101</v>
      </c>
      <c r="B68" t="s">
        <v>126</v>
      </c>
      <c r="C68" t="s">
        <v>1404</v>
      </c>
      <c r="D68" t="s">
        <v>707</v>
      </c>
      <c r="E68" t="s">
        <v>11</v>
      </c>
      <c r="F68" t="s">
        <v>34</v>
      </c>
      <c r="G68" t="s">
        <v>127</v>
      </c>
      <c r="H68" s="17" t="s">
        <v>2951</v>
      </c>
      <c r="J68" s="17" t="s">
        <v>2935</v>
      </c>
      <c r="L68" s="17" t="s">
        <v>2580</v>
      </c>
    </row>
    <row r="69" spans="1:12" ht="57.6" x14ac:dyDescent="0.3">
      <c r="A69" t="s">
        <v>228</v>
      </c>
      <c r="B69" t="s">
        <v>229</v>
      </c>
      <c r="C69" t="s">
        <v>1410</v>
      </c>
      <c r="D69" t="s">
        <v>707</v>
      </c>
      <c r="E69" t="s">
        <v>11</v>
      </c>
      <c r="F69" t="s">
        <v>44</v>
      </c>
      <c r="G69" t="s">
        <v>230</v>
      </c>
      <c r="H69" s="17" t="s">
        <v>2942</v>
      </c>
      <c r="J69" s="17" t="s">
        <v>3006</v>
      </c>
      <c r="L69" s="17" t="s">
        <v>2580</v>
      </c>
    </row>
    <row r="70" spans="1:12" ht="115.2" x14ac:dyDescent="0.3">
      <c r="A70" t="s">
        <v>719</v>
      </c>
      <c r="B70" t="s">
        <v>191</v>
      </c>
      <c r="C70" t="s">
        <v>1420</v>
      </c>
      <c r="D70" t="s">
        <v>2543</v>
      </c>
      <c r="E70" t="s">
        <v>11</v>
      </c>
      <c r="F70" t="s">
        <v>44</v>
      </c>
      <c r="G70" t="s">
        <v>189</v>
      </c>
      <c r="H70" s="17" t="s">
        <v>2950</v>
      </c>
      <c r="J70" s="17" t="s">
        <v>2949</v>
      </c>
      <c r="L70" s="17" t="s">
        <v>2580</v>
      </c>
    </row>
    <row r="71" spans="1:12" ht="28.8" x14ac:dyDescent="0.3">
      <c r="A71" t="s">
        <v>719</v>
      </c>
      <c r="B71" t="s">
        <v>182</v>
      </c>
      <c r="C71" t="s">
        <v>1429</v>
      </c>
      <c r="D71" t="s">
        <v>707</v>
      </c>
      <c r="E71" t="s">
        <v>11</v>
      </c>
      <c r="F71" t="s">
        <v>274</v>
      </c>
      <c r="G71" t="s">
        <v>183</v>
      </c>
      <c r="H71" s="17" t="s">
        <v>2948</v>
      </c>
      <c r="J71" s="17" t="s">
        <v>2947</v>
      </c>
      <c r="L71" s="17" t="s">
        <v>2580</v>
      </c>
    </row>
    <row r="72" spans="1:12" ht="115.2" x14ac:dyDescent="0.3">
      <c r="A72" t="s">
        <v>719</v>
      </c>
      <c r="B72" t="s">
        <v>2542</v>
      </c>
      <c r="C72" t="s">
        <v>707</v>
      </c>
      <c r="D72" t="s">
        <v>2543</v>
      </c>
      <c r="E72" t="s">
        <v>11</v>
      </c>
      <c r="F72" t="s">
        <v>23</v>
      </c>
      <c r="G72" t="s">
        <v>189</v>
      </c>
      <c r="H72" s="17" t="s">
        <v>2950</v>
      </c>
      <c r="J72" s="17" t="s">
        <v>2949</v>
      </c>
      <c r="L72" s="17" t="s">
        <v>2580</v>
      </c>
    </row>
    <row r="73" spans="1:12" ht="43.2" x14ac:dyDescent="0.3">
      <c r="A73" t="s">
        <v>719</v>
      </c>
      <c r="B73" t="s">
        <v>179</v>
      </c>
      <c r="C73" t="s">
        <v>1426</v>
      </c>
      <c r="D73" t="s">
        <v>707</v>
      </c>
      <c r="E73" t="s">
        <v>11</v>
      </c>
      <c r="F73" t="s">
        <v>292</v>
      </c>
      <c r="G73" t="s">
        <v>180</v>
      </c>
      <c r="H73" s="17" t="s">
        <v>3009</v>
      </c>
      <c r="J73" s="17" t="s">
        <v>3008</v>
      </c>
      <c r="L73" s="17" t="s">
        <v>2580</v>
      </c>
    </row>
    <row r="74" spans="1:12" ht="57.6" x14ac:dyDescent="0.3">
      <c r="A74" t="s">
        <v>719</v>
      </c>
      <c r="B74" t="s">
        <v>186</v>
      </c>
      <c r="C74" t="s">
        <v>1427</v>
      </c>
      <c r="D74" t="s">
        <v>707</v>
      </c>
      <c r="E74" t="s">
        <v>11</v>
      </c>
      <c r="F74" t="s">
        <v>274</v>
      </c>
      <c r="G74" t="s">
        <v>187</v>
      </c>
      <c r="H74" s="17" t="s">
        <v>2948</v>
      </c>
      <c r="J74" s="17" t="s">
        <v>3007</v>
      </c>
      <c r="L74" s="17" t="s">
        <v>2580</v>
      </c>
    </row>
    <row r="75" spans="1:12" ht="28.8" x14ac:dyDescent="0.3">
      <c r="A75" t="s">
        <v>56</v>
      </c>
      <c r="B75" t="s">
        <v>57</v>
      </c>
      <c r="C75" t="s">
        <v>1431</v>
      </c>
      <c r="D75" t="s">
        <v>707</v>
      </c>
      <c r="E75" t="s">
        <v>11</v>
      </c>
      <c r="F75" t="s">
        <v>19</v>
      </c>
      <c r="G75" t="s">
        <v>16</v>
      </c>
      <c r="H75" s="17" t="s">
        <v>3011</v>
      </c>
      <c r="J75" s="17" t="s">
        <v>2935</v>
      </c>
      <c r="L75" s="17" t="s">
        <v>2580</v>
      </c>
    </row>
    <row r="76" spans="1:12" ht="43.2" x14ac:dyDescent="0.3">
      <c r="A76" t="s">
        <v>730</v>
      </c>
      <c r="B76" t="s">
        <v>59</v>
      </c>
      <c r="C76" t="s">
        <v>1437</v>
      </c>
      <c r="D76" t="s">
        <v>707</v>
      </c>
      <c r="E76" t="s">
        <v>11</v>
      </c>
      <c r="F76" t="s">
        <v>13</v>
      </c>
      <c r="G76" t="s">
        <v>16</v>
      </c>
      <c r="H76" s="17" t="s">
        <v>3013</v>
      </c>
      <c r="J76" s="17" t="s">
        <v>3012</v>
      </c>
      <c r="L76" s="17" t="s">
        <v>2580</v>
      </c>
    </row>
    <row r="77" spans="1:12" ht="43.2" x14ac:dyDescent="0.3">
      <c r="A77" t="s">
        <v>730</v>
      </c>
      <c r="B77" t="s">
        <v>60</v>
      </c>
      <c r="C77" t="s">
        <v>1438</v>
      </c>
      <c r="D77" t="s">
        <v>707</v>
      </c>
      <c r="E77" t="s">
        <v>11</v>
      </c>
      <c r="F77" t="s">
        <v>19</v>
      </c>
      <c r="G77" t="s">
        <v>16</v>
      </c>
      <c r="H77" s="17" t="s">
        <v>3015</v>
      </c>
      <c r="J77" s="17" t="s">
        <v>3014</v>
      </c>
      <c r="L77" s="17" t="s">
        <v>2580</v>
      </c>
    </row>
    <row r="78" spans="1:12" ht="28.8" x14ac:dyDescent="0.3">
      <c r="A78" t="s">
        <v>730</v>
      </c>
      <c r="B78" t="s">
        <v>61</v>
      </c>
      <c r="C78" t="s">
        <v>1439</v>
      </c>
      <c r="D78" t="s">
        <v>707</v>
      </c>
      <c r="E78" t="s">
        <v>11</v>
      </c>
      <c r="F78" t="s">
        <v>34</v>
      </c>
      <c r="G78" t="s">
        <v>16</v>
      </c>
      <c r="H78" s="17" t="s">
        <v>2982</v>
      </c>
      <c r="J78" s="17" t="s">
        <v>2935</v>
      </c>
      <c r="L78" s="17" t="s">
        <v>2580</v>
      </c>
    </row>
    <row r="79" spans="1:12" x14ac:dyDescent="0.3">
      <c r="L79" s="17"/>
    </row>
  </sheetData>
  <autoFilter ref="A1:L1" xr:uid="{981D282F-07FD-45CA-8F4C-BA15C5A5D841}">
    <sortState xmlns:xlrd2="http://schemas.microsoft.com/office/spreadsheetml/2017/richdata2" ref="A2:L78">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REPORTING</vt:lpstr>
      <vt:lpstr>IDs</vt:lpstr>
      <vt:lpstr>Ownership</vt:lpstr>
      <vt:lpstr>Production</vt:lpstr>
      <vt:lpstr>Aggregation_level</vt:lpstr>
      <vt:lpstr>Reserves</vt:lpstr>
      <vt:lpstr>Energy</vt:lpstr>
      <vt:lpstr>Env</vt:lpstr>
      <vt:lpstr>Archetype</vt: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Marin PELLAN</cp:lastModifiedBy>
  <dcterms:created xsi:type="dcterms:W3CDTF">2025-02-18T18:20:32Z</dcterms:created>
  <dcterms:modified xsi:type="dcterms:W3CDTF">2025-05-22T20:00:56Z</dcterms:modified>
</cp:coreProperties>
</file>