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polymtlca0-my.sharepoint.com/personal/marin_pellan_polymtlus_ca/Documents/Desktop/POST_DOC/Data/GHG_inventory/Canada_GHG_2024/"/>
    </mc:Choice>
  </mc:AlternateContent>
  <xr:revisionPtr revIDLastSave="10" documentId="8_{31CEE775-E943-4382-9C5D-9C065DAD7A7A}" xr6:coauthVersionLast="47" xr6:coauthVersionMax="47" xr10:uidLastSave="{08C2CF9E-1FDA-4E37-8522-28F1059A796A}"/>
  <bookViews>
    <workbookView xWindow="-108" yWindow="-108" windowWidth="23256" windowHeight="12456" activeTab="1" xr2:uid="{C6FECB36-F701-4849-88DC-1EBAD1606935}"/>
  </bookViews>
  <sheets>
    <sheet name="Read me" sheetId="3" r:id="rId1"/>
    <sheet name="IPCC" sheetId="6" r:id="rId2"/>
    <sheet name="Economic Sector" sheetId="7"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46" i="7" l="1"/>
  <c r="O45" i="7"/>
  <c r="O44" i="7"/>
  <c r="O43" i="7"/>
  <c r="O42" i="7"/>
  <c r="O41" i="7"/>
  <c r="O40" i="7"/>
  <c r="O39" i="7"/>
  <c r="O38" i="7"/>
  <c r="O37" i="7"/>
  <c r="O36" i="7"/>
  <c r="O35" i="7"/>
  <c r="O34" i="7"/>
  <c r="O33" i="7"/>
  <c r="O32" i="7"/>
  <c r="O31" i="7"/>
  <c r="O30" i="7"/>
  <c r="O29" i="7"/>
  <c r="O28" i="7"/>
  <c r="O27" i="7"/>
  <c r="O26" i="7"/>
  <c r="O25" i="7"/>
  <c r="O24" i="7"/>
  <c r="O23" i="7"/>
  <c r="O22" i="7"/>
  <c r="O21" i="7"/>
  <c r="O20" i="7"/>
  <c r="O19" i="7"/>
  <c r="O18" i="7"/>
  <c r="O17" i="7"/>
  <c r="O16" i="7"/>
  <c r="O15" i="7"/>
  <c r="O14" i="7"/>
  <c r="O13" i="7"/>
  <c r="O12" i="7"/>
  <c r="O11" i="7"/>
  <c r="O10" i="7"/>
  <c r="O9" i="7"/>
  <c r="O8" i="7"/>
  <c r="O7" i="7"/>
  <c r="O6" i="7"/>
  <c r="O5" i="7"/>
  <c r="O4" i="7"/>
  <c r="O85" i="6"/>
  <c r="O84" i="6"/>
  <c r="O83" i="6"/>
  <c r="O82" i="6"/>
  <c r="O81" i="6"/>
  <c r="O80" i="6"/>
  <c r="O79" i="6"/>
  <c r="O78" i="6"/>
  <c r="O77" i="6"/>
  <c r="O76" i="6"/>
  <c r="O75" i="6"/>
  <c r="O74" i="6"/>
  <c r="O73" i="6"/>
  <c r="O72" i="6"/>
  <c r="O71" i="6"/>
  <c r="O70" i="6"/>
  <c r="O69" i="6"/>
  <c r="O68" i="6"/>
  <c r="O67" i="6"/>
  <c r="O66" i="6"/>
  <c r="O65" i="6"/>
  <c r="O64" i="6"/>
  <c r="O63" i="6"/>
  <c r="O62" i="6"/>
  <c r="O61" i="6"/>
  <c r="O60" i="6"/>
  <c r="O59" i="6"/>
  <c r="O58" i="6"/>
  <c r="O57" i="6"/>
  <c r="O56" i="6"/>
  <c r="O55" i="6"/>
  <c r="O54" i="6"/>
  <c r="O53" i="6"/>
  <c r="O52" i="6"/>
  <c r="O51" i="6"/>
  <c r="O50" i="6"/>
  <c r="O49" i="6"/>
  <c r="O48" i="6"/>
  <c r="O47" i="6"/>
  <c r="O46" i="6"/>
  <c r="O45" i="6"/>
  <c r="O44" i="6"/>
  <c r="O43" i="6"/>
  <c r="O42" i="6"/>
  <c r="O41" i="6"/>
  <c r="O40" i="6"/>
  <c r="O39" i="6"/>
  <c r="O38" i="6"/>
  <c r="O37" i="6"/>
  <c r="O36" i="6"/>
  <c r="O35" i="6"/>
  <c r="O34" i="6"/>
  <c r="O33" i="6"/>
  <c r="O32" i="6"/>
  <c r="O31" i="6"/>
  <c r="O30" i="6"/>
  <c r="O29" i="6"/>
  <c r="O28" i="6"/>
  <c r="O27" i="6"/>
  <c r="O26" i="6"/>
  <c r="O25" i="6"/>
  <c r="O24" i="6"/>
  <c r="O23" i="6"/>
  <c r="O22" i="6"/>
  <c r="O21" i="6"/>
  <c r="O20" i="6"/>
  <c r="O19" i="6"/>
  <c r="O18" i="6"/>
  <c r="O17" i="6"/>
  <c r="O16" i="6"/>
  <c r="O15" i="6"/>
  <c r="O14" i="6"/>
  <c r="O13" i="6"/>
  <c r="O12" i="6"/>
  <c r="O11" i="6"/>
  <c r="O10" i="6"/>
  <c r="O9" i="6"/>
  <c r="O8" i="6"/>
  <c r="O7" i="6"/>
  <c r="O6" i="6"/>
  <c r="O5" i="6"/>
  <c r="O4" i="6"/>
  <c r="L4" i="7"/>
  <c r="M4" i="7"/>
  <c r="M46" i="7"/>
  <c r="L46" i="7"/>
  <c r="M45" i="7"/>
  <c r="L45" i="7"/>
  <c r="M44" i="7"/>
  <c r="L44" i="7"/>
  <c r="M43" i="7"/>
  <c r="L43" i="7"/>
  <c r="M42" i="7"/>
  <c r="L42" i="7"/>
  <c r="M41" i="7"/>
  <c r="L41" i="7"/>
  <c r="M40" i="7"/>
  <c r="L40" i="7"/>
  <c r="M39" i="7"/>
  <c r="L39" i="7"/>
  <c r="M38" i="7"/>
  <c r="L38" i="7"/>
  <c r="M37" i="7"/>
  <c r="L37" i="7"/>
  <c r="M36" i="7"/>
  <c r="L36" i="7"/>
  <c r="M35" i="7"/>
  <c r="L35" i="7"/>
  <c r="M34" i="7"/>
  <c r="L34" i="7"/>
  <c r="M33" i="7"/>
  <c r="L33" i="7"/>
  <c r="M32" i="7"/>
  <c r="L32" i="7"/>
  <c r="M31" i="7"/>
  <c r="L31" i="7"/>
  <c r="M30" i="7"/>
  <c r="L30" i="7"/>
  <c r="M29" i="7"/>
  <c r="L29" i="7"/>
  <c r="M28" i="7"/>
  <c r="L28" i="7"/>
  <c r="M27" i="7"/>
  <c r="L27" i="7"/>
  <c r="M26" i="7"/>
  <c r="L26" i="7"/>
  <c r="M25" i="7"/>
  <c r="L25" i="7"/>
  <c r="M24" i="7"/>
  <c r="L24" i="7"/>
  <c r="M23" i="7"/>
  <c r="L23" i="7"/>
  <c r="M22" i="7"/>
  <c r="L22" i="7"/>
  <c r="M21" i="7"/>
  <c r="L21" i="7"/>
  <c r="M20" i="7"/>
  <c r="L20" i="7"/>
  <c r="M19" i="7"/>
  <c r="L19" i="7"/>
  <c r="M18" i="7"/>
  <c r="L18" i="7"/>
  <c r="M17" i="7"/>
  <c r="L17" i="7"/>
  <c r="M16" i="7"/>
  <c r="L16" i="7"/>
  <c r="M15" i="7"/>
  <c r="L15" i="7"/>
  <c r="M14" i="7"/>
  <c r="L14" i="7"/>
  <c r="M13" i="7"/>
  <c r="L13" i="7"/>
  <c r="M12" i="7"/>
  <c r="L12" i="7"/>
  <c r="M11" i="7"/>
  <c r="L11" i="7"/>
  <c r="M10" i="7"/>
  <c r="L10" i="7"/>
  <c r="M9" i="7"/>
  <c r="L9" i="7"/>
  <c r="M8" i="7"/>
  <c r="L8" i="7"/>
  <c r="M7" i="7"/>
  <c r="L7" i="7"/>
  <c r="M6" i="7"/>
  <c r="L6" i="7"/>
  <c r="M5" i="7"/>
  <c r="L5" i="7"/>
  <c r="G2" i="7"/>
  <c r="H2" i="7" s="1"/>
  <c r="I2" i="7" s="1"/>
  <c r="J2" i="7" s="1"/>
  <c r="K2" i="7" s="1"/>
  <c r="F2" i="7"/>
  <c r="E2" i="7"/>
  <c r="L4" i="6"/>
  <c r="M85" i="6"/>
  <c r="L85" i="6"/>
  <c r="M84" i="6"/>
  <c r="L84" i="6"/>
  <c r="M83" i="6"/>
  <c r="L83" i="6"/>
  <c r="M82" i="6"/>
  <c r="L82" i="6"/>
  <c r="M81" i="6"/>
  <c r="L81" i="6"/>
  <c r="M80" i="6"/>
  <c r="L80" i="6"/>
  <c r="M79" i="6"/>
  <c r="L79" i="6"/>
  <c r="M78" i="6"/>
  <c r="L78" i="6"/>
  <c r="M77" i="6"/>
  <c r="L77" i="6"/>
  <c r="M76" i="6"/>
  <c r="L76" i="6"/>
  <c r="M75" i="6"/>
  <c r="L75" i="6"/>
  <c r="M74" i="6"/>
  <c r="L74" i="6"/>
  <c r="M73" i="6"/>
  <c r="L73" i="6"/>
  <c r="M72" i="6"/>
  <c r="L72" i="6"/>
  <c r="M71" i="6"/>
  <c r="L71" i="6"/>
  <c r="M70" i="6"/>
  <c r="L70" i="6"/>
  <c r="M69" i="6"/>
  <c r="L69" i="6"/>
  <c r="M68" i="6"/>
  <c r="L68" i="6"/>
  <c r="M67" i="6"/>
  <c r="L67" i="6"/>
  <c r="M66" i="6"/>
  <c r="L66" i="6"/>
  <c r="M65" i="6"/>
  <c r="L65" i="6"/>
  <c r="M64" i="6"/>
  <c r="L64" i="6"/>
  <c r="L63" i="6"/>
  <c r="M62" i="6"/>
  <c r="L62" i="6"/>
  <c r="M61" i="6"/>
  <c r="L61" i="6"/>
  <c r="M60" i="6"/>
  <c r="L60" i="6"/>
  <c r="M59" i="6"/>
  <c r="L59" i="6"/>
  <c r="M58" i="6"/>
  <c r="L58" i="6"/>
  <c r="M57" i="6"/>
  <c r="L57" i="6"/>
  <c r="M56" i="6"/>
  <c r="L56" i="6"/>
  <c r="M55" i="6"/>
  <c r="L55" i="6"/>
  <c r="M54" i="6"/>
  <c r="L54" i="6"/>
  <c r="M53" i="6"/>
  <c r="L53" i="6"/>
  <c r="M52" i="6"/>
  <c r="L52" i="6"/>
  <c r="M51" i="6"/>
  <c r="L51" i="6"/>
  <c r="M50" i="6"/>
  <c r="L50" i="6"/>
  <c r="M49" i="6"/>
  <c r="L49" i="6"/>
  <c r="M48" i="6"/>
  <c r="L48" i="6"/>
  <c r="M47" i="6"/>
  <c r="L47" i="6"/>
  <c r="M46" i="6"/>
  <c r="L46" i="6"/>
  <c r="M45" i="6"/>
  <c r="L45" i="6"/>
  <c r="M44" i="6"/>
  <c r="L44" i="6"/>
  <c r="M43" i="6"/>
  <c r="L43" i="6"/>
  <c r="M42" i="6"/>
  <c r="L42" i="6"/>
  <c r="M41" i="6"/>
  <c r="L41" i="6"/>
  <c r="M40" i="6"/>
  <c r="L40" i="6"/>
  <c r="M39" i="6"/>
  <c r="L39" i="6"/>
  <c r="M38" i="6"/>
  <c r="L38" i="6"/>
  <c r="M37" i="6"/>
  <c r="L37" i="6"/>
  <c r="M36" i="6"/>
  <c r="L36" i="6"/>
  <c r="M35" i="6"/>
  <c r="L35" i="6"/>
  <c r="M34" i="6"/>
  <c r="L34" i="6"/>
  <c r="M33" i="6"/>
  <c r="L33" i="6"/>
  <c r="M32" i="6"/>
  <c r="L32" i="6"/>
  <c r="M31" i="6"/>
  <c r="L31" i="6"/>
  <c r="M30" i="6"/>
  <c r="L30" i="6"/>
  <c r="M29" i="6"/>
  <c r="L29" i="6"/>
  <c r="M28" i="6"/>
  <c r="L28" i="6"/>
  <c r="M27" i="6"/>
  <c r="L27" i="6"/>
  <c r="M26" i="6"/>
  <c r="L26" i="6"/>
  <c r="M25" i="6"/>
  <c r="L25" i="6"/>
  <c r="M24" i="6"/>
  <c r="L24" i="6"/>
  <c r="M23" i="6"/>
  <c r="L23" i="6"/>
  <c r="M22" i="6"/>
  <c r="M21" i="6"/>
  <c r="L21" i="6"/>
  <c r="M20" i="6"/>
  <c r="L20" i="6"/>
  <c r="M19" i="6"/>
  <c r="L19" i="6"/>
  <c r="M18" i="6"/>
  <c r="L18" i="6"/>
  <c r="M17" i="6"/>
  <c r="L17" i="6"/>
  <c r="M16" i="6"/>
  <c r="L16" i="6"/>
  <c r="M15" i="6"/>
  <c r="L15" i="6"/>
  <c r="M14" i="6"/>
  <c r="L14" i="6"/>
  <c r="M13" i="6"/>
  <c r="L13" i="6"/>
  <c r="M12" i="6"/>
  <c r="L12" i="6"/>
  <c r="M11" i="6"/>
  <c r="L11" i="6"/>
  <c r="M10" i="6"/>
  <c r="L10" i="6"/>
  <c r="M9" i="6"/>
  <c r="L9" i="6"/>
  <c r="M8" i="6"/>
  <c r="L8" i="6"/>
  <c r="M7" i="6"/>
  <c r="L7" i="6"/>
  <c r="M6" i="6"/>
  <c r="L6" i="6"/>
  <c r="M5" i="6"/>
  <c r="L5" i="6"/>
  <c r="M4" i="6"/>
</calcChain>
</file>

<file path=xl/sharedStrings.xml><?xml version="1.0" encoding="utf-8"?>
<sst xmlns="http://schemas.openxmlformats.org/spreadsheetml/2006/main" count="151" uniqueCount="136">
  <si>
    <t>Greenhouse Gas Categories</t>
  </si>
  <si>
    <t>Change from 2005 %</t>
  </si>
  <si>
    <t>kt CO2 eq</t>
  </si>
  <si>
    <t>TOTAL</t>
  </si>
  <si>
    <t>ENERGY</t>
  </si>
  <si>
    <t>a.    Stationary Combustion Sources</t>
  </si>
  <si>
    <t xml:space="preserve">        Public Electricity and Heat Production</t>
  </si>
  <si>
    <t xml:space="preserve">        Petroleum Refining Industries</t>
  </si>
  <si>
    <t xml:space="preserve">        Oil and Gas Extraction</t>
  </si>
  <si>
    <t xml:space="preserve">        Mining</t>
  </si>
  <si>
    <t xml:space="preserve">        Manufacturing Industries</t>
  </si>
  <si>
    <t xml:space="preserve">               Iron and Steel</t>
  </si>
  <si>
    <t xml:space="preserve">               Non-Ferrous Metals</t>
  </si>
  <si>
    <t xml:space="preserve">               Chemical</t>
  </si>
  <si>
    <t xml:space="preserve">               Pulp and Paper</t>
  </si>
  <si>
    <t xml:space="preserve">               Cement</t>
  </si>
  <si>
    <t xml:space="preserve">               Other Manufacturing</t>
  </si>
  <si>
    <t xml:space="preserve">        Construction</t>
  </si>
  <si>
    <t xml:space="preserve">        Commercial and Institutional</t>
  </si>
  <si>
    <t xml:space="preserve">        Residential</t>
  </si>
  <si>
    <t xml:space="preserve">        Agriculture and Forestry</t>
  </si>
  <si>
    <t>b.    Transport</t>
  </si>
  <si>
    <t xml:space="preserve">        Aviation</t>
  </si>
  <si>
    <t xml:space="preserve">               Domestic Aviation (Civil)</t>
  </si>
  <si>
    <t xml:space="preserve">               Military</t>
  </si>
  <si>
    <t xml:space="preserve">        Road Transportation</t>
  </si>
  <si>
    <t xml:space="preserve">               Light-Duty Gasoline Vehicles</t>
  </si>
  <si>
    <t xml:space="preserve">               Light-Duty Gasoline Trucks</t>
  </si>
  <si>
    <t xml:space="preserve">               Heavy-Duty Gasoline Vehicles</t>
  </si>
  <si>
    <t xml:space="preserve">               Motorcycles</t>
  </si>
  <si>
    <t xml:space="preserve">               Light-Duty Diesel Vehicles</t>
  </si>
  <si>
    <t xml:space="preserve">               Light-Duty Diesel Trucks</t>
  </si>
  <si>
    <t xml:space="preserve">               Heavy-Duty Diesel Vehicles</t>
  </si>
  <si>
    <t xml:space="preserve">               Propane and Natural Gas Vehicles</t>
  </si>
  <si>
    <t xml:space="preserve">        Railways</t>
  </si>
  <si>
    <t xml:space="preserve">        Marine</t>
  </si>
  <si>
    <t xml:space="preserve">               Domestic Navigation</t>
  </si>
  <si>
    <t xml:space="preserve">               Fishing</t>
  </si>
  <si>
    <t xml:space="preserve">               Military Water-Borne Navigation</t>
  </si>
  <si>
    <t xml:space="preserve">        Other Transportation</t>
  </si>
  <si>
    <t xml:space="preserve">               Off-Road Agriculture and Forestry</t>
  </si>
  <si>
    <t xml:space="preserve">               Off-Road Commercial and Institutional</t>
  </si>
  <si>
    <t xml:space="preserve">               Off-Road Manufacturing, Mining and Construction</t>
  </si>
  <si>
    <t xml:space="preserve">               Off-Road Residential</t>
  </si>
  <si>
    <t xml:space="preserve">               Off-Road Other Transportation</t>
  </si>
  <si>
    <t xml:space="preserve">               Pipeline Transport</t>
  </si>
  <si>
    <t>c.    Fugitive Sources</t>
  </si>
  <si>
    <t xml:space="preserve">        Coal Mining</t>
  </si>
  <si>
    <t xml:space="preserve">        Oil and Natural Gas</t>
  </si>
  <si>
    <t xml:space="preserve">               Oil</t>
  </si>
  <si>
    <t xml:space="preserve">               Natural Gas</t>
  </si>
  <si>
    <t xml:space="preserve">               Venting</t>
  </si>
  <si>
    <t xml:space="preserve">               Flaring</t>
  </si>
  <si>
    <t>d.    CO2 Transport and Storage</t>
  </si>
  <si>
    <t>INDUSTRIAL PROCESSES AND PRODUCT USE</t>
  </si>
  <si>
    <t>a.    Mineral Products</t>
  </si>
  <si>
    <t xml:space="preserve">        Cement Production</t>
  </si>
  <si>
    <t xml:space="preserve">        Lime Production</t>
  </si>
  <si>
    <t xml:space="preserve">        Mineral Product Use</t>
  </si>
  <si>
    <t>b.    Chemical Industry</t>
  </si>
  <si>
    <t xml:space="preserve">        Ammonia Production</t>
  </si>
  <si>
    <t xml:space="preserve">        Nitric Acid Production</t>
  </si>
  <si>
    <t xml:space="preserve">        Adipic Acid Production</t>
  </si>
  <si>
    <t xml:space="preserve">        Petrochemical and Carbon Black Production</t>
  </si>
  <si>
    <t>c.    Metal Production</t>
  </si>
  <si>
    <t xml:space="preserve">        Iron and Steel Production</t>
  </si>
  <si>
    <t xml:space="preserve">        Aluminium Production</t>
  </si>
  <si>
    <t xml:space="preserve">        SF6 Used in Magnesium Smelters and Casters</t>
  </si>
  <si>
    <t>d.    Production and Consumption of Halocarbons, SF6 and NF3</t>
  </si>
  <si>
    <t>e.    Non-Energy Products from Fuels and Solvent Use</t>
  </si>
  <si>
    <t>f.    Other Product Manufacture and Use</t>
  </si>
  <si>
    <t>AGRICULTURE</t>
  </si>
  <si>
    <t>a.    Enteric Fermentation</t>
  </si>
  <si>
    <t>b.    Manure Management</t>
  </si>
  <si>
    <t>c.    Agricultural Soils</t>
  </si>
  <si>
    <t xml:space="preserve">        Direct Sources</t>
  </si>
  <si>
    <t xml:space="preserve">        Indirect Sources</t>
  </si>
  <si>
    <t>d.    Field Burning of Agricultural Residues</t>
  </si>
  <si>
    <t>e.    Liming, Urea Application and Other Carbon-Containing Fertilizers</t>
  </si>
  <si>
    <t>WASTE</t>
  </si>
  <si>
    <t>a.    Solid Waste Disposal (Landfills)</t>
  </si>
  <si>
    <t>b.    Biological Treatment of Solid Waste</t>
  </si>
  <si>
    <t>c.    Wastewater Treatment and Discharge</t>
  </si>
  <si>
    <t>d.    Incineration and Open Burning of Waste</t>
  </si>
  <si>
    <t>e.    Industrial Wood Waste Landfills</t>
  </si>
  <si>
    <t>NATIONAL GHG TOTAL</t>
  </si>
  <si>
    <t>OIL AND GAS</t>
  </si>
  <si>
    <t xml:space="preserve">  Upstream Oil and Gas</t>
  </si>
  <si>
    <t xml:space="preserve">      Natural Gas Production and Processing</t>
  </si>
  <si>
    <t xml:space="preserve">      Conventional Oil Production</t>
  </si>
  <si>
    <t xml:space="preserve">      Oil Sands (Mining, In-situ, Upgrading)</t>
  </si>
  <si>
    <t xml:space="preserve">      Oil, Natural Gas and CO2  Transmission</t>
  </si>
  <si>
    <t xml:space="preserve">  Downstream Oil and Gas</t>
  </si>
  <si>
    <t xml:space="preserve">      Petroleum Refining</t>
  </si>
  <si>
    <t xml:space="preserve">      Natural Gas Distribution</t>
  </si>
  <si>
    <t>ELECTRICITY</t>
  </si>
  <si>
    <t>TRANSPORT</t>
  </si>
  <si>
    <t xml:space="preserve">  Passenger Transport</t>
  </si>
  <si>
    <t xml:space="preserve">      Cars, Light Trucks and Motorcycles</t>
  </si>
  <si>
    <t xml:space="preserve">      Bus, Rail and Aviation</t>
  </si>
  <si>
    <t xml:space="preserve">  Freight Transport</t>
  </si>
  <si>
    <t xml:space="preserve">      Heavy Duty Trucks, Rail</t>
  </si>
  <si>
    <t xml:space="preserve">      Aviation and Marine</t>
  </si>
  <si>
    <t xml:space="preserve">  Other: Recreational, Commercial and Residential</t>
  </si>
  <si>
    <t>HEAVY INDUSTRY</t>
  </si>
  <si>
    <t xml:space="preserve">  Mining</t>
  </si>
  <si>
    <t xml:space="preserve">  Smelting and Refining (Non-Ferrous Metals)</t>
  </si>
  <si>
    <t xml:space="preserve">  Pulp and Paper</t>
  </si>
  <si>
    <t xml:space="preserve">  Iron and Steel</t>
  </si>
  <si>
    <t xml:space="preserve">  Cement</t>
  </si>
  <si>
    <t xml:space="preserve">  Lime and Gypsum</t>
  </si>
  <si>
    <t xml:space="preserve">  Chemicals and Fertilizers</t>
  </si>
  <si>
    <t>BUILDINGS</t>
  </si>
  <si>
    <t xml:space="preserve">  Service Industry</t>
  </si>
  <si>
    <t xml:space="preserve">  Residential</t>
  </si>
  <si>
    <t xml:space="preserve">  On Farm Fuel Use</t>
  </si>
  <si>
    <t xml:space="preserve">  Crop Production</t>
  </si>
  <si>
    <t xml:space="preserve">  Animal Production</t>
  </si>
  <si>
    <t xml:space="preserve">  Solid Waste</t>
  </si>
  <si>
    <t xml:space="preserve">  Wastewater</t>
  </si>
  <si>
    <t xml:space="preserve">  Waste Incineration</t>
  </si>
  <si>
    <t>COAL PRODUCTION</t>
  </si>
  <si>
    <t>LIGHT MANUFACTURING, CONSTRUCTION AND FOREST RESOURCES</t>
  </si>
  <si>
    <t xml:space="preserve">  Light Manufacturing</t>
  </si>
  <si>
    <t xml:space="preserve">  Construction</t>
  </si>
  <si>
    <t xml:space="preserve">  Forest Resources</t>
  </si>
  <si>
    <t xml:space="preserve">Reference: </t>
  </si>
  <si>
    <t>Description:</t>
  </si>
  <si>
    <t>Change from 2021 %</t>
  </si>
  <si>
    <t>2022 EENE</t>
  </si>
  <si>
    <t>Difference between EENE and NIR (%)</t>
  </si>
  <si>
    <t>-</t>
  </si>
  <si>
    <r>
      <t>kt CO</t>
    </r>
    <r>
      <rPr>
        <b/>
        <vertAlign val="subscript"/>
        <sz val="11"/>
        <color theme="1"/>
        <rFont val="Calibri"/>
        <family val="2"/>
        <scheme val="minor"/>
      </rPr>
      <t>2</t>
    </r>
    <r>
      <rPr>
        <b/>
        <sz val="11"/>
        <color theme="1"/>
        <rFont val="Calibri"/>
        <family val="2"/>
        <scheme val="minor"/>
      </rPr>
      <t xml:space="preserve"> eq</t>
    </r>
  </si>
  <si>
    <t xml:space="preserve"> Stiebert, S., D. Sawyer, B. Griffin. 2024. Early Estimate of National Emissions. Canadian Climate Institute. </t>
  </si>
  <si>
    <t xml:space="preserve">Projection of Canada's GHG Emissions by IPCC Sector </t>
  </si>
  <si>
    <t>Projection of Canada's GHG Emissions by Economic Sector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</si>
</sst>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sz val="11"/>
      <color theme="1"/>
      <name val="Calibri"/>
      <family val="2"/>
      <scheme val="minor"/>
    </font>
    <font>
      <b/>
      <sz val="14"/>
      <color theme="1"/>
      <name val="Calibri"/>
      <family val="2"/>
      <scheme val="minor"/>
    </font>
    <font>
      <b/>
      <sz val="12"/>
      <color theme="1"/>
      <name val="Calibri"/>
      <family val="2"/>
      <scheme val="minor"/>
    </font>
    <font>
      <sz val="14"/>
      <color theme="1"/>
      <name val="Calibri"/>
      <family val="2"/>
      <scheme val="minor"/>
    </font>
    <font>
      <b/>
      <sz val="11"/>
      <color theme="1"/>
      <name val="Calibri"/>
      <family val="2"/>
      <scheme val="minor"/>
    </font>
    <font>
      <b/>
      <sz val="16"/>
      <color theme="1"/>
      <name val="Calibri"/>
      <family val="2"/>
      <scheme val="minor"/>
    </font>
    <font>
      <sz val="12"/>
      <color theme="1"/>
      <name val="Calibri"/>
      <family val="2"/>
      <scheme val="minor"/>
    </font>
    <font>
      <b/>
      <vertAlign val="subscript"/>
      <sz val="11"/>
      <color theme="1"/>
      <name val="Calibri"/>
      <family val="2"/>
      <scheme val="minor"/>
    </font>
  </fonts>
  <fills count="8">
    <fill>
      <patternFill patternType="none"/>
    </fill>
    <fill>
      <patternFill patternType="gray125"/>
    </fill>
    <fill>
      <patternFill patternType="solid">
        <fgColor theme="4" tint="0.59999389629810485"/>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FFFF0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60">
    <xf numFmtId="0" fontId="0" fillId="0" borderId="0" xfId="0"/>
    <xf numFmtId="3" fontId="0" fillId="0" borderId="0" xfId="0" applyNumberFormat="1"/>
    <xf numFmtId="0" fontId="2" fillId="0" borderId="0" xfId="0" applyFont="1" applyAlignment="1">
      <alignment horizontal="right"/>
    </xf>
    <xf numFmtId="0" fontId="4" fillId="0" borderId="0" xfId="0" applyFont="1"/>
    <xf numFmtId="0" fontId="3" fillId="0" borderId="0" xfId="0" applyFont="1" applyAlignment="1">
      <alignment horizontal="right"/>
    </xf>
    <xf numFmtId="0" fontId="6" fillId="2" borderId="0" xfId="0" applyFont="1" applyFill="1"/>
    <xf numFmtId="3" fontId="0" fillId="2" borderId="0" xfId="0" applyNumberFormat="1" applyFill="1"/>
    <xf numFmtId="0" fontId="0" fillId="2" borderId="0" xfId="0" applyFill="1"/>
    <xf numFmtId="0" fontId="0" fillId="2" borderId="0" xfId="0" applyFill="1" applyAlignment="1">
      <alignment horizontal="center"/>
    </xf>
    <xf numFmtId="0" fontId="0" fillId="3" borderId="0" xfId="0" applyFill="1" applyAlignment="1">
      <alignment horizontal="center"/>
    </xf>
    <xf numFmtId="1" fontId="5" fillId="5" borderId="0" xfId="0" applyNumberFormat="1" applyFont="1" applyFill="1" applyAlignment="1">
      <alignment horizontal="center" vertical="center"/>
    </xf>
    <xf numFmtId="0" fontId="5" fillId="5" borderId="0" xfId="0" applyFont="1" applyFill="1" applyAlignment="1">
      <alignment horizontal="center" vertical="center"/>
    </xf>
    <xf numFmtId="0" fontId="5" fillId="5" borderId="0" xfId="0" applyFont="1" applyFill="1"/>
    <xf numFmtId="0" fontId="2" fillId="2" borderId="0" xfId="0" applyFont="1" applyFill="1"/>
    <xf numFmtId="3" fontId="2" fillId="2" borderId="0" xfId="0" applyNumberFormat="1" applyFont="1" applyFill="1"/>
    <xf numFmtId="3" fontId="2" fillId="2" borderId="0" xfId="0" applyNumberFormat="1" applyFont="1" applyFill="1" applyAlignment="1">
      <alignment horizontal="center"/>
    </xf>
    <xf numFmtId="164" fontId="2" fillId="2" borderId="0" xfId="1" applyNumberFormat="1" applyFont="1" applyFill="1" applyAlignment="1">
      <alignment horizontal="center"/>
    </xf>
    <xf numFmtId="3" fontId="2" fillId="3" borderId="0" xfId="0" applyNumberFormat="1" applyFont="1" applyFill="1" applyAlignment="1">
      <alignment horizontal="center"/>
    </xf>
    <xf numFmtId="164" fontId="2" fillId="3" borderId="0" xfId="1" applyNumberFormat="1" applyFont="1" applyFill="1" applyAlignment="1">
      <alignment horizontal="center"/>
    </xf>
    <xf numFmtId="164" fontId="0" fillId="0" borderId="0" xfId="0" applyNumberFormat="1"/>
    <xf numFmtId="0" fontId="3" fillId="5" borderId="0" xfId="0" applyFont="1" applyFill="1"/>
    <xf numFmtId="3" fontId="3" fillId="5" borderId="0" xfId="0" applyNumberFormat="1" applyFont="1" applyFill="1"/>
    <xf numFmtId="3" fontId="3" fillId="5" borderId="0" xfId="0" applyNumberFormat="1" applyFont="1" applyFill="1" applyAlignment="1">
      <alignment horizontal="center"/>
    </xf>
    <xf numFmtId="164" fontId="3" fillId="5" borderId="0" xfId="1" applyNumberFormat="1" applyFont="1" applyFill="1" applyAlignment="1">
      <alignment horizontal="center"/>
    </xf>
    <xf numFmtId="3" fontId="3" fillId="4" borderId="0" xfId="0" applyNumberFormat="1" applyFont="1" applyFill="1" applyAlignment="1">
      <alignment horizontal="center"/>
    </xf>
    <xf numFmtId="164" fontId="3" fillId="4" borderId="0" xfId="1" applyNumberFormat="1" applyFont="1" applyFill="1" applyAlignment="1">
      <alignment horizontal="center"/>
    </xf>
    <xf numFmtId="0" fontId="3" fillId="0" borderId="0" xfId="0" applyFont="1"/>
    <xf numFmtId="3" fontId="3" fillId="0" borderId="0" xfId="0" applyNumberFormat="1" applyFont="1"/>
    <xf numFmtId="3" fontId="3" fillId="0" borderId="0" xfId="0" applyNumberFormat="1" applyFont="1" applyAlignment="1">
      <alignment horizontal="center"/>
    </xf>
    <xf numFmtId="164" fontId="3" fillId="0" borderId="0" xfId="1" applyNumberFormat="1" applyFont="1" applyAlignment="1">
      <alignment horizontal="center"/>
    </xf>
    <xf numFmtId="3" fontId="3" fillId="6" borderId="0" xfId="0" applyNumberFormat="1" applyFont="1" applyFill="1" applyAlignment="1">
      <alignment horizontal="center"/>
    </xf>
    <xf numFmtId="0" fontId="7" fillId="0" borderId="0" xfId="0" applyFont="1"/>
    <xf numFmtId="3" fontId="7" fillId="0" borderId="0" xfId="0" applyNumberFormat="1" applyFont="1"/>
    <xf numFmtId="3" fontId="7" fillId="0" borderId="0" xfId="0" applyNumberFormat="1" applyFont="1" applyAlignment="1">
      <alignment horizontal="center"/>
    </xf>
    <xf numFmtId="164" fontId="7" fillId="0" borderId="0" xfId="1" applyNumberFormat="1" applyFont="1" applyAlignment="1">
      <alignment horizontal="center"/>
    </xf>
    <xf numFmtId="3" fontId="7" fillId="6" borderId="0" xfId="0" applyNumberFormat="1" applyFont="1" applyFill="1" applyAlignment="1">
      <alignment horizontal="center"/>
    </xf>
    <xf numFmtId="3" fontId="0" fillId="0" borderId="0" xfId="0" applyNumberFormat="1" applyAlignment="1">
      <alignment horizontal="center"/>
    </xf>
    <xf numFmtId="3" fontId="0" fillId="6" borderId="0" xfId="0" applyNumberFormat="1" applyFill="1" applyAlignment="1">
      <alignment horizontal="center"/>
    </xf>
    <xf numFmtId="0" fontId="0" fillId="3" borderId="0" xfId="0" applyFill="1"/>
    <xf numFmtId="3" fontId="2" fillId="3" borderId="0" xfId="0" applyNumberFormat="1" applyFont="1" applyFill="1"/>
    <xf numFmtId="3" fontId="3" fillId="4" borderId="0" xfId="0" applyNumberFormat="1" applyFont="1" applyFill="1"/>
    <xf numFmtId="3" fontId="3" fillId="6" borderId="0" xfId="0" applyNumberFormat="1" applyFont="1" applyFill="1"/>
    <xf numFmtId="164" fontId="3" fillId="0" borderId="0" xfId="1" applyNumberFormat="1" applyFont="1" applyFill="1" applyAlignment="1">
      <alignment horizontal="center"/>
    </xf>
    <xf numFmtId="164" fontId="0" fillId="0" borderId="0" xfId="1" applyNumberFormat="1" applyFont="1" applyAlignment="1">
      <alignment horizontal="center"/>
    </xf>
    <xf numFmtId="3" fontId="0" fillId="6" borderId="0" xfId="0" applyNumberFormat="1" applyFill="1"/>
    <xf numFmtId="0" fontId="2" fillId="5" borderId="0" xfId="0" applyFont="1" applyFill="1" applyAlignment="1">
      <alignment vertical="center"/>
    </xf>
    <xf numFmtId="0" fontId="5" fillId="5" borderId="0" xfId="0" applyFont="1" applyFill="1" applyAlignment="1">
      <alignment horizontal="center" vertical="center" wrapText="1"/>
    </xf>
    <xf numFmtId="0" fontId="5" fillId="5" borderId="0" xfId="0" applyFont="1" applyFill="1" applyAlignment="1">
      <alignment horizontal="center" vertical="center"/>
    </xf>
    <xf numFmtId="0" fontId="5" fillId="4" borderId="0" xfId="0" applyFont="1" applyFill="1" applyAlignment="1">
      <alignment horizontal="center" vertical="center"/>
    </xf>
    <xf numFmtId="0" fontId="5" fillId="4" borderId="0" xfId="0" applyFont="1" applyFill="1" applyAlignment="1">
      <alignment horizontal="center" vertical="center" wrapText="1"/>
    </xf>
    <xf numFmtId="0" fontId="3" fillId="7" borderId="0" xfId="0" applyFont="1" applyFill="1"/>
    <xf numFmtId="3" fontId="3" fillId="7" borderId="0" xfId="0" applyNumberFormat="1" applyFont="1" applyFill="1"/>
    <xf numFmtId="164" fontId="3" fillId="7" borderId="0" xfId="1" applyNumberFormat="1" applyFont="1" applyFill="1" applyAlignment="1">
      <alignment horizontal="center"/>
    </xf>
    <xf numFmtId="0" fontId="0" fillId="7" borderId="0" xfId="0" applyFill="1"/>
    <xf numFmtId="0" fontId="7" fillId="7" borderId="0" xfId="0" applyFont="1" applyFill="1"/>
    <xf numFmtId="3" fontId="7" fillId="7" borderId="0" xfId="0" applyNumberFormat="1" applyFont="1" applyFill="1"/>
    <xf numFmtId="3" fontId="7" fillId="7" borderId="0" xfId="0" applyNumberFormat="1" applyFont="1" applyFill="1" applyAlignment="1">
      <alignment horizontal="center"/>
    </xf>
    <xf numFmtId="164" fontId="7" fillId="7" borderId="0" xfId="1" applyNumberFormat="1" applyFont="1" applyFill="1" applyAlignment="1">
      <alignment horizontal="center"/>
    </xf>
    <xf numFmtId="164" fontId="0" fillId="7" borderId="0" xfId="0" applyNumberFormat="1" applyFill="1"/>
    <xf numFmtId="3" fontId="3" fillId="7" borderId="0" xfId="0" applyNumberFormat="1" applyFont="1" applyFill="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hyperlink" Target="https://440megatonnes.ca/understanding-the-early-estimate-of-national-emissions/" TargetMode="External"/></Relationships>
</file>

<file path=xl/drawings/drawing1.xml><?xml version="1.0" encoding="utf-8"?>
<xdr:wsDr xmlns:xdr="http://schemas.openxmlformats.org/drawingml/2006/spreadsheetDrawing" xmlns:a="http://schemas.openxmlformats.org/drawingml/2006/main">
  <xdr:twoCellAnchor>
    <xdr:from>
      <xdr:col>1</xdr:col>
      <xdr:colOff>981075</xdr:colOff>
      <xdr:row>3</xdr:row>
      <xdr:rowOff>161925</xdr:rowOff>
    </xdr:from>
    <xdr:to>
      <xdr:col>12</xdr:col>
      <xdr:colOff>142875</xdr:colOff>
      <xdr:row>24</xdr:row>
      <xdr:rowOff>0</xdr:rowOff>
    </xdr:to>
    <xdr:sp macro="" textlink="">
      <xdr:nvSpPr>
        <xdr:cNvPr id="2" name="TextBox 1">
          <a:hlinkClick xmlns:r="http://schemas.openxmlformats.org/officeDocument/2006/relationships" r:id="rId1"/>
          <a:extLst>
            <a:ext uri="{FF2B5EF4-FFF2-40B4-BE49-F238E27FC236}">
              <a16:creationId xmlns:a16="http://schemas.microsoft.com/office/drawing/2014/main" id="{B641A822-2294-480D-8BF9-A5BF3B293D2F}"/>
            </a:ext>
          </a:extLst>
        </xdr:cNvPr>
        <xdr:cNvSpPr txBox="1"/>
      </xdr:nvSpPr>
      <xdr:spPr>
        <a:xfrm>
          <a:off x="1571625" y="781050"/>
          <a:ext cx="6096000" cy="3848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n-CA" sz="1200" b="0" i="0" u="none" strike="noStrike">
              <a:solidFill>
                <a:schemeClr val="dk1"/>
              </a:solidFill>
              <a:effectLst/>
              <a:latin typeface="+mn-lt"/>
              <a:ea typeface="+mn-ea"/>
              <a:cs typeface="+mn-cs"/>
            </a:rPr>
            <a:t>By the time Canada’s national greenhouse gas emissions inventory report is published each spring, the data is already 16 months out of date. To provide more timely emissions estimates to inform decision making, 440 Megatonnes–in collaboration with Stiebert Consulting and the Canadian Energy and Emissions Data Centre–has developed an independent Early Estimate of National Emissions (EENE).</a:t>
          </a:r>
        </a:p>
        <a:p>
          <a:pPr rtl="0"/>
          <a:br>
            <a:rPr lang="en-CA" sz="1200" b="0" i="0" u="none" strike="noStrike">
              <a:solidFill>
                <a:schemeClr val="dk1"/>
              </a:solidFill>
              <a:effectLst/>
              <a:latin typeface="+mn-lt"/>
              <a:ea typeface="+mn-ea"/>
              <a:cs typeface="+mn-cs"/>
            </a:rPr>
          </a:br>
          <a:r>
            <a:rPr lang="en-CA" sz="1200" b="0" i="0" u="none" strike="noStrike">
              <a:solidFill>
                <a:schemeClr val="dk1"/>
              </a:solidFill>
              <a:effectLst/>
              <a:latin typeface="+mn-lt"/>
              <a:ea typeface="+mn-ea"/>
              <a:cs typeface="+mn-cs"/>
            </a:rPr>
            <a:t>Our</a:t>
          </a:r>
          <a:r>
            <a:rPr lang="en-CA" sz="1200" b="0" i="0" u="none" strike="noStrike" baseline="0">
              <a:solidFill>
                <a:schemeClr val="dk1"/>
              </a:solidFill>
              <a:effectLst/>
              <a:latin typeface="+mn-lt"/>
              <a:ea typeface="+mn-ea"/>
              <a:cs typeface="+mn-cs"/>
            </a:rPr>
            <a:t> first early estimate</a:t>
          </a:r>
          <a:r>
            <a:rPr lang="en-CA" sz="1100" b="0" i="0" u="none" strike="noStrike">
              <a:solidFill>
                <a:schemeClr val="dk1"/>
              </a:solidFill>
              <a:effectLst/>
              <a:latin typeface="+mn-lt"/>
              <a:ea typeface="+mn-ea"/>
              <a:cs typeface="+mn-cs"/>
            </a:rPr>
            <a:t>, </a:t>
          </a:r>
          <a:r>
            <a:rPr lang="en-CA" sz="1200" b="0" i="0" u="none" strike="noStrike">
              <a:solidFill>
                <a:schemeClr val="dk1"/>
              </a:solidFill>
              <a:effectLst/>
              <a:latin typeface="+mn-lt"/>
              <a:ea typeface="+mn-ea"/>
              <a:cs typeface="+mn-cs"/>
            </a:rPr>
            <a:t>covering Canada’s 2021 emissions, was released in February 2023. Our early estimate for 2022 emissions was released on September 28, 2023–eight months ahead of the official National Inventory Report released by Environment and Climate Change Canada (ECCC). Going forward, 440 Megatonnes will release our annual EENE each Fall.</a:t>
          </a:r>
        </a:p>
        <a:p>
          <a:pPr rtl="0"/>
          <a:endParaRPr lang="en-CA" sz="1200" b="0" i="0" u="none" strike="noStrike">
            <a:solidFill>
              <a:schemeClr val="dk1"/>
            </a:solidFill>
            <a:effectLst/>
            <a:latin typeface="+mn-lt"/>
            <a:ea typeface="+mn-ea"/>
            <a:cs typeface="+mn-cs"/>
          </a:endParaRPr>
        </a:p>
        <a:p>
          <a:pPr algn="just" rtl="0"/>
          <a:r>
            <a:rPr lang="en-CA" sz="1200" b="0" i="0" u="none" strike="noStrike">
              <a:solidFill>
                <a:schemeClr val="dk1"/>
              </a:solidFill>
              <a:effectLst/>
              <a:latin typeface="+mn-lt"/>
              <a:ea typeface="+mn-ea"/>
              <a:cs typeface="+mn-cs"/>
            </a:rPr>
            <a:t>The EENE estimates emissions by sector, based on economic data and historical trends in energy efficiency, emission intensity, and energy decarbonization.</a:t>
          </a:r>
          <a:r>
            <a:rPr lang="en-CA" sz="1100" b="0" i="0" u="none" strike="noStrike">
              <a:solidFill>
                <a:schemeClr val="dk1"/>
              </a:solidFill>
              <a:effectLst/>
              <a:latin typeface="+mn-lt"/>
              <a:ea typeface="+mn-ea"/>
              <a:cs typeface="+mn-cs"/>
            </a:rPr>
            <a:t> Read more about </a:t>
          </a:r>
          <a:r>
            <a:rPr lang="en-CA" sz="1100" b="0" i="0" u="sng" strike="noStrike">
              <a:solidFill>
                <a:schemeClr val="dk1"/>
              </a:solidFill>
              <a:effectLst/>
              <a:latin typeface="+mn-lt"/>
              <a:ea typeface="+mn-ea"/>
              <a:cs typeface="+mn-cs"/>
              <a:hlinkClick xmlns:r="http://schemas.openxmlformats.org/officeDocument/2006/relationships" r:id=""/>
            </a:rPr>
            <a:t>our methodology here</a:t>
          </a:r>
          <a:r>
            <a:rPr lang="en-CA" sz="1100" b="0" i="0" u="none" strike="noStrike">
              <a:solidFill>
                <a:schemeClr val="dk1"/>
              </a:solidFill>
              <a:effectLst/>
              <a:latin typeface="+mn-lt"/>
              <a:ea typeface="+mn-ea"/>
              <a:cs typeface="+mn-cs"/>
            </a:rPr>
            <a:t>.</a:t>
          </a:r>
          <a:endParaRPr lang="en-CA" sz="1200" b="0" i="0" u="none" strike="noStrike">
            <a:solidFill>
              <a:schemeClr val="dk1"/>
            </a:solidFill>
            <a:effectLst/>
            <a:latin typeface="+mn-lt"/>
            <a:ea typeface="+mn-ea"/>
            <a:cs typeface="+mn-cs"/>
          </a:endParaRPr>
        </a:p>
        <a:p>
          <a:pPr rtl="0"/>
          <a:br>
            <a:rPr lang="en-CA" sz="1200">
              <a:solidFill>
                <a:sysClr val="windowText" lastClr="000000"/>
              </a:solidFill>
            </a:rPr>
          </a:br>
          <a:r>
            <a:rPr lang="en-CA" sz="1200" b="0" i="0" u="none" strike="noStrike">
              <a:solidFill>
                <a:sysClr val="windowText" lastClr="000000"/>
              </a:solidFill>
              <a:effectLst/>
              <a:latin typeface="+mn-lt"/>
              <a:ea typeface="+mn-ea"/>
              <a:cs typeface="+mn-cs"/>
            </a:rPr>
            <a:t>In the following tables, data from 2005 to 2022 is from ECCC's official National Inventory Report. Official</a:t>
          </a:r>
          <a:r>
            <a:rPr lang="en-CA" sz="1200" b="0" i="0" u="none" strike="noStrike" baseline="0">
              <a:solidFill>
                <a:sysClr val="windowText" lastClr="000000"/>
              </a:solidFill>
              <a:effectLst/>
              <a:latin typeface="+mn-lt"/>
              <a:ea typeface="+mn-ea"/>
              <a:cs typeface="+mn-cs"/>
            </a:rPr>
            <a:t> 2022 data was published on May 5, 2024. 2022 EENE data are based on our independent calculations and were published on September 28, 2023. The percentage change from 2005 to 2022 is calculated using official ECCC data. </a:t>
          </a:r>
          <a:endParaRPr lang="en-CA" sz="1200" b="0" i="0" u="none" strike="noStrike">
            <a:solidFill>
              <a:sysClr val="windowText" lastClr="000000"/>
            </a:solidFill>
            <a:effectLst/>
            <a:latin typeface="+mn-lt"/>
            <a:ea typeface="+mn-ea"/>
            <a:cs typeface="+mn-cs"/>
          </a:endParaRPr>
        </a:p>
        <a:p>
          <a:pPr rtl="0"/>
          <a:br>
            <a:rPr lang="en-CA" sz="1200" b="0" i="0" u="none" strike="noStrike">
              <a:solidFill>
                <a:sysClr val="windowText" lastClr="000000"/>
              </a:solidFill>
              <a:effectLst/>
              <a:latin typeface="+mn-lt"/>
              <a:ea typeface="+mn-ea"/>
              <a:cs typeface="+mn-cs"/>
            </a:rPr>
          </a:br>
          <a:br>
            <a:rPr lang="en-CA"/>
          </a:br>
          <a:endParaRPr lang="en-CA" sz="1100"/>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F1FE7-3747-4223-BA57-F560F9F20EAD}">
  <dimension ref="B2:C5"/>
  <sheetViews>
    <sheetView showGridLines="0" workbookViewId="0">
      <selection activeCell="E31" sqref="E31"/>
    </sheetView>
  </sheetViews>
  <sheetFormatPr defaultColWidth="8.77734375" defaultRowHeight="14.4" x14ac:dyDescent="0.3"/>
  <cols>
    <col min="2" max="2" width="15.44140625" customWidth="1"/>
  </cols>
  <sheetData>
    <row r="2" spans="2:3" ht="18" x14ac:dyDescent="0.35">
      <c r="B2" s="2" t="s">
        <v>126</v>
      </c>
      <c r="C2" s="3" t="s">
        <v>133</v>
      </c>
    </row>
    <row r="5" spans="2:3" ht="15.6" x14ac:dyDescent="0.3">
      <c r="B5" s="4" t="s">
        <v>127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72114-246F-49A2-9B94-C8116FFE8769}">
  <dimension ref="A1:Q85"/>
  <sheetViews>
    <sheetView tabSelected="1" zoomScale="85" zoomScaleNormal="85" workbookViewId="0">
      <selection activeCell="A65" sqref="A65:XFD68"/>
    </sheetView>
  </sheetViews>
  <sheetFormatPr defaultRowHeight="14.4" x14ac:dyDescent="0.3"/>
  <cols>
    <col min="1" max="1" width="37" customWidth="1"/>
    <col min="2" max="15" width="17.77734375" customWidth="1"/>
    <col min="17" max="17" width="12.21875" bestFit="1" customWidth="1"/>
  </cols>
  <sheetData>
    <row r="1" spans="1:17" ht="21" customHeight="1" x14ac:dyDescent="0.4">
      <c r="A1" s="5" t="s">
        <v>134</v>
      </c>
      <c r="B1" s="6"/>
      <c r="C1" s="7"/>
      <c r="D1" s="7"/>
      <c r="E1" s="7"/>
      <c r="F1" s="7"/>
      <c r="G1" s="7"/>
      <c r="H1" s="7"/>
      <c r="I1" s="7"/>
      <c r="J1" s="8"/>
      <c r="K1" s="8"/>
      <c r="L1" s="7"/>
      <c r="M1" s="7"/>
      <c r="N1" s="9"/>
      <c r="O1" s="9"/>
    </row>
    <row r="2" spans="1:17" ht="45" customHeight="1" x14ac:dyDescent="0.3">
      <c r="A2" s="45" t="s">
        <v>0</v>
      </c>
      <c r="B2" s="10">
        <v>2005</v>
      </c>
      <c r="C2" s="11">
        <v>2010</v>
      </c>
      <c r="D2" s="11">
        <v>2015</v>
      </c>
      <c r="E2" s="11">
        <v>2016</v>
      </c>
      <c r="F2" s="11">
        <v>2017</v>
      </c>
      <c r="G2" s="11">
        <v>2018</v>
      </c>
      <c r="H2" s="11">
        <v>2019</v>
      </c>
      <c r="I2" s="11">
        <v>2020</v>
      </c>
      <c r="J2" s="11">
        <v>2021</v>
      </c>
      <c r="K2" s="11">
        <v>2022</v>
      </c>
      <c r="L2" s="46" t="s">
        <v>1</v>
      </c>
      <c r="M2" s="46" t="s">
        <v>128</v>
      </c>
      <c r="N2" s="48" t="s">
        <v>129</v>
      </c>
      <c r="O2" s="49" t="s">
        <v>130</v>
      </c>
    </row>
    <row r="3" spans="1:17" x14ac:dyDescent="0.3">
      <c r="A3" s="12"/>
      <c r="B3" s="47" t="s">
        <v>2</v>
      </c>
      <c r="C3" s="47"/>
      <c r="D3" s="47"/>
      <c r="E3" s="47"/>
      <c r="F3" s="47"/>
      <c r="G3" s="47"/>
      <c r="H3" s="47"/>
      <c r="I3" s="47"/>
      <c r="J3" s="47"/>
      <c r="K3" s="47"/>
      <c r="L3" s="46"/>
      <c r="M3" s="46"/>
      <c r="N3" s="48"/>
      <c r="O3" s="49"/>
    </row>
    <row r="4" spans="1:17" ht="18" x14ac:dyDescent="0.35">
      <c r="A4" s="13" t="s">
        <v>3</v>
      </c>
      <c r="B4" s="14">
        <v>761491.61625544599</v>
      </c>
      <c r="C4" s="14">
        <v>728516.571294536</v>
      </c>
      <c r="D4" s="14">
        <v>745716.12383285095</v>
      </c>
      <c r="E4" s="14">
        <v>731323.03493806499</v>
      </c>
      <c r="F4" s="14">
        <v>742010.13474967796</v>
      </c>
      <c r="G4" s="14">
        <v>752630.502015281</v>
      </c>
      <c r="H4" s="14">
        <v>752024.57198401401</v>
      </c>
      <c r="I4" s="14">
        <v>686361.95296148001</v>
      </c>
      <c r="J4" s="15">
        <v>698441.12429570302</v>
      </c>
      <c r="K4" s="15">
        <v>707766.59231569595</v>
      </c>
      <c r="L4" s="16">
        <f>+(K4/B4)-1</f>
        <v>-7.0552351191910834E-2</v>
      </c>
      <c r="M4" s="16">
        <f t="shared" ref="M4:M62" si="0">+K4/J4-1</f>
        <v>1.3351831236164013E-2</v>
      </c>
      <c r="N4" s="17">
        <v>711570.99046038406</v>
      </c>
      <c r="O4" s="18">
        <f t="shared" ref="O4:O62" si="1">+N4/K4-1</f>
        <v>5.3752157646220766E-3</v>
      </c>
      <c r="Q4" s="19"/>
    </row>
    <row r="5" spans="1:17" ht="15.6" x14ac:dyDescent="0.3">
      <c r="A5" s="20" t="s">
        <v>4</v>
      </c>
      <c r="B5" s="21">
        <v>625613.34439587605</v>
      </c>
      <c r="C5" s="21">
        <v>605496.57469475502</v>
      </c>
      <c r="D5" s="21">
        <v>616935.94554960297</v>
      </c>
      <c r="E5" s="21">
        <v>600249.669895723</v>
      </c>
      <c r="F5" s="21">
        <v>613190.49397245503</v>
      </c>
      <c r="G5" s="21">
        <v>621519.95842950698</v>
      </c>
      <c r="H5" s="21">
        <v>621886.80801546003</v>
      </c>
      <c r="I5" s="21">
        <v>557697.12552097603</v>
      </c>
      <c r="J5" s="22">
        <v>568778.20282179106</v>
      </c>
      <c r="K5" s="22">
        <v>577147.90608977305</v>
      </c>
      <c r="L5" s="23">
        <f t="shared" ref="L5:L21" si="2">+K5/B5-1</f>
        <v>-7.7468677323217383E-2</v>
      </c>
      <c r="M5" s="23">
        <f t="shared" si="0"/>
        <v>1.4715232100067643E-2</v>
      </c>
      <c r="N5" s="24">
        <v>584877.33379440289</v>
      </c>
      <c r="O5" s="25">
        <f t="shared" si="1"/>
        <v>1.3392455595996777E-2</v>
      </c>
      <c r="Q5" s="19"/>
    </row>
    <row r="6" spans="1:17" ht="15.6" x14ac:dyDescent="0.3">
      <c r="A6" s="26" t="s">
        <v>5</v>
      </c>
      <c r="B6" s="27">
        <v>338488.26154428802</v>
      </c>
      <c r="C6" s="27">
        <v>319102.28693593899</v>
      </c>
      <c r="D6" s="27">
        <v>321758.67809530499</v>
      </c>
      <c r="E6" s="27">
        <v>316697.931569601</v>
      </c>
      <c r="F6" s="27">
        <v>321486.31972276699</v>
      </c>
      <c r="G6" s="27">
        <v>323866.19679542701</v>
      </c>
      <c r="H6" s="27">
        <v>325933.15511509398</v>
      </c>
      <c r="I6" s="27">
        <v>302466.59601895901</v>
      </c>
      <c r="J6" s="28">
        <v>303586.92510353401</v>
      </c>
      <c r="K6" s="28">
        <v>306085.22471943003</v>
      </c>
      <c r="L6" s="29">
        <f t="shared" si="2"/>
        <v>-9.5728686947740282E-2</v>
      </c>
      <c r="M6" s="29">
        <f t="shared" si="0"/>
        <v>8.229272769385565E-3</v>
      </c>
      <c r="N6" s="30">
        <v>312648.20490543265</v>
      </c>
      <c r="O6" s="29">
        <f t="shared" si="1"/>
        <v>2.1441675899313672E-2</v>
      </c>
      <c r="Q6" s="1"/>
    </row>
    <row r="7" spans="1:17" ht="15.6" x14ac:dyDescent="0.3">
      <c r="A7" s="31" t="s">
        <v>6</v>
      </c>
      <c r="B7" s="32">
        <v>123662.836597163</v>
      </c>
      <c r="C7" s="32">
        <v>102165.677286562</v>
      </c>
      <c r="D7" s="32">
        <v>83144.381018571599</v>
      </c>
      <c r="E7" s="32">
        <v>81548.848421810093</v>
      </c>
      <c r="F7" s="32">
        <v>79180.724910772406</v>
      </c>
      <c r="G7" s="32">
        <v>70744.245107797804</v>
      </c>
      <c r="H7" s="32">
        <v>69431.109796338103</v>
      </c>
      <c r="I7" s="32">
        <v>61846.458349029002</v>
      </c>
      <c r="J7" s="33">
        <v>60700.069000906602</v>
      </c>
      <c r="K7" s="33">
        <v>56425.527370148302</v>
      </c>
      <c r="L7" s="34">
        <f t="shared" si="2"/>
        <v>-0.5437147576198913</v>
      </c>
      <c r="M7" s="34">
        <f t="shared" si="0"/>
        <v>-7.0420704640293819E-2</v>
      </c>
      <c r="N7" s="35">
        <v>59072.042714789233</v>
      </c>
      <c r="O7" s="34">
        <f t="shared" si="1"/>
        <v>4.6902802117912756E-2</v>
      </c>
      <c r="Q7" s="19"/>
    </row>
    <row r="8" spans="1:17" ht="15.6" x14ac:dyDescent="0.3">
      <c r="A8" s="31" t="s">
        <v>7</v>
      </c>
      <c r="B8" s="32">
        <v>20012.536496149201</v>
      </c>
      <c r="C8" s="32">
        <v>19021.031427448499</v>
      </c>
      <c r="D8" s="32">
        <v>16047.2563929322</v>
      </c>
      <c r="E8" s="32">
        <v>16417.520168865402</v>
      </c>
      <c r="F8" s="32">
        <v>14577.4728435499</v>
      </c>
      <c r="G8" s="32">
        <v>14768.1211700232</v>
      </c>
      <c r="H8" s="32">
        <v>15610.672403373601</v>
      </c>
      <c r="I8" s="32">
        <v>13609.2932787011</v>
      </c>
      <c r="J8" s="33">
        <v>13783.5823329208</v>
      </c>
      <c r="K8" s="33">
        <v>14169.6531363957</v>
      </c>
      <c r="L8" s="34">
        <f t="shared" si="2"/>
        <v>-0.29196115949009183</v>
      </c>
      <c r="M8" s="34">
        <f t="shared" si="0"/>
        <v>2.8009467651439746E-2</v>
      </c>
      <c r="N8" s="35">
        <v>14237.852274328634</v>
      </c>
      <c r="O8" s="34">
        <f t="shared" si="1"/>
        <v>4.8130421596390693E-3</v>
      </c>
      <c r="Q8" s="19"/>
    </row>
    <row r="9" spans="1:17" s="53" customFormat="1" ht="15.6" x14ac:dyDescent="0.3">
      <c r="A9" s="54" t="s">
        <v>8</v>
      </c>
      <c r="B9" s="55">
        <v>63276.613263897401</v>
      </c>
      <c r="C9" s="55">
        <v>77336.763263952103</v>
      </c>
      <c r="D9" s="55">
        <v>98650.006898460502</v>
      </c>
      <c r="E9" s="55">
        <v>95457.827928156199</v>
      </c>
      <c r="F9" s="55">
        <v>101141.819690178</v>
      </c>
      <c r="G9" s="55">
        <v>107415.686971231</v>
      </c>
      <c r="H9" s="55">
        <v>107683.725917747</v>
      </c>
      <c r="I9" s="55">
        <v>103983.678272544</v>
      </c>
      <c r="J9" s="56">
        <v>107722.887262055</v>
      </c>
      <c r="K9" s="56">
        <v>109197.706133756</v>
      </c>
      <c r="L9" s="57">
        <f t="shared" si="2"/>
        <v>0.72571982761376663</v>
      </c>
      <c r="M9" s="57">
        <f t="shared" si="0"/>
        <v>1.3690859103258513E-2</v>
      </c>
      <c r="N9" s="56">
        <v>112243.21182844853</v>
      </c>
      <c r="O9" s="57">
        <f t="shared" si="1"/>
        <v>2.7889832145027826E-2</v>
      </c>
      <c r="Q9" s="58"/>
    </row>
    <row r="10" spans="1:17" s="53" customFormat="1" ht="15.6" x14ac:dyDescent="0.3">
      <c r="A10" s="54" t="s">
        <v>9</v>
      </c>
      <c r="B10" s="55">
        <v>4346.8177778606596</v>
      </c>
      <c r="C10" s="55">
        <v>5278.1544956251601</v>
      </c>
      <c r="D10" s="55">
        <v>4163.5280489612496</v>
      </c>
      <c r="E10" s="55">
        <v>3852.6462537604698</v>
      </c>
      <c r="F10" s="55">
        <v>4502.9711088104596</v>
      </c>
      <c r="G10" s="55">
        <v>5982.6074364546002</v>
      </c>
      <c r="H10" s="55">
        <v>5969.6433758905396</v>
      </c>
      <c r="I10" s="55">
        <v>5271.8984765576397</v>
      </c>
      <c r="J10" s="56">
        <v>6139.0312352415904</v>
      </c>
      <c r="K10" s="56">
        <v>6153.6793707337702</v>
      </c>
      <c r="L10" s="57">
        <f t="shared" si="2"/>
        <v>0.41567456590333074</v>
      </c>
      <c r="M10" s="57">
        <f t="shared" si="0"/>
        <v>2.3860662913866015E-3</v>
      </c>
      <c r="N10" s="56">
        <v>6237.7253819590442</v>
      </c>
      <c r="O10" s="57">
        <f t="shared" si="1"/>
        <v>1.3657846982569222E-2</v>
      </c>
      <c r="Q10" s="58"/>
    </row>
    <row r="11" spans="1:17" ht="15.6" x14ac:dyDescent="0.3">
      <c r="A11" s="31" t="s">
        <v>10</v>
      </c>
      <c r="B11" s="32">
        <v>47752.637467197099</v>
      </c>
      <c r="C11" s="32">
        <v>41115.982353710497</v>
      </c>
      <c r="D11" s="32">
        <v>44030.920999714603</v>
      </c>
      <c r="E11" s="32">
        <v>42498.984462494896</v>
      </c>
      <c r="F11" s="32">
        <v>42843.957662423803</v>
      </c>
      <c r="G11" s="32">
        <v>42798.729001683598</v>
      </c>
      <c r="H11" s="32">
        <v>43207.9430406635</v>
      </c>
      <c r="I11" s="32">
        <v>39450.572537346197</v>
      </c>
      <c r="J11" s="33">
        <v>40319.145519515601</v>
      </c>
      <c r="K11" s="33">
        <v>41105.957959439802</v>
      </c>
      <c r="L11" s="34">
        <f t="shared" si="2"/>
        <v>-0.1391897884660952</v>
      </c>
      <c r="M11" s="34">
        <f t="shared" si="0"/>
        <v>1.9514610981608227E-2</v>
      </c>
      <c r="N11" s="35">
        <v>40901.308605418621</v>
      </c>
      <c r="O11" s="34">
        <f t="shared" si="1"/>
        <v>-4.978581309870278E-3</v>
      </c>
      <c r="Q11" s="19"/>
    </row>
    <row r="12" spans="1:17" ht="15.6" x14ac:dyDescent="0.3">
      <c r="A12" t="s">
        <v>11</v>
      </c>
      <c r="B12" s="1">
        <v>5510.6033489316897</v>
      </c>
      <c r="C12" s="1">
        <v>4948.4079123167903</v>
      </c>
      <c r="D12" s="1">
        <v>5746.91571594167</v>
      </c>
      <c r="E12" s="1">
        <v>5605.6905981544396</v>
      </c>
      <c r="F12" s="1">
        <v>5996.0115937844603</v>
      </c>
      <c r="G12" s="1">
        <v>6376.2792421428303</v>
      </c>
      <c r="H12" s="1">
        <v>6055.5726825429501</v>
      </c>
      <c r="I12" s="1">
        <v>4560.6469282117796</v>
      </c>
      <c r="J12" s="36">
        <v>5141.0080554183096</v>
      </c>
      <c r="K12" s="36">
        <v>4887.8239631497399</v>
      </c>
      <c r="L12" s="34">
        <f t="shared" si="2"/>
        <v>-0.11301473656286376</v>
      </c>
      <c r="M12" s="34">
        <f t="shared" si="0"/>
        <v>-4.9247947005593429E-2</v>
      </c>
      <c r="N12" s="37">
        <v>5041.7867909877505</v>
      </c>
      <c r="O12" s="34">
        <f t="shared" si="1"/>
        <v>3.1499257951752346E-2</v>
      </c>
      <c r="Q12" s="19"/>
    </row>
    <row r="13" spans="1:17" ht="15.6" x14ac:dyDescent="0.3">
      <c r="A13" t="s">
        <v>12</v>
      </c>
      <c r="B13" s="1">
        <v>3830.9488890641801</v>
      </c>
      <c r="C13" s="1">
        <v>3222.1785773592901</v>
      </c>
      <c r="D13" s="1">
        <v>3362.5633939958302</v>
      </c>
      <c r="E13" s="1">
        <v>3440.76322459012</v>
      </c>
      <c r="F13" s="1">
        <v>3415.00050585803</v>
      </c>
      <c r="G13" s="1">
        <v>2952.12005443312</v>
      </c>
      <c r="H13" s="1">
        <v>3434.5193703495202</v>
      </c>
      <c r="I13" s="1">
        <v>3243.3156236043601</v>
      </c>
      <c r="J13" s="36">
        <v>3013.35318925609</v>
      </c>
      <c r="K13" s="36">
        <v>3227.9648071806701</v>
      </c>
      <c r="L13" s="34">
        <f t="shared" si="2"/>
        <v>-0.15739810144812616</v>
      </c>
      <c r="M13" s="34">
        <f t="shared" si="0"/>
        <v>7.1220200370060605E-2</v>
      </c>
      <c r="N13" s="37">
        <v>2901.2134082728958</v>
      </c>
      <c r="O13" s="34">
        <f t="shared" si="1"/>
        <v>-0.10122520486620845</v>
      </c>
      <c r="Q13" s="19"/>
    </row>
    <row r="14" spans="1:17" ht="15.6" x14ac:dyDescent="0.3">
      <c r="A14" t="s">
        <v>13</v>
      </c>
      <c r="B14" s="1">
        <v>8251.8297736221903</v>
      </c>
      <c r="C14" s="1">
        <v>9865.7186417914909</v>
      </c>
      <c r="D14" s="1">
        <v>12074.765955045201</v>
      </c>
      <c r="E14" s="1">
        <v>10731.892460073401</v>
      </c>
      <c r="F14" s="1">
        <v>9844.5808078604605</v>
      </c>
      <c r="G14" s="1">
        <v>9448.6160567209299</v>
      </c>
      <c r="H14" s="1">
        <v>9636.7148047958599</v>
      </c>
      <c r="I14" s="1">
        <v>9569.1009943625504</v>
      </c>
      <c r="J14" s="36">
        <v>9430.9528785729908</v>
      </c>
      <c r="K14" s="36">
        <v>9203.2087016640307</v>
      </c>
      <c r="L14" s="34">
        <f t="shared" si="2"/>
        <v>0.11529308700514163</v>
      </c>
      <c r="M14" s="34">
        <f t="shared" si="0"/>
        <v>-2.4148586027440744E-2</v>
      </c>
      <c r="N14" s="37">
        <v>9526.5866291959719</v>
      </c>
      <c r="O14" s="34">
        <f t="shared" si="1"/>
        <v>3.513751975150492E-2</v>
      </c>
      <c r="Q14" s="19"/>
    </row>
    <row r="15" spans="1:17" ht="15.6" x14ac:dyDescent="0.3">
      <c r="A15" t="s">
        <v>14</v>
      </c>
      <c r="B15" s="1">
        <v>8576.4382840670696</v>
      </c>
      <c r="C15" s="1">
        <v>5901.6606459486802</v>
      </c>
      <c r="D15" s="1">
        <v>5982.8184962426403</v>
      </c>
      <c r="E15" s="1">
        <v>5917.7672365893904</v>
      </c>
      <c r="F15" s="1">
        <v>6369.1845848784797</v>
      </c>
      <c r="G15" s="1">
        <v>7073.7997401134699</v>
      </c>
      <c r="H15" s="1">
        <v>7095.9132040317299</v>
      </c>
      <c r="I15" s="1">
        <v>6506.8049032734098</v>
      </c>
      <c r="J15" s="36">
        <v>6828.0339474361599</v>
      </c>
      <c r="K15" s="36">
        <v>6862.3948325073998</v>
      </c>
      <c r="L15" s="34">
        <f t="shared" si="2"/>
        <v>-0.19985492751040301</v>
      </c>
      <c r="M15" s="34">
        <f t="shared" si="0"/>
        <v>5.0323248735666404E-3</v>
      </c>
      <c r="N15" s="37">
        <v>6708.0723294982708</v>
      </c>
      <c r="O15" s="34">
        <f t="shared" si="1"/>
        <v>-2.2488141060916234E-2</v>
      </c>
      <c r="Q15" s="19"/>
    </row>
    <row r="16" spans="1:17" ht="15.6" x14ac:dyDescent="0.3">
      <c r="A16" t="s">
        <v>15</v>
      </c>
      <c r="B16" s="1">
        <v>5381.9714803311499</v>
      </c>
      <c r="C16" s="1">
        <v>4063.5695256928798</v>
      </c>
      <c r="D16" s="1">
        <v>3928.7725667147502</v>
      </c>
      <c r="E16" s="1">
        <v>4014.8055076451101</v>
      </c>
      <c r="F16" s="1">
        <v>4243.0087894118496</v>
      </c>
      <c r="G16" s="1">
        <v>4314.97544339657</v>
      </c>
      <c r="H16" s="1">
        <v>4195.8270661698898</v>
      </c>
      <c r="I16" s="1">
        <v>3665.28193101023</v>
      </c>
      <c r="J16" s="36">
        <v>3686.34067891519</v>
      </c>
      <c r="K16" s="36">
        <v>3789.4657931779898</v>
      </c>
      <c r="L16" s="34">
        <f t="shared" si="2"/>
        <v>-0.29589634448512059</v>
      </c>
      <c r="M16" s="34">
        <f t="shared" si="0"/>
        <v>2.7974927779368164E-2</v>
      </c>
      <c r="N16" s="37">
        <v>4019.4519421698506</v>
      </c>
      <c r="O16" s="34">
        <f t="shared" si="1"/>
        <v>6.069091569737739E-2</v>
      </c>
      <c r="Q16" s="19"/>
    </row>
    <row r="17" spans="1:17" ht="15.6" x14ac:dyDescent="0.3">
      <c r="A17" t="s">
        <v>16</v>
      </c>
      <c r="B17" s="1">
        <v>16200.845691180901</v>
      </c>
      <c r="C17" s="1">
        <v>13114.4470506014</v>
      </c>
      <c r="D17" s="1">
        <v>12935.084871774499</v>
      </c>
      <c r="E17" s="1">
        <v>12788.0654354424</v>
      </c>
      <c r="F17" s="1">
        <v>12976.1713806305</v>
      </c>
      <c r="G17" s="1">
        <v>12632.938464876701</v>
      </c>
      <c r="H17" s="1">
        <v>12789.3959127736</v>
      </c>
      <c r="I17" s="1">
        <v>11905.4221568839</v>
      </c>
      <c r="J17" s="33">
        <v>12219.4567699168</v>
      </c>
      <c r="K17" s="33">
        <v>13135.09986176</v>
      </c>
      <c r="L17" s="34">
        <f t="shared" si="2"/>
        <v>-0.18923369112081423</v>
      </c>
      <c r="M17" s="34">
        <f t="shared" si="0"/>
        <v>7.4933207677237323E-2</v>
      </c>
      <c r="N17" s="37">
        <v>12704.197505293885</v>
      </c>
      <c r="O17" s="34">
        <f t="shared" si="1"/>
        <v>-3.2805411531022566E-2</v>
      </c>
      <c r="Q17" s="19"/>
    </row>
    <row r="18" spans="1:17" ht="15.6" x14ac:dyDescent="0.3">
      <c r="A18" s="31" t="s">
        <v>17</v>
      </c>
      <c r="B18" s="32">
        <v>1443.640856</v>
      </c>
      <c r="C18" s="32">
        <v>1514.7066646999999</v>
      </c>
      <c r="D18" s="32">
        <v>1305.4381143999999</v>
      </c>
      <c r="E18" s="32">
        <v>1294.1821038</v>
      </c>
      <c r="F18" s="32">
        <v>1303.169083</v>
      </c>
      <c r="G18" s="32">
        <v>1382.1349794253699</v>
      </c>
      <c r="H18" s="32">
        <v>1441.0073728321599</v>
      </c>
      <c r="I18" s="32">
        <v>1430.1963059669999</v>
      </c>
      <c r="J18" s="33">
        <v>1455.76829201035</v>
      </c>
      <c r="K18" s="33">
        <v>1589.4640493080501</v>
      </c>
      <c r="L18" s="34">
        <f t="shared" si="2"/>
        <v>0.10101071378105275</v>
      </c>
      <c r="M18" s="34">
        <f t="shared" si="0"/>
        <v>9.1838624341152642E-2</v>
      </c>
      <c r="N18" s="35">
        <v>1474.7962514651986</v>
      </c>
      <c r="O18" s="34">
        <f t="shared" si="1"/>
        <v>-7.2142429325639967E-2</v>
      </c>
      <c r="Q18" s="19"/>
    </row>
    <row r="19" spans="1:17" ht="15.6" x14ac:dyDescent="0.3">
      <c r="A19" s="31" t="s">
        <v>18</v>
      </c>
      <c r="B19" s="32">
        <v>32354.742720704398</v>
      </c>
      <c r="C19" s="32">
        <v>28542.296573520998</v>
      </c>
      <c r="D19" s="32">
        <v>30400.385075518199</v>
      </c>
      <c r="E19" s="32">
        <v>34033.056352970001</v>
      </c>
      <c r="F19" s="32">
        <v>35973.104874575198</v>
      </c>
      <c r="G19" s="32">
        <v>37125.934141186597</v>
      </c>
      <c r="H19" s="32">
        <v>38107.651795307698</v>
      </c>
      <c r="I19" s="32">
        <v>35168.106994035697</v>
      </c>
      <c r="J19" s="33">
        <v>32950.202725159201</v>
      </c>
      <c r="K19" s="33">
        <v>34993.132315922398</v>
      </c>
      <c r="L19" s="34">
        <f t="shared" si="2"/>
        <v>8.1545683054671469E-2</v>
      </c>
      <c r="M19" s="34">
        <f t="shared" si="0"/>
        <v>6.20005165917632E-2</v>
      </c>
      <c r="N19" s="35">
        <v>35654.738593717186</v>
      </c>
      <c r="O19" s="34">
        <f t="shared" si="1"/>
        <v>1.8906746381596395E-2</v>
      </c>
      <c r="Q19" s="19"/>
    </row>
    <row r="20" spans="1:17" ht="15.6" x14ac:dyDescent="0.3">
      <c r="A20" s="31" t="s">
        <v>19</v>
      </c>
      <c r="B20" s="32">
        <v>43456.595084623303</v>
      </c>
      <c r="C20" s="32">
        <v>41464.972687804002</v>
      </c>
      <c r="D20" s="32">
        <v>41058.1484953701</v>
      </c>
      <c r="E20" s="32">
        <v>38411.465427808304</v>
      </c>
      <c r="F20" s="32">
        <v>38886.282324215703</v>
      </c>
      <c r="G20" s="32">
        <v>40465.510752084403</v>
      </c>
      <c r="H20" s="32">
        <v>41145.978294421002</v>
      </c>
      <c r="I20" s="32">
        <v>38675.374100304703</v>
      </c>
      <c r="J20" s="33">
        <v>37420.785919691902</v>
      </c>
      <c r="K20" s="33">
        <v>39133.728444622102</v>
      </c>
      <c r="L20" s="34">
        <f t="shared" si="2"/>
        <v>-9.9475502661523607E-2</v>
      </c>
      <c r="M20" s="34">
        <f t="shared" si="0"/>
        <v>4.5775161660322139E-2</v>
      </c>
      <c r="N20" s="35">
        <v>39496.349292463361</v>
      </c>
      <c r="O20" s="34">
        <f t="shared" si="1"/>
        <v>9.266197274159671E-3</v>
      </c>
      <c r="Q20" s="19"/>
    </row>
    <row r="21" spans="1:17" ht="15.6" x14ac:dyDescent="0.3">
      <c r="A21" s="31" t="s">
        <v>20</v>
      </c>
      <c r="B21" s="32">
        <v>2181.84128069279</v>
      </c>
      <c r="C21" s="32">
        <v>2662.70218261535</v>
      </c>
      <c r="D21" s="32">
        <v>2958.6130513760299</v>
      </c>
      <c r="E21" s="32">
        <v>3183.4004499358698</v>
      </c>
      <c r="F21" s="32">
        <v>3076.8172252417098</v>
      </c>
      <c r="G21" s="32">
        <v>3183.2272355397699</v>
      </c>
      <c r="H21" s="32">
        <v>3335.4231185201702</v>
      </c>
      <c r="I21" s="32">
        <v>3031.0177044745901</v>
      </c>
      <c r="J21" s="33">
        <v>3095.4528160335899</v>
      </c>
      <c r="K21" s="33">
        <v>3316.3759391039498</v>
      </c>
      <c r="L21" s="34">
        <f t="shared" si="2"/>
        <v>0.51998954665066943</v>
      </c>
      <c r="M21" s="34">
        <f t="shared" si="0"/>
        <v>7.1370211791321525E-2</v>
      </c>
      <c r="N21" s="35">
        <v>3330.1810449222571</v>
      </c>
      <c r="O21" s="34">
        <f t="shared" si="1"/>
        <v>4.1627083514654828E-3</v>
      </c>
      <c r="Q21" s="19"/>
    </row>
    <row r="22" spans="1:17" ht="15.6" x14ac:dyDescent="0.3">
      <c r="A22" s="26" t="s">
        <v>21</v>
      </c>
      <c r="B22" s="27">
        <v>190245.14835336601</v>
      </c>
      <c r="C22" s="27">
        <v>192367.02105441099</v>
      </c>
      <c r="D22" s="27">
        <v>196773.80074004599</v>
      </c>
      <c r="E22" s="27">
        <v>195870.33667480299</v>
      </c>
      <c r="F22" s="27">
        <v>202322.36349338901</v>
      </c>
      <c r="G22" s="27">
        <v>208515.59714729901</v>
      </c>
      <c r="H22" s="27">
        <v>209889.93133853501</v>
      </c>
      <c r="I22" s="27">
        <v>178599.545976097</v>
      </c>
      <c r="J22" s="28">
        <v>188051.73929758501</v>
      </c>
      <c r="K22" s="28">
        <v>195887.448156787</v>
      </c>
      <c r="L22" s="29">
        <v>-1.0344210683410626E-3</v>
      </c>
      <c r="M22" s="29">
        <f t="shared" si="0"/>
        <v>4.16678350781019E-2</v>
      </c>
      <c r="N22" s="30">
        <v>193818.13761569458</v>
      </c>
      <c r="O22" s="29">
        <f t="shared" si="1"/>
        <v>-1.0563773026621703E-2</v>
      </c>
      <c r="Q22" s="1"/>
    </row>
    <row r="23" spans="1:17" ht="15.6" x14ac:dyDescent="0.3">
      <c r="A23" s="31" t="s">
        <v>22</v>
      </c>
      <c r="B23" s="32">
        <v>7714.10641374235</v>
      </c>
      <c r="C23" s="32">
        <v>6680.2939995465003</v>
      </c>
      <c r="D23" s="32">
        <v>7579.1277983036698</v>
      </c>
      <c r="E23" s="32">
        <v>7513.8179301202599</v>
      </c>
      <c r="F23" s="32">
        <v>7930.2483051708596</v>
      </c>
      <c r="G23" s="32">
        <v>8657.1768653640102</v>
      </c>
      <c r="H23" s="32">
        <v>8578.5908285195001</v>
      </c>
      <c r="I23" s="32">
        <v>4745.0371213447197</v>
      </c>
      <c r="J23" s="33">
        <v>5601.5869143638802</v>
      </c>
      <c r="K23" s="33">
        <v>7682.5584412316903</v>
      </c>
      <c r="L23" s="34">
        <f t="shared" ref="L23:L62" si="3">+K23/B23-1</f>
        <v>-4.0896470464107937E-3</v>
      </c>
      <c r="M23" s="34">
        <f t="shared" si="0"/>
        <v>0.37149678451505852</v>
      </c>
      <c r="N23" s="35">
        <v>7001.4789042184111</v>
      </c>
      <c r="O23" s="34">
        <f t="shared" si="1"/>
        <v>-8.8652698475807035E-2</v>
      </c>
      <c r="Q23" s="19"/>
    </row>
    <row r="24" spans="1:17" ht="15.6" x14ac:dyDescent="0.3">
      <c r="A24" t="s">
        <v>23</v>
      </c>
      <c r="B24" s="1">
        <v>7454.9141078879202</v>
      </c>
      <c r="C24" s="1">
        <v>6423.4536478391401</v>
      </c>
      <c r="D24" s="1">
        <v>7343.8892312922999</v>
      </c>
      <c r="E24" s="1">
        <v>7258.7865806468399</v>
      </c>
      <c r="F24" s="1">
        <v>7699.0163734797798</v>
      </c>
      <c r="G24" s="1">
        <v>8410.2101032746396</v>
      </c>
      <c r="H24" s="1">
        <v>8336.1507505148202</v>
      </c>
      <c r="I24" s="1">
        <v>4560.60013542044</v>
      </c>
      <c r="J24" s="36">
        <v>5400.8389720441801</v>
      </c>
      <c r="K24" s="36">
        <v>7486.7694021215202</v>
      </c>
      <c r="L24" s="34">
        <f t="shared" si="3"/>
        <v>4.2730598599243219E-3</v>
      </c>
      <c r="M24" s="34">
        <f t="shared" si="0"/>
        <v>0.38622340730292692</v>
      </c>
      <c r="N24" s="37">
        <v>6606.1080703495718</v>
      </c>
      <c r="O24" s="34">
        <f t="shared" si="1"/>
        <v>-0.11762901786749247</v>
      </c>
      <c r="Q24" s="19"/>
    </row>
    <row r="25" spans="1:17" ht="15.6" x14ac:dyDescent="0.3">
      <c r="A25" t="s">
        <v>24</v>
      </c>
      <c r="B25" s="1">
        <v>259.19230585442898</v>
      </c>
      <c r="C25" s="1">
        <v>256.84035170736001</v>
      </c>
      <c r="D25" s="1">
        <v>235.23856701137001</v>
      </c>
      <c r="E25" s="1">
        <v>255.03134947341999</v>
      </c>
      <c r="F25" s="1">
        <v>231.23193169108001</v>
      </c>
      <c r="G25" s="1">
        <v>246.966762089372</v>
      </c>
      <c r="H25" s="1">
        <v>242.440078004676</v>
      </c>
      <c r="I25" s="1">
        <v>184.43698592428399</v>
      </c>
      <c r="J25" s="36">
        <v>200.747942319694</v>
      </c>
      <c r="K25" s="36">
        <v>195.78903911016499</v>
      </c>
      <c r="L25" s="34">
        <f t="shared" si="3"/>
        <v>-0.24461862992134253</v>
      </c>
      <c r="M25" s="34">
        <f t="shared" si="0"/>
        <v>-2.470213717873071E-2</v>
      </c>
      <c r="N25" s="37">
        <v>395.37083386883893</v>
      </c>
      <c r="O25" s="34">
        <f t="shared" si="1"/>
        <v>1.0193716444278316</v>
      </c>
      <c r="Q25" s="19"/>
    </row>
    <row r="26" spans="1:17" ht="15.6" x14ac:dyDescent="0.3">
      <c r="A26" s="31" t="s">
        <v>25</v>
      </c>
      <c r="B26" s="32">
        <v>122338.67989524</v>
      </c>
      <c r="C26" s="32">
        <v>133001.16247450199</v>
      </c>
      <c r="D26" s="32">
        <v>128601.839659139</v>
      </c>
      <c r="E26" s="32">
        <v>127976.62612371299</v>
      </c>
      <c r="F26" s="32">
        <v>128856.78567826199</v>
      </c>
      <c r="G26" s="32">
        <v>131531.55100491201</v>
      </c>
      <c r="H26" s="32">
        <v>131709.567836998</v>
      </c>
      <c r="I26" s="32">
        <v>110817.94926200301</v>
      </c>
      <c r="J26" s="33">
        <v>116219.643278991</v>
      </c>
      <c r="K26" s="33">
        <v>120091.233489687</v>
      </c>
      <c r="L26" s="34">
        <f t="shared" si="3"/>
        <v>-1.837069361446042E-2</v>
      </c>
      <c r="M26" s="34">
        <f t="shared" si="0"/>
        <v>3.3312700860749223E-2</v>
      </c>
      <c r="N26" s="35">
        <v>118443.71077947845</v>
      </c>
      <c r="O26" s="34">
        <f t="shared" si="1"/>
        <v>-1.3718925706180163E-2</v>
      </c>
      <c r="Q26" s="19"/>
    </row>
    <row r="27" spans="1:17" ht="15.6" x14ac:dyDescent="0.3">
      <c r="A27" t="s">
        <v>26</v>
      </c>
      <c r="B27" s="1">
        <v>40612.977621761602</v>
      </c>
      <c r="C27" s="1">
        <v>37858.523586920201</v>
      </c>
      <c r="D27" s="1">
        <v>34441.532664951803</v>
      </c>
      <c r="E27" s="1">
        <v>34290.888283343302</v>
      </c>
      <c r="F27" s="1">
        <v>33567.269612742202</v>
      </c>
      <c r="G27" s="1">
        <v>32972.770927114099</v>
      </c>
      <c r="H27" s="1">
        <v>32298.198137699299</v>
      </c>
      <c r="I27" s="1">
        <v>24987.030596978999</v>
      </c>
      <c r="J27" s="36">
        <v>24147.970360686901</v>
      </c>
      <c r="K27" s="36">
        <v>23420.689659182899</v>
      </c>
      <c r="L27" s="34">
        <f t="shared" si="3"/>
        <v>-0.4233200560346646</v>
      </c>
      <c r="M27" s="34">
        <f t="shared" si="0"/>
        <v>-3.011767410018118E-2</v>
      </c>
      <c r="N27" s="37">
        <v>23857.849501083394</v>
      </c>
      <c r="O27" s="34">
        <f t="shared" si="1"/>
        <v>1.8665540949563519E-2</v>
      </c>
      <c r="Q27" s="19"/>
    </row>
    <row r="28" spans="1:17" ht="15.6" x14ac:dyDescent="0.3">
      <c r="A28" t="s">
        <v>27</v>
      </c>
      <c r="B28" s="1">
        <v>40905.620991972901</v>
      </c>
      <c r="C28" s="1">
        <v>45094.670837472702</v>
      </c>
      <c r="D28" s="1">
        <v>47661.974697765603</v>
      </c>
      <c r="E28" s="1">
        <v>50302.940974832898</v>
      </c>
      <c r="F28" s="1">
        <v>51588.545022083999</v>
      </c>
      <c r="G28" s="1">
        <v>53289.9011492973</v>
      </c>
      <c r="H28" s="1">
        <v>55034.200373443098</v>
      </c>
      <c r="I28" s="1">
        <v>47193.167834529297</v>
      </c>
      <c r="J28" s="36">
        <v>50481.036272788602</v>
      </c>
      <c r="K28" s="36">
        <v>53354.708258550803</v>
      </c>
      <c r="L28" s="34">
        <f t="shared" si="3"/>
        <v>0.30433683598204864</v>
      </c>
      <c r="M28" s="34">
        <f t="shared" si="0"/>
        <v>5.6925772486790871E-2</v>
      </c>
      <c r="N28" s="37">
        <v>51931.993943918809</v>
      </c>
      <c r="O28" s="34">
        <f t="shared" si="1"/>
        <v>-2.6665206521937712E-2</v>
      </c>
      <c r="Q28" s="19"/>
    </row>
    <row r="29" spans="1:17" ht="15.6" x14ac:dyDescent="0.3">
      <c r="A29" t="s">
        <v>28</v>
      </c>
      <c r="B29" s="1">
        <v>4616.7898716702302</v>
      </c>
      <c r="C29" s="1">
        <v>4581.5022654431796</v>
      </c>
      <c r="D29" s="1">
        <v>4296.4966321184702</v>
      </c>
      <c r="E29" s="1">
        <v>4361.8180891398897</v>
      </c>
      <c r="F29" s="1">
        <v>4417.5296961818703</v>
      </c>
      <c r="G29" s="1">
        <v>4460.7401025364297</v>
      </c>
      <c r="H29" s="1">
        <v>4523.8307307042196</v>
      </c>
      <c r="I29" s="1">
        <v>4190.1120758959596</v>
      </c>
      <c r="J29" s="36">
        <v>4303.2969569562902</v>
      </c>
      <c r="K29" s="36">
        <v>4056.63318951051</v>
      </c>
      <c r="L29" s="34">
        <f t="shared" si="3"/>
        <v>-0.12133033941981652</v>
      </c>
      <c r="M29" s="34">
        <f t="shared" si="0"/>
        <v>-5.731971786121981E-2</v>
      </c>
      <c r="N29" s="37">
        <v>4275.9956476171055</v>
      </c>
      <c r="O29" s="34">
        <f t="shared" si="1"/>
        <v>5.407500453179126E-2</v>
      </c>
      <c r="Q29" s="19"/>
    </row>
    <row r="30" spans="1:17" ht="15.6" x14ac:dyDescent="0.3">
      <c r="A30" t="s">
        <v>29</v>
      </c>
      <c r="B30" s="1">
        <v>458.66577492683501</v>
      </c>
      <c r="C30" s="1">
        <v>594.56429465738904</v>
      </c>
      <c r="D30" s="1">
        <v>838.238305998751</v>
      </c>
      <c r="E30" s="1">
        <v>874.57057360395197</v>
      </c>
      <c r="F30" s="1">
        <v>897.67097229333501</v>
      </c>
      <c r="G30" s="1">
        <v>922.30236242630394</v>
      </c>
      <c r="H30" s="1">
        <v>952.41438382564104</v>
      </c>
      <c r="I30" s="1">
        <v>773.03486903883504</v>
      </c>
      <c r="J30" s="36">
        <v>765.30346596019001</v>
      </c>
      <c r="K30" s="36">
        <v>721.04138442072497</v>
      </c>
      <c r="L30" s="34">
        <f t="shared" si="3"/>
        <v>0.5720409584424373</v>
      </c>
      <c r="M30" s="34">
        <f t="shared" si="0"/>
        <v>-5.7835987302019443E-2</v>
      </c>
      <c r="N30" s="37">
        <v>807.63590213588657</v>
      </c>
      <c r="O30" s="34">
        <f t="shared" si="1"/>
        <v>0.12009645990670914</v>
      </c>
      <c r="Q30" s="19"/>
    </row>
    <row r="31" spans="1:17" ht="15.6" x14ac:dyDescent="0.3">
      <c r="A31" t="s">
        <v>30</v>
      </c>
      <c r="B31" s="1">
        <v>664.81108508243904</v>
      </c>
      <c r="C31" s="1">
        <v>739.19698974235496</v>
      </c>
      <c r="D31" s="1">
        <v>699.79726928991499</v>
      </c>
      <c r="E31" s="1">
        <v>642.24782605546602</v>
      </c>
      <c r="F31" s="1">
        <v>613.05465315604101</v>
      </c>
      <c r="G31" s="1">
        <v>586.64535259774595</v>
      </c>
      <c r="H31" s="1">
        <v>503.61161514755099</v>
      </c>
      <c r="I31" s="1">
        <v>309.62691327997601</v>
      </c>
      <c r="J31" s="36">
        <v>325.32817713148103</v>
      </c>
      <c r="K31" s="36">
        <v>338.70418356625902</v>
      </c>
      <c r="L31" s="34">
        <f t="shared" si="3"/>
        <v>-0.49052566786810059</v>
      </c>
      <c r="M31" s="34">
        <f t="shared" si="0"/>
        <v>4.1115425514993476E-2</v>
      </c>
      <c r="N31" s="37">
        <v>318.24088317817399</v>
      </c>
      <c r="O31" s="34">
        <f t="shared" si="1"/>
        <v>-6.0416438240072368E-2</v>
      </c>
      <c r="Q31" s="19"/>
    </row>
    <row r="32" spans="1:17" ht="15.6" x14ac:dyDescent="0.3">
      <c r="A32" t="s">
        <v>31</v>
      </c>
      <c r="B32" s="1">
        <v>748.219521573105</v>
      </c>
      <c r="C32" s="1">
        <v>514.60554093118606</v>
      </c>
      <c r="D32" s="1">
        <v>587.26149250352205</v>
      </c>
      <c r="E32" s="1">
        <v>574.763621437692</v>
      </c>
      <c r="F32" s="1">
        <v>640.59087814735994</v>
      </c>
      <c r="G32" s="1">
        <v>718.54087070987498</v>
      </c>
      <c r="H32" s="1">
        <v>741.57300038025801</v>
      </c>
      <c r="I32" s="1">
        <v>598.40182525324803</v>
      </c>
      <c r="J32" s="36">
        <v>719.56048909409003</v>
      </c>
      <c r="K32" s="36">
        <v>919.061757643335</v>
      </c>
      <c r="L32" s="34">
        <f t="shared" si="3"/>
        <v>0.22833170098401112</v>
      </c>
      <c r="M32" s="34">
        <f t="shared" si="0"/>
        <v>0.27725434007697181</v>
      </c>
      <c r="N32" s="37">
        <v>717.08343838147402</v>
      </c>
      <c r="O32" s="34">
        <f t="shared" si="1"/>
        <v>-0.21976577480470438</v>
      </c>
      <c r="Q32" s="19"/>
    </row>
    <row r="33" spans="1:17" ht="15.6" x14ac:dyDescent="0.3">
      <c r="A33" t="s">
        <v>32</v>
      </c>
      <c r="B33" s="1">
        <v>34308.340060798699</v>
      </c>
      <c r="C33" s="1">
        <v>43585.407939180797</v>
      </c>
      <c r="D33" s="1">
        <v>40009.423389629497</v>
      </c>
      <c r="E33" s="1">
        <v>36851.575098195201</v>
      </c>
      <c r="F33" s="1">
        <v>37017.812776726998</v>
      </c>
      <c r="G33" s="1">
        <v>38449.129770537802</v>
      </c>
      <c r="H33" s="1">
        <v>37484.891239636301</v>
      </c>
      <c r="I33" s="1">
        <v>32588.133266061999</v>
      </c>
      <c r="J33" s="36">
        <v>35286.888106085498</v>
      </c>
      <c r="K33" s="36">
        <v>37074.374996625702</v>
      </c>
      <c r="L33" s="34">
        <f t="shared" si="3"/>
        <v>8.0622814479664129E-2</v>
      </c>
      <c r="M33" s="34">
        <f t="shared" si="0"/>
        <v>5.0655838088254024E-2</v>
      </c>
      <c r="N33" s="37">
        <v>36328.215114825471</v>
      </c>
      <c r="O33" s="34">
        <f t="shared" si="1"/>
        <v>-2.01260272592092E-2</v>
      </c>
      <c r="Q33" s="19"/>
    </row>
    <row r="34" spans="1:17" ht="15.6" x14ac:dyDescent="0.3">
      <c r="A34" t="s">
        <v>33</v>
      </c>
      <c r="B34" s="1">
        <v>23.2549674539951</v>
      </c>
      <c r="C34" s="1">
        <v>32.691020154400903</v>
      </c>
      <c r="D34" s="1">
        <v>67.115206881629106</v>
      </c>
      <c r="E34" s="1">
        <v>77.821657104756497</v>
      </c>
      <c r="F34" s="1">
        <v>114.312066930245</v>
      </c>
      <c r="G34" s="1">
        <v>131.52046969250199</v>
      </c>
      <c r="H34" s="1">
        <v>170.84835616174999</v>
      </c>
      <c r="I34" s="1">
        <v>178.441880964467</v>
      </c>
      <c r="J34" s="36">
        <v>190.259450287693</v>
      </c>
      <c r="K34" s="36">
        <v>206.020060187094</v>
      </c>
      <c r="L34" s="34">
        <f t="shared" si="3"/>
        <v>7.8591850577585163</v>
      </c>
      <c r="M34" s="34">
        <f t="shared" si="0"/>
        <v>8.2837461558777914E-2</v>
      </c>
      <c r="N34" s="37">
        <v>206.69634833813944</v>
      </c>
      <c r="O34" s="34">
        <f t="shared" si="1"/>
        <v>3.282632528265772E-3</v>
      </c>
      <c r="Q34" s="19"/>
    </row>
    <row r="35" spans="1:17" ht="15.6" x14ac:dyDescent="0.3">
      <c r="A35" s="31" t="s">
        <v>34</v>
      </c>
      <c r="B35" s="32">
        <v>6506.7768714000003</v>
      </c>
      <c r="C35" s="32">
        <v>6389.5429684290402</v>
      </c>
      <c r="D35" s="32">
        <v>6850.2616238914698</v>
      </c>
      <c r="E35" s="32">
        <v>6278.9011170521599</v>
      </c>
      <c r="F35" s="32">
        <v>7169.04553073019</v>
      </c>
      <c r="G35" s="32">
        <v>7324.4561720600695</v>
      </c>
      <c r="H35" s="32">
        <v>7377.6147983423498</v>
      </c>
      <c r="I35" s="32">
        <v>6846.30505608352</v>
      </c>
      <c r="J35" s="33">
        <v>6757.8841098430103</v>
      </c>
      <c r="K35" s="33">
        <v>6755.8688076332801</v>
      </c>
      <c r="L35" s="34">
        <f t="shared" si="3"/>
        <v>3.8281923778290761E-2</v>
      </c>
      <c r="M35" s="34">
        <f t="shared" si="0"/>
        <v>-2.9821497039206335E-4</v>
      </c>
      <c r="N35" s="35">
        <v>6910.7429078021123</v>
      </c>
      <c r="O35" s="34">
        <f t="shared" si="1"/>
        <v>2.2924379466019884E-2</v>
      </c>
      <c r="Q35" s="19"/>
    </row>
    <row r="36" spans="1:17" ht="15.6" x14ac:dyDescent="0.3">
      <c r="A36" s="31" t="s">
        <v>35</v>
      </c>
      <c r="B36" s="32">
        <v>4020.1083771633098</v>
      </c>
      <c r="C36" s="32">
        <v>3698.1595837456598</v>
      </c>
      <c r="D36" s="32">
        <v>3095.1858482938701</v>
      </c>
      <c r="E36" s="32">
        <v>3274.25635401617</v>
      </c>
      <c r="F36" s="32">
        <v>3458.8777576893999</v>
      </c>
      <c r="G36" s="32">
        <v>3467.4661896851098</v>
      </c>
      <c r="H36" s="32">
        <v>4309.41320533404</v>
      </c>
      <c r="I36" s="32">
        <v>3841.9982555187898</v>
      </c>
      <c r="J36" s="33">
        <v>4415.1772750407099</v>
      </c>
      <c r="K36" s="33">
        <v>4957.4131678274198</v>
      </c>
      <c r="L36" s="34">
        <f t="shared" si="3"/>
        <v>0.2331541099709098</v>
      </c>
      <c r="M36" s="34">
        <f t="shared" si="0"/>
        <v>0.12281180550824211</v>
      </c>
      <c r="N36" s="35">
        <v>4247.8598844827011</v>
      </c>
      <c r="O36" s="34">
        <f t="shared" si="1"/>
        <v>-0.14312974515611732</v>
      </c>
      <c r="Q36" s="19"/>
    </row>
    <row r="37" spans="1:17" ht="15.6" x14ac:dyDescent="0.3">
      <c r="A37" t="s">
        <v>36</v>
      </c>
      <c r="B37" s="1">
        <v>3122.4648707892402</v>
      </c>
      <c r="C37" s="1">
        <v>2847.8006228899999</v>
      </c>
      <c r="D37" s="1">
        <v>2808.70553584048</v>
      </c>
      <c r="E37" s="1">
        <v>2985.9963393609301</v>
      </c>
      <c r="F37" s="1">
        <v>3203.0409656127099</v>
      </c>
      <c r="G37" s="1">
        <v>3222.8294634793701</v>
      </c>
      <c r="H37" s="1">
        <v>4046.4648935610498</v>
      </c>
      <c r="I37" s="1">
        <v>3607.2313320408098</v>
      </c>
      <c r="J37" s="36">
        <v>4153.0471131507902</v>
      </c>
      <c r="K37" s="36">
        <v>4674.1806130454597</v>
      </c>
      <c r="L37" s="34">
        <f t="shared" si="3"/>
        <v>0.49695218568271837</v>
      </c>
      <c r="M37" s="34">
        <f t="shared" si="0"/>
        <v>0.12548220275288458</v>
      </c>
      <c r="N37" s="37">
        <v>4019.212812527036</v>
      </c>
      <c r="O37" s="34">
        <f t="shared" si="1"/>
        <v>-0.14012462391599367</v>
      </c>
      <c r="Q37" s="19"/>
    </row>
    <row r="38" spans="1:17" ht="15.6" x14ac:dyDescent="0.3">
      <c r="A38" t="s">
        <v>37</v>
      </c>
      <c r="B38" s="1">
        <v>870.75454280358599</v>
      </c>
      <c r="C38" s="1">
        <v>824.13719037774899</v>
      </c>
      <c r="D38" s="1">
        <v>145.916607745042</v>
      </c>
      <c r="E38" s="1">
        <v>156.873505836123</v>
      </c>
      <c r="F38" s="1">
        <v>152.497665240342</v>
      </c>
      <c r="G38" s="1">
        <v>158.61713665977899</v>
      </c>
      <c r="H38" s="1">
        <v>163.54173332448701</v>
      </c>
      <c r="I38" s="1">
        <v>152.53540909544199</v>
      </c>
      <c r="J38" s="36">
        <v>181.16951498383199</v>
      </c>
      <c r="K38" s="36">
        <v>169.481943019163</v>
      </c>
      <c r="L38" s="34">
        <f t="shared" si="3"/>
        <v>-0.80536197666741016</v>
      </c>
      <c r="M38" s="34">
        <f t="shared" si="0"/>
        <v>-6.4511802472463575E-2</v>
      </c>
      <c r="N38" s="37">
        <v>121.97276587214385</v>
      </c>
      <c r="O38" s="34">
        <f t="shared" si="1"/>
        <v>-0.28031999339096181</v>
      </c>
      <c r="Q38" s="19"/>
    </row>
    <row r="39" spans="1:17" ht="15.6" x14ac:dyDescent="0.3">
      <c r="A39" t="s">
        <v>38</v>
      </c>
      <c r="B39" s="1">
        <v>26.8889635704817</v>
      </c>
      <c r="C39" s="1">
        <v>26.2217704779118</v>
      </c>
      <c r="D39" s="1">
        <v>140.56370470834599</v>
      </c>
      <c r="E39" s="1">
        <v>131.386508819119</v>
      </c>
      <c r="F39" s="1">
        <v>103.339126836348</v>
      </c>
      <c r="G39" s="1">
        <v>86.019589545958297</v>
      </c>
      <c r="H39" s="1">
        <v>99.406578448498806</v>
      </c>
      <c r="I39" s="1">
        <v>82.231514382534996</v>
      </c>
      <c r="J39" s="36">
        <v>80.960646906091</v>
      </c>
      <c r="K39" s="36">
        <v>113.75061176279399</v>
      </c>
      <c r="L39" s="34">
        <f t="shared" si="3"/>
        <v>3.2303829028080395</v>
      </c>
      <c r="M39" s="34">
        <f t="shared" si="0"/>
        <v>0.40501115183451031</v>
      </c>
      <c r="N39" s="37">
        <v>106.67430608352143</v>
      </c>
      <c r="O39" s="34">
        <f t="shared" si="1"/>
        <v>-6.2208946128825215E-2</v>
      </c>
      <c r="Q39" s="19"/>
    </row>
    <row r="40" spans="1:17" ht="15.6" x14ac:dyDescent="0.3">
      <c r="A40" s="31" t="s">
        <v>39</v>
      </c>
      <c r="B40" s="32">
        <v>49665.476795820599</v>
      </c>
      <c r="C40" s="32">
        <v>42597.862028187803</v>
      </c>
      <c r="D40" s="32">
        <v>50647.3858104178</v>
      </c>
      <c r="E40" s="32">
        <v>50826.735149901098</v>
      </c>
      <c r="F40" s="32">
        <v>54907.406221536003</v>
      </c>
      <c r="G40" s="32">
        <v>57534.946915277702</v>
      </c>
      <c r="H40" s="32">
        <v>57914.7446693409</v>
      </c>
      <c r="I40" s="32">
        <v>52348.2562811475</v>
      </c>
      <c r="J40" s="33">
        <v>55057.447719346499</v>
      </c>
      <c r="K40" s="33">
        <v>56400.374250407403</v>
      </c>
      <c r="L40" s="34">
        <f t="shared" si="3"/>
        <v>0.13560521088470767</v>
      </c>
      <c r="M40" s="34">
        <f t="shared" si="0"/>
        <v>2.4391369136949947E-2</v>
      </c>
      <c r="N40" s="35">
        <v>57214.345139712888</v>
      </c>
      <c r="O40" s="34">
        <f t="shared" si="1"/>
        <v>1.4432012200692235E-2</v>
      </c>
      <c r="Q40" s="19"/>
    </row>
    <row r="41" spans="1:17" ht="15.6" x14ac:dyDescent="0.3">
      <c r="A41" t="s">
        <v>40</v>
      </c>
      <c r="B41" s="1">
        <v>9851.6942480838006</v>
      </c>
      <c r="C41" s="1">
        <v>9136.3572219482103</v>
      </c>
      <c r="D41" s="1">
        <v>11714.7560432911</v>
      </c>
      <c r="E41" s="1">
        <v>11768.038914414299</v>
      </c>
      <c r="F41" s="1">
        <v>13453.743132874401</v>
      </c>
      <c r="G41" s="1">
        <v>14183.1678838403</v>
      </c>
      <c r="H41" s="1">
        <v>14120.448818418899</v>
      </c>
      <c r="I41" s="1">
        <v>13205.5694137276</v>
      </c>
      <c r="J41" s="36">
        <v>13305.245012421899</v>
      </c>
      <c r="K41" s="36">
        <v>13225.261740174699</v>
      </c>
      <c r="L41" s="34">
        <f t="shared" si="3"/>
        <v>0.3424352610970518</v>
      </c>
      <c r="M41" s="34">
        <f t="shared" si="0"/>
        <v>-6.0114091978409334E-3</v>
      </c>
      <c r="N41" s="37">
        <v>13694.994586215968</v>
      </c>
      <c r="O41" s="34">
        <f t="shared" si="1"/>
        <v>3.5517848740516778E-2</v>
      </c>
      <c r="Q41" s="19"/>
    </row>
    <row r="42" spans="1:17" ht="15.6" x14ac:dyDescent="0.3">
      <c r="A42" t="s">
        <v>41</v>
      </c>
      <c r="B42" s="1">
        <v>4512.12434014256</v>
      </c>
      <c r="C42" s="1">
        <v>4665.57612988042</v>
      </c>
      <c r="D42" s="1">
        <v>4967.4681432744801</v>
      </c>
      <c r="E42" s="1">
        <v>5261.3589097577096</v>
      </c>
      <c r="F42" s="1">
        <v>5685.91199135427</v>
      </c>
      <c r="G42" s="1">
        <v>5928.7071862163702</v>
      </c>
      <c r="H42" s="1">
        <v>6040.8666133160896</v>
      </c>
      <c r="I42" s="1">
        <v>5452.7397657005704</v>
      </c>
      <c r="J42" s="36">
        <v>5947.0102513018001</v>
      </c>
      <c r="K42" s="36">
        <v>6030.6094565585399</v>
      </c>
      <c r="L42" s="34">
        <f t="shared" si="3"/>
        <v>0.33653441304944254</v>
      </c>
      <c r="M42" s="34">
        <f t="shared" si="0"/>
        <v>1.4057350117807621E-2</v>
      </c>
      <c r="N42" s="37">
        <v>6070.339240583613</v>
      </c>
      <c r="O42" s="34">
        <f t="shared" si="1"/>
        <v>6.5880213784803576E-3</v>
      </c>
      <c r="Q42" s="19"/>
    </row>
    <row r="43" spans="1:17" ht="15.6" x14ac:dyDescent="0.3">
      <c r="A43" t="s">
        <v>42</v>
      </c>
      <c r="B43" s="1">
        <v>16199.075917763401</v>
      </c>
      <c r="C43" s="1">
        <v>15286.9033482174</v>
      </c>
      <c r="D43" s="1">
        <v>17203.076331884698</v>
      </c>
      <c r="E43" s="1">
        <v>16969.060836778601</v>
      </c>
      <c r="F43" s="1">
        <v>19037.225814892201</v>
      </c>
      <c r="G43" s="1">
        <v>19912.801753169599</v>
      </c>
      <c r="H43" s="1">
        <v>20195.4366925299</v>
      </c>
      <c r="I43" s="1">
        <v>17398.580744252398</v>
      </c>
      <c r="J43" s="36">
        <v>18383.127139644901</v>
      </c>
      <c r="K43" s="36">
        <v>18633.265730319799</v>
      </c>
      <c r="L43" s="34">
        <f t="shared" si="3"/>
        <v>0.15026720196348609</v>
      </c>
      <c r="M43" s="34">
        <f t="shared" si="0"/>
        <v>1.360696625632607E-2</v>
      </c>
      <c r="N43" s="37">
        <v>19224.566655132414</v>
      </c>
      <c r="O43" s="34">
        <f t="shared" si="1"/>
        <v>3.173361735782354E-2</v>
      </c>
      <c r="Q43" s="19"/>
    </row>
    <row r="44" spans="1:17" ht="15.6" x14ac:dyDescent="0.3">
      <c r="A44" t="s">
        <v>43</v>
      </c>
      <c r="B44" s="1">
        <v>1229.841355328</v>
      </c>
      <c r="C44" s="1">
        <v>1194.1286989099699</v>
      </c>
      <c r="D44" s="1">
        <v>1066.7330742853701</v>
      </c>
      <c r="E44" s="1">
        <v>1067.11633538614</v>
      </c>
      <c r="F44" s="1">
        <v>1045.8706172278301</v>
      </c>
      <c r="G44" s="1">
        <v>1042.3221122739899</v>
      </c>
      <c r="H44" s="1">
        <v>1038.3381803136599</v>
      </c>
      <c r="I44" s="1">
        <v>1011.7249394420299</v>
      </c>
      <c r="J44" s="36">
        <v>976.022846004597</v>
      </c>
      <c r="K44" s="36">
        <v>872.46684419282303</v>
      </c>
      <c r="L44" s="34">
        <f t="shared" si="3"/>
        <v>-0.29058586262930208</v>
      </c>
      <c r="M44" s="34">
        <f t="shared" si="0"/>
        <v>-0.10609997730656218</v>
      </c>
      <c r="N44" s="37">
        <v>1092.3840786291833</v>
      </c>
      <c r="O44" s="34">
        <f t="shared" si="1"/>
        <v>0.25206371554419382</v>
      </c>
      <c r="Q44" s="19"/>
    </row>
    <row r="45" spans="1:17" ht="15.6" x14ac:dyDescent="0.3">
      <c r="A45" t="s">
        <v>44</v>
      </c>
      <c r="B45" s="1">
        <v>7754.4927781029101</v>
      </c>
      <c r="C45" s="1">
        <v>6579.1826398317398</v>
      </c>
      <c r="D45" s="1">
        <v>7401.7514707821701</v>
      </c>
      <c r="E45" s="1">
        <v>8029.56867746437</v>
      </c>
      <c r="F45" s="1">
        <v>8114.5060597873498</v>
      </c>
      <c r="G45" s="1">
        <v>8072.8073918774699</v>
      </c>
      <c r="H45" s="1">
        <v>8023.7391211623099</v>
      </c>
      <c r="I45" s="1">
        <v>7522.2266582250104</v>
      </c>
      <c r="J45" s="36">
        <v>7702.0425626732404</v>
      </c>
      <c r="K45" s="36">
        <v>7501.2713662614997</v>
      </c>
      <c r="L45" s="34">
        <f t="shared" si="3"/>
        <v>-3.2654800138115503E-2</v>
      </c>
      <c r="M45" s="34">
        <f t="shared" si="0"/>
        <v>-2.6067266543649992E-2</v>
      </c>
      <c r="N45" s="37">
        <v>8363.1984340748641</v>
      </c>
      <c r="O45" s="34">
        <f t="shared" si="1"/>
        <v>0.11490413101038555</v>
      </c>
      <c r="Q45" s="19"/>
    </row>
    <row r="46" spans="1:17" ht="15.6" x14ac:dyDescent="0.3">
      <c r="A46" t="s">
        <v>45</v>
      </c>
      <c r="B46" s="1">
        <v>10118.248156400001</v>
      </c>
      <c r="C46" s="1">
        <v>5735.7139894000002</v>
      </c>
      <c r="D46" s="1">
        <v>8293.6007468999996</v>
      </c>
      <c r="E46" s="1">
        <v>7731.5914761000004</v>
      </c>
      <c r="F46" s="1">
        <v>7570.1486053999997</v>
      </c>
      <c r="G46" s="1">
        <v>8395.1405878999994</v>
      </c>
      <c r="H46" s="1">
        <v>8495.9152436000004</v>
      </c>
      <c r="I46" s="1">
        <v>7757.4147598</v>
      </c>
      <c r="J46" s="33">
        <v>8743.9999072999999</v>
      </c>
      <c r="K46" s="33">
        <v>10137.499112900001</v>
      </c>
      <c r="L46" s="34">
        <f t="shared" si="3"/>
        <v>1.9025977819908668E-3</v>
      </c>
      <c r="M46" s="34">
        <f t="shared" si="0"/>
        <v>0.15936633352850649</v>
      </c>
      <c r="N46" s="37">
        <v>8768.8621450768442</v>
      </c>
      <c r="O46" s="34">
        <f t="shared" si="1"/>
        <v>-0.13500735759192928</v>
      </c>
      <c r="Q46" s="19"/>
    </row>
    <row r="47" spans="1:17" ht="15.6" x14ac:dyDescent="0.3">
      <c r="A47" s="26" t="s">
        <v>46</v>
      </c>
      <c r="B47" s="27">
        <v>96879.849098221195</v>
      </c>
      <c r="C47" s="27">
        <v>94027.181304405298</v>
      </c>
      <c r="D47" s="27">
        <v>98403.249474652504</v>
      </c>
      <c r="E47" s="27">
        <v>87681.127281319103</v>
      </c>
      <c r="F47" s="27">
        <v>89381.536326299305</v>
      </c>
      <c r="G47" s="27">
        <v>89137.887891980703</v>
      </c>
      <c r="H47" s="27">
        <v>86063.445897200407</v>
      </c>
      <c r="I47" s="27">
        <v>76630.494350164299</v>
      </c>
      <c r="J47" s="28">
        <v>77138.891685972107</v>
      </c>
      <c r="K47" s="28">
        <v>75174.589045455796</v>
      </c>
      <c r="L47" s="29">
        <f t="shared" si="3"/>
        <v>-0.22404308279588281</v>
      </c>
      <c r="M47" s="29">
        <f t="shared" si="0"/>
        <v>-2.5464491355578045E-2</v>
      </c>
      <c r="N47" s="30">
        <v>78410.315891017817</v>
      </c>
      <c r="O47" s="29">
        <f t="shared" si="1"/>
        <v>4.3042827192649735E-2</v>
      </c>
      <c r="Q47" s="19"/>
    </row>
    <row r="48" spans="1:17" s="53" customFormat="1" ht="15.6" x14ac:dyDescent="0.3">
      <c r="A48" s="54" t="s">
        <v>47</v>
      </c>
      <c r="B48" s="55">
        <v>1560.08158350811</v>
      </c>
      <c r="C48" s="55">
        <v>1546.8775606490899</v>
      </c>
      <c r="D48" s="55">
        <v>1279.4929945541101</v>
      </c>
      <c r="E48" s="55">
        <v>1412.9101579077401</v>
      </c>
      <c r="F48" s="55">
        <v>1398.10271706955</v>
      </c>
      <c r="G48" s="55">
        <v>1493.88720249271</v>
      </c>
      <c r="H48" s="55">
        <v>1561.2997028529501</v>
      </c>
      <c r="I48" s="55">
        <v>1323.9233100173201</v>
      </c>
      <c r="J48" s="56">
        <v>1357.2226977980499</v>
      </c>
      <c r="K48" s="56">
        <v>1523.9384612367</v>
      </c>
      <c r="L48" s="57">
        <f t="shared" si="3"/>
        <v>-2.316745653143093E-2</v>
      </c>
      <c r="M48" s="57">
        <f t="shared" si="0"/>
        <v>0.12283596767805971</v>
      </c>
      <c r="N48" s="56">
        <v>1369.375948410747</v>
      </c>
      <c r="O48" s="57">
        <f t="shared" si="1"/>
        <v>-0.10142306711028415</v>
      </c>
      <c r="Q48" s="58"/>
    </row>
    <row r="49" spans="1:17" s="53" customFormat="1" ht="15.6" x14ac:dyDescent="0.3">
      <c r="A49" s="54" t="s">
        <v>48</v>
      </c>
      <c r="B49" s="55">
        <v>95319.767514713094</v>
      </c>
      <c r="C49" s="55">
        <v>92480.303743756202</v>
      </c>
      <c r="D49" s="55">
        <v>97123.756480098396</v>
      </c>
      <c r="E49" s="55">
        <v>86268.217123411305</v>
      </c>
      <c r="F49" s="55">
        <v>87983.433609229804</v>
      </c>
      <c r="G49" s="55">
        <v>87644.000689488006</v>
      </c>
      <c r="H49" s="55">
        <v>84502.146194347501</v>
      </c>
      <c r="I49" s="55">
        <v>75306.571040146897</v>
      </c>
      <c r="J49" s="56">
        <v>75781.668988174002</v>
      </c>
      <c r="K49" s="56">
        <v>73650.650584219096</v>
      </c>
      <c r="L49" s="57">
        <f t="shared" si="3"/>
        <v>-0.22733077823704573</v>
      </c>
      <c r="M49" s="57">
        <f t="shared" si="0"/>
        <v>-2.8120499751562056E-2</v>
      </c>
      <c r="N49" s="56">
        <v>77040.939942607074</v>
      </c>
      <c r="O49" s="57">
        <f t="shared" si="1"/>
        <v>4.6032035447008068E-2</v>
      </c>
      <c r="Q49" s="58"/>
    </row>
    <row r="50" spans="1:17" ht="15.6" x14ac:dyDescent="0.3">
      <c r="A50" t="s">
        <v>49</v>
      </c>
      <c r="B50" s="1">
        <v>7192.5355708611796</v>
      </c>
      <c r="C50" s="1">
        <v>8062.59433349958</v>
      </c>
      <c r="D50" s="1">
        <v>8187.5385406581499</v>
      </c>
      <c r="E50" s="1">
        <v>7868.0487544134203</v>
      </c>
      <c r="F50" s="1">
        <v>7991.8994375115599</v>
      </c>
      <c r="G50" s="1">
        <v>8080.2058669562803</v>
      </c>
      <c r="H50" s="1">
        <v>8157.2940223069199</v>
      </c>
      <c r="I50" s="1">
        <v>7763.3847552093703</v>
      </c>
      <c r="J50" s="36">
        <v>7836.27848000835</v>
      </c>
      <c r="K50" s="36">
        <v>8030.9795373994102</v>
      </c>
      <c r="L50" s="34">
        <f t="shared" si="3"/>
        <v>0.116571403544389</v>
      </c>
      <c r="M50" s="34">
        <f t="shared" si="0"/>
        <v>2.4846112588746694E-2</v>
      </c>
      <c r="N50" s="37">
        <v>7992.9967893482735</v>
      </c>
      <c r="O50" s="34">
        <f t="shared" si="1"/>
        <v>-4.7295286800639325E-3</v>
      </c>
      <c r="Q50" s="19"/>
    </row>
    <row r="51" spans="1:17" ht="15.6" x14ac:dyDescent="0.3">
      <c r="A51" t="s">
        <v>50</v>
      </c>
      <c r="B51" s="1">
        <v>12890.628589923999</v>
      </c>
      <c r="C51" s="1">
        <v>12420.072977039101</v>
      </c>
      <c r="D51" s="1">
        <v>11033.119353755699</v>
      </c>
      <c r="E51" s="1">
        <v>10553.617171968201</v>
      </c>
      <c r="F51" s="1">
        <v>10243.588588648199</v>
      </c>
      <c r="G51" s="1">
        <v>10228.212482847301</v>
      </c>
      <c r="H51" s="1">
        <v>10058.6745105057</v>
      </c>
      <c r="I51" s="1">
        <v>9698.99485211311</v>
      </c>
      <c r="J51" s="36">
        <v>9714.9360828968402</v>
      </c>
      <c r="K51" s="36">
        <v>9631.4390412195498</v>
      </c>
      <c r="L51" s="34">
        <f t="shared" si="3"/>
        <v>-0.25283402791171916</v>
      </c>
      <c r="M51" s="34">
        <f t="shared" si="0"/>
        <v>-8.5947082888467863E-3</v>
      </c>
      <c r="N51" s="37">
        <v>10192.06711311387</v>
      </c>
      <c r="O51" s="34">
        <f t="shared" si="1"/>
        <v>5.8208131671187102E-2</v>
      </c>
      <c r="Q51" s="19"/>
    </row>
    <row r="52" spans="1:17" ht="15.6" x14ac:dyDescent="0.3">
      <c r="A52" t="s">
        <v>51</v>
      </c>
      <c r="B52" s="1">
        <v>69971.309408173198</v>
      </c>
      <c r="C52" s="1">
        <v>67253.303767210295</v>
      </c>
      <c r="D52" s="1">
        <v>71351.536694372</v>
      </c>
      <c r="E52" s="1">
        <v>62414.0532348665</v>
      </c>
      <c r="F52" s="1">
        <v>63981.874366952601</v>
      </c>
      <c r="G52" s="1">
        <v>63354.519061211897</v>
      </c>
      <c r="H52" s="1">
        <v>60518.616845967597</v>
      </c>
      <c r="I52" s="1">
        <v>51515.149537179503</v>
      </c>
      <c r="J52" s="36">
        <v>51314.879021775901</v>
      </c>
      <c r="K52" s="36">
        <v>49133.998559663298</v>
      </c>
      <c r="L52" s="34">
        <f t="shared" si="3"/>
        <v>-0.29779792638946867</v>
      </c>
      <c r="M52" s="34">
        <f t="shared" si="0"/>
        <v>-4.2499963045555034E-2</v>
      </c>
      <c r="N52" s="37">
        <v>51798.903027796659</v>
      </c>
      <c r="O52" s="34">
        <f t="shared" si="1"/>
        <v>5.4237484150559734E-2</v>
      </c>
      <c r="Q52" s="19"/>
    </row>
    <row r="53" spans="1:17" ht="15.6" x14ac:dyDescent="0.3">
      <c r="A53" t="s">
        <v>52</v>
      </c>
      <c r="B53" s="1">
        <v>5265.29394575474</v>
      </c>
      <c r="C53" s="1">
        <v>4744.3326660072098</v>
      </c>
      <c r="D53" s="1">
        <v>6551.56189131255</v>
      </c>
      <c r="E53" s="1">
        <v>5432.4979621631801</v>
      </c>
      <c r="F53" s="1">
        <v>5766.0712161174597</v>
      </c>
      <c r="G53" s="1">
        <v>5981.0632784725303</v>
      </c>
      <c r="H53" s="1">
        <v>5767.5608155672899</v>
      </c>
      <c r="I53" s="1">
        <v>6329.0418956449503</v>
      </c>
      <c r="J53" s="36">
        <v>6915.5754034929896</v>
      </c>
      <c r="K53" s="36">
        <v>6854.2334459368303</v>
      </c>
      <c r="L53" s="34">
        <f t="shared" si="3"/>
        <v>0.30177602932561975</v>
      </c>
      <c r="M53" s="34">
        <f t="shared" si="0"/>
        <v>-8.8701162198558947E-3</v>
      </c>
      <c r="N53" s="37">
        <v>7056.9730123482814</v>
      </c>
      <c r="O53" s="34">
        <f t="shared" si="1"/>
        <v>2.957873670492428E-2</v>
      </c>
      <c r="Q53" s="19"/>
    </row>
    <row r="54" spans="1:17" ht="15.6" x14ac:dyDescent="0.3">
      <c r="A54" s="26" t="s">
        <v>53</v>
      </c>
      <c r="B54" s="27">
        <v>8.5400000000000004E-2</v>
      </c>
      <c r="C54" s="27">
        <v>8.5400000000000004E-2</v>
      </c>
      <c r="D54" s="27">
        <v>0.2172396</v>
      </c>
      <c r="E54" s="27">
        <v>0.27437</v>
      </c>
      <c r="F54" s="27">
        <v>0.27443000000000001</v>
      </c>
      <c r="G54" s="27">
        <v>0.27659479999999997</v>
      </c>
      <c r="H54" s="27">
        <v>0.27566463000000002</v>
      </c>
      <c r="I54" s="27">
        <v>0.48917575499999999</v>
      </c>
      <c r="J54" s="28">
        <v>0.6467347</v>
      </c>
      <c r="K54" s="28">
        <v>0.64416810000000002</v>
      </c>
      <c r="L54" s="34">
        <f t="shared" si="3"/>
        <v>6.5429519906323188</v>
      </c>
      <c r="M54" s="29">
        <f t="shared" si="0"/>
        <v>-3.9685515559935158E-3</v>
      </c>
      <c r="N54" s="30">
        <v>0.67538225780964356</v>
      </c>
      <c r="O54" s="34">
        <f t="shared" si="1"/>
        <v>4.8456540784375335E-2</v>
      </c>
      <c r="Q54" s="19"/>
    </row>
    <row r="55" spans="1:17" ht="15.6" x14ac:dyDescent="0.3">
      <c r="A55" s="20" t="s">
        <v>54</v>
      </c>
      <c r="B55" s="21">
        <v>55395.542644269</v>
      </c>
      <c r="C55" s="21">
        <v>49875.662699227498</v>
      </c>
      <c r="D55" s="21">
        <v>52828.029115495498</v>
      </c>
      <c r="E55" s="21">
        <v>53643.975853311698</v>
      </c>
      <c r="F55" s="21">
        <v>52300.065111608099</v>
      </c>
      <c r="G55" s="21">
        <v>53503.261660179902</v>
      </c>
      <c r="H55" s="21">
        <v>52317.9347403348</v>
      </c>
      <c r="I55" s="21">
        <v>49680.975542330503</v>
      </c>
      <c r="J55" s="22">
        <v>51498.933277429103</v>
      </c>
      <c r="K55" s="22">
        <v>51314.534332198396</v>
      </c>
      <c r="L55" s="23">
        <f t="shared" si="3"/>
        <v>-7.3670337309942546E-2</v>
      </c>
      <c r="M55" s="23">
        <f t="shared" si="0"/>
        <v>-3.5806362092459798E-3</v>
      </c>
      <c r="N55" s="24">
        <v>49323.295952833469</v>
      </c>
      <c r="O55" s="25">
        <f t="shared" si="1"/>
        <v>-3.8804568827890185E-2</v>
      </c>
      <c r="Q55" s="19"/>
    </row>
    <row r="56" spans="1:17" ht="15.6" x14ac:dyDescent="0.3">
      <c r="A56" s="26" t="s">
        <v>55</v>
      </c>
      <c r="B56" s="27">
        <v>10274.988228002099</v>
      </c>
      <c r="C56" s="27">
        <v>7825.8193108878304</v>
      </c>
      <c r="D56" s="27">
        <v>8003.6968408644198</v>
      </c>
      <c r="E56" s="27">
        <v>7878.3368834846897</v>
      </c>
      <c r="F56" s="27">
        <v>8613.5658140464093</v>
      </c>
      <c r="G56" s="27">
        <v>8708.5249307228296</v>
      </c>
      <c r="H56" s="27">
        <v>8851.8092932485106</v>
      </c>
      <c r="I56" s="27">
        <v>8215.9859833401006</v>
      </c>
      <c r="J56" s="28">
        <v>9000.9626615405996</v>
      </c>
      <c r="K56" s="28">
        <v>8404.4317041345294</v>
      </c>
      <c r="L56" s="29">
        <f t="shared" si="3"/>
        <v>-0.18204950529965591</v>
      </c>
      <c r="M56" s="29">
        <f t="shared" si="0"/>
        <v>-6.6274128650142483E-2</v>
      </c>
      <c r="N56" s="30">
        <v>8954.9525982221239</v>
      </c>
      <c r="O56" s="29">
        <f t="shared" si="1"/>
        <v>6.5503643014526158E-2</v>
      </c>
      <c r="Q56" s="19"/>
    </row>
    <row r="57" spans="1:17" ht="15.6" x14ac:dyDescent="0.3">
      <c r="A57" s="31" t="s">
        <v>56</v>
      </c>
      <c r="B57" s="32">
        <v>7613.9863347748296</v>
      </c>
      <c r="C57" s="32">
        <v>6005.4359604211704</v>
      </c>
      <c r="D57" s="32">
        <v>6184.7721296959098</v>
      </c>
      <c r="E57" s="32">
        <v>6114.2453306522102</v>
      </c>
      <c r="F57" s="32">
        <v>6863.1024202999997</v>
      </c>
      <c r="G57" s="32">
        <v>6989.6424141999996</v>
      </c>
      <c r="H57" s="32">
        <v>7195.0561846999999</v>
      </c>
      <c r="I57" s="32">
        <v>6712.5286996000004</v>
      </c>
      <c r="J57" s="33">
        <v>7378.7410033115202</v>
      </c>
      <c r="K57" s="33">
        <v>6751.5120029689997</v>
      </c>
      <c r="L57" s="34">
        <f t="shared" si="3"/>
        <v>-0.11327500390520939</v>
      </c>
      <c r="M57" s="34">
        <f t="shared" si="0"/>
        <v>-8.500488092223657E-2</v>
      </c>
      <c r="N57" s="35">
        <v>7387.1605244580051</v>
      </c>
      <c r="O57" s="34">
        <f t="shared" si="1"/>
        <v>9.4149061900427267E-2</v>
      </c>
      <c r="Q57" s="19"/>
    </row>
    <row r="58" spans="1:17" ht="15.6" x14ac:dyDescent="0.3">
      <c r="A58" s="31" t="s">
        <v>57</v>
      </c>
      <c r="B58" s="32">
        <v>1750.09499411153</v>
      </c>
      <c r="C58" s="32">
        <v>1414.1498987597299</v>
      </c>
      <c r="D58" s="32">
        <v>1411.73856127717</v>
      </c>
      <c r="E58" s="32">
        <v>1376.4084005021</v>
      </c>
      <c r="F58" s="32">
        <v>1421.5570756</v>
      </c>
      <c r="G58" s="32">
        <v>1388.13056278</v>
      </c>
      <c r="H58" s="32">
        <v>1339.2586787</v>
      </c>
      <c r="I58" s="32">
        <v>1193.0899949</v>
      </c>
      <c r="J58" s="33">
        <v>1312.2005707000001</v>
      </c>
      <c r="K58" s="33">
        <v>1341.7189155999999</v>
      </c>
      <c r="L58" s="34">
        <f t="shared" si="3"/>
        <v>-0.23334509262958614</v>
      </c>
      <c r="M58" s="34">
        <f t="shared" si="0"/>
        <v>2.2495299544225356E-2</v>
      </c>
      <c r="N58" s="35">
        <v>1268.0042143859091</v>
      </c>
      <c r="O58" s="34">
        <f t="shared" si="1"/>
        <v>-5.4940494880871937E-2</v>
      </c>
      <c r="Q58" s="19"/>
    </row>
    <row r="59" spans="1:17" ht="15.6" x14ac:dyDescent="0.3">
      <c r="A59" s="31" t="s">
        <v>58</v>
      </c>
      <c r="B59" s="32">
        <v>910.90689911573099</v>
      </c>
      <c r="C59" s="32">
        <v>406.23345170693301</v>
      </c>
      <c r="D59" s="32">
        <v>407.18614989134699</v>
      </c>
      <c r="E59" s="32">
        <v>387.68315233037998</v>
      </c>
      <c r="F59" s="32">
        <v>328.90631814641</v>
      </c>
      <c r="G59" s="32">
        <v>330.75195374282998</v>
      </c>
      <c r="H59" s="32">
        <v>317.49442984850702</v>
      </c>
      <c r="I59" s="32">
        <v>310.36728884010699</v>
      </c>
      <c r="J59" s="33">
        <v>310.02108752908299</v>
      </c>
      <c r="K59" s="33">
        <v>311.20078556552699</v>
      </c>
      <c r="L59" s="34">
        <f t="shared" si="3"/>
        <v>-0.65836158901900155</v>
      </c>
      <c r="M59" s="34">
        <f t="shared" si="0"/>
        <v>3.8052186896264661E-3</v>
      </c>
      <c r="N59" s="35">
        <v>299.78785937820851</v>
      </c>
      <c r="O59" s="34">
        <f t="shared" si="1"/>
        <v>-3.6673834760983737E-2</v>
      </c>
      <c r="Q59" s="19"/>
    </row>
    <row r="60" spans="1:17" ht="15.6" x14ac:dyDescent="0.3">
      <c r="A60" s="26" t="s">
        <v>59</v>
      </c>
      <c r="B60" s="27">
        <v>9971.5092255062409</v>
      </c>
      <c r="C60" s="27">
        <v>5718.4765979041904</v>
      </c>
      <c r="D60" s="27">
        <v>6718.2794542616402</v>
      </c>
      <c r="E60" s="27">
        <v>6818.6002163775502</v>
      </c>
      <c r="F60" s="27">
        <v>6323.96874439968</v>
      </c>
      <c r="G60" s="27">
        <v>6399.4100945881701</v>
      </c>
      <c r="H60" s="27">
        <v>6218.2215195490699</v>
      </c>
      <c r="I60" s="27">
        <v>5939.0656654926397</v>
      </c>
      <c r="J60" s="28">
        <v>5733.4181498232801</v>
      </c>
      <c r="K60" s="28">
        <v>5783.3388996653202</v>
      </c>
      <c r="L60" s="29">
        <f t="shared" si="3"/>
        <v>-0.42001368409989037</v>
      </c>
      <c r="M60" s="29">
        <f t="shared" si="0"/>
        <v>8.706978723255876E-3</v>
      </c>
      <c r="N60" s="30">
        <v>5568.4398120800442</v>
      </c>
      <c r="O60" s="29">
        <f t="shared" si="1"/>
        <v>-3.7158307910627908E-2</v>
      </c>
      <c r="Q60" s="19"/>
    </row>
    <row r="61" spans="1:17" ht="15.6" x14ac:dyDescent="0.3">
      <c r="A61" s="31" t="s">
        <v>60</v>
      </c>
      <c r="B61" s="32">
        <v>2704.6036426965602</v>
      </c>
      <c r="C61" s="32">
        <v>2465.0502469144199</v>
      </c>
      <c r="D61" s="32">
        <v>2916.3456809589402</v>
      </c>
      <c r="E61" s="32">
        <v>2847.4871285055801</v>
      </c>
      <c r="F61" s="32">
        <v>2621.7201295272698</v>
      </c>
      <c r="G61" s="32">
        <v>2419.2911491453301</v>
      </c>
      <c r="H61" s="32">
        <v>2500.8027893636399</v>
      </c>
      <c r="I61" s="32">
        <v>2293.9863902318102</v>
      </c>
      <c r="J61" s="33">
        <v>2537.7357106098302</v>
      </c>
      <c r="K61" s="33">
        <v>2590.0356497797402</v>
      </c>
      <c r="L61" s="34">
        <f t="shared" si="3"/>
        <v>-4.23603633109777E-2</v>
      </c>
      <c r="M61" s="34">
        <f t="shared" si="0"/>
        <v>2.0608899087187549E-2</v>
      </c>
      <c r="N61" s="35">
        <v>2213.7778607959217</v>
      </c>
      <c r="O61" s="34">
        <f t="shared" si="1"/>
        <v>-0.14527127802886264</v>
      </c>
      <c r="Q61" s="19"/>
    </row>
    <row r="62" spans="1:17" ht="15.6" x14ac:dyDescent="0.3">
      <c r="A62" s="31" t="s">
        <v>61</v>
      </c>
      <c r="B62" s="32">
        <v>1069.93470054</v>
      </c>
      <c r="C62" s="32">
        <v>425.98234654499998</v>
      </c>
      <c r="D62" s="32">
        <v>200.26699117499999</v>
      </c>
      <c r="E62" s="32">
        <v>232.40077113000001</v>
      </c>
      <c r="F62" s="32">
        <v>218.24628637999999</v>
      </c>
      <c r="G62" s="32">
        <v>241.52700808</v>
      </c>
      <c r="H62" s="32">
        <v>225.07026772500001</v>
      </c>
      <c r="I62" s="32">
        <v>167.89136347499999</v>
      </c>
      <c r="J62" s="33">
        <v>191.80736039999999</v>
      </c>
      <c r="K62" s="33">
        <v>128.07731960000001</v>
      </c>
      <c r="L62" s="34">
        <f t="shared" si="3"/>
        <v>-0.88029426512163877</v>
      </c>
      <c r="M62" s="34">
        <f t="shared" si="0"/>
        <v>-0.33226066334000803</v>
      </c>
      <c r="N62" s="35">
        <v>177.71388196343676</v>
      </c>
      <c r="O62" s="34">
        <f t="shared" si="1"/>
        <v>0.38755153932372544</v>
      </c>
      <c r="Q62" s="19"/>
    </row>
    <row r="63" spans="1:17" ht="15.6" x14ac:dyDescent="0.3">
      <c r="A63" s="31" t="s">
        <v>62</v>
      </c>
      <c r="B63" s="32">
        <v>2264.16</v>
      </c>
      <c r="C63" s="32" t="s">
        <v>131</v>
      </c>
      <c r="D63" s="32" t="s">
        <v>131</v>
      </c>
      <c r="E63" s="32" t="s">
        <v>131</v>
      </c>
      <c r="F63" s="32" t="s">
        <v>131</v>
      </c>
      <c r="G63" s="32" t="s">
        <v>131</v>
      </c>
      <c r="H63" s="32" t="s">
        <v>131</v>
      </c>
      <c r="I63" s="32" t="s">
        <v>131</v>
      </c>
      <c r="J63" s="33" t="s">
        <v>131</v>
      </c>
      <c r="K63" s="33" t="s">
        <v>131</v>
      </c>
      <c r="L63" s="34">
        <f>+IFERROR(K63/B63-1,0)</f>
        <v>0</v>
      </c>
      <c r="M63" s="34">
        <v>0</v>
      </c>
      <c r="N63" s="35">
        <v>0</v>
      </c>
      <c r="O63" s="34">
        <f>+IFERROR(N63/K63-1,0)</f>
        <v>0</v>
      </c>
      <c r="Q63" s="19"/>
    </row>
    <row r="64" spans="1:17" ht="15.6" x14ac:dyDescent="0.3">
      <c r="A64" s="31" t="s">
        <v>63</v>
      </c>
      <c r="B64" s="32">
        <v>3932.81088226969</v>
      </c>
      <c r="C64" s="32">
        <v>2827.4440044447801</v>
      </c>
      <c r="D64" s="32">
        <v>3601.6667821277001</v>
      </c>
      <c r="E64" s="32">
        <v>3738.71231674197</v>
      </c>
      <c r="F64" s="32">
        <v>3484.00232849241</v>
      </c>
      <c r="G64" s="32">
        <v>3738.5919373628299</v>
      </c>
      <c r="H64" s="32">
        <v>3492.3484624604198</v>
      </c>
      <c r="I64" s="32">
        <v>3477.1879117858298</v>
      </c>
      <c r="J64" s="33">
        <v>3003.8750788134498</v>
      </c>
      <c r="K64" s="33">
        <v>3065.22593028557</v>
      </c>
      <c r="L64" s="34">
        <f t="shared" ref="L64:L85" si="4">+K64/B64-1</f>
        <v>-0.22060174718684222</v>
      </c>
      <c r="M64" s="34">
        <f t="shared" ref="M64:M85" si="5">+K64/J64-1</f>
        <v>2.042390241352976E-2</v>
      </c>
      <c r="N64" s="35">
        <v>3176.9480693206856</v>
      </c>
      <c r="O64" s="34">
        <f>+N64/K64-1</f>
        <v>3.6448255879365732E-2</v>
      </c>
      <c r="Q64" s="19"/>
    </row>
    <row r="65" spans="1:17" s="53" customFormat="1" ht="15.6" x14ac:dyDescent="0.3">
      <c r="A65" s="50" t="s">
        <v>64</v>
      </c>
      <c r="B65" s="51">
        <v>19880.720921849799</v>
      </c>
      <c r="C65" s="51">
        <v>15855.3127994187</v>
      </c>
      <c r="D65" s="51">
        <v>14530.095829989101</v>
      </c>
      <c r="E65" s="51">
        <v>15473.0948534135</v>
      </c>
      <c r="F65" s="51">
        <v>15144.167300307899</v>
      </c>
      <c r="G65" s="51">
        <v>14896.6402876591</v>
      </c>
      <c r="H65" s="51">
        <v>14105.4755335427</v>
      </c>
      <c r="I65" s="51">
        <v>13209.3876756385</v>
      </c>
      <c r="J65" s="59">
        <v>14135.1910077626</v>
      </c>
      <c r="K65" s="59">
        <v>13634.029020865901</v>
      </c>
      <c r="L65" s="52">
        <f t="shared" si="4"/>
        <v>-0.31420852018090073</v>
      </c>
      <c r="M65" s="52">
        <f t="shared" si="5"/>
        <v>-3.5454914377985869E-2</v>
      </c>
      <c r="N65" s="59">
        <v>13115.780698265078</v>
      </c>
      <c r="O65" s="52">
        <f>+N65/K65-1</f>
        <v>-3.8011384735039178E-2</v>
      </c>
      <c r="Q65" s="58"/>
    </row>
    <row r="66" spans="1:17" s="53" customFormat="1" ht="15.6" x14ac:dyDescent="0.3">
      <c r="A66" s="54" t="s">
        <v>65</v>
      </c>
      <c r="B66" s="55">
        <v>10312.5747734494</v>
      </c>
      <c r="C66" s="55">
        <v>8982.2724284687902</v>
      </c>
      <c r="D66" s="55">
        <v>8669.1010574704105</v>
      </c>
      <c r="E66" s="55">
        <v>9414.4713938013392</v>
      </c>
      <c r="F66" s="55">
        <v>9069.8268342617193</v>
      </c>
      <c r="G66" s="55">
        <v>9300.6185904746999</v>
      </c>
      <c r="H66" s="55">
        <v>8552.5013160545604</v>
      </c>
      <c r="I66" s="55">
        <v>7268.5446042145004</v>
      </c>
      <c r="J66" s="56">
        <v>8217.2159076262706</v>
      </c>
      <c r="K66" s="56">
        <v>7811.3380152971504</v>
      </c>
      <c r="L66" s="57">
        <f t="shared" si="4"/>
        <v>-0.24254241187098069</v>
      </c>
      <c r="M66" s="57">
        <f t="shared" si="5"/>
        <v>-4.9393602029177641E-2</v>
      </c>
      <c r="N66" s="56">
        <v>7759.896838596831</v>
      </c>
      <c r="O66" s="57">
        <f>+IFERROR(N66/K66-1,0)</f>
        <v>-6.5854500982521769E-3</v>
      </c>
      <c r="Q66" s="58"/>
    </row>
    <row r="67" spans="1:17" s="53" customFormat="1" ht="15.6" x14ac:dyDescent="0.3">
      <c r="A67" s="54" t="s">
        <v>66</v>
      </c>
      <c r="B67" s="55">
        <v>8297.4084416998703</v>
      </c>
      <c r="C67" s="55">
        <v>6681.2485458739102</v>
      </c>
      <c r="D67" s="55">
        <v>5621.022731</v>
      </c>
      <c r="E67" s="55">
        <v>5917.0780623500004</v>
      </c>
      <c r="F67" s="55">
        <v>5938.1577035999999</v>
      </c>
      <c r="G67" s="55">
        <v>5447.9205094999998</v>
      </c>
      <c r="H67" s="55">
        <v>5249.1563574000002</v>
      </c>
      <c r="I67" s="55">
        <v>5835.8708780999996</v>
      </c>
      <c r="J67" s="56">
        <v>5774.3514236000001</v>
      </c>
      <c r="K67" s="56">
        <v>5655.3414192</v>
      </c>
      <c r="L67" s="57">
        <f t="shared" si="4"/>
        <v>-0.31842075041428197</v>
      </c>
      <c r="M67" s="57">
        <f t="shared" si="5"/>
        <v>-2.0610107641457653E-2</v>
      </c>
      <c r="N67" s="56">
        <v>5267.8151942165368</v>
      </c>
      <c r="O67" s="57">
        <f>+IFERROR(N67/K67-1,0)</f>
        <v>-6.8523930963355073E-2</v>
      </c>
      <c r="Q67" s="58"/>
    </row>
    <row r="68" spans="1:17" s="53" customFormat="1" ht="15.6" x14ac:dyDescent="0.3">
      <c r="A68" s="54" t="s">
        <v>67</v>
      </c>
      <c r="B68" s="55">
        <v>1270.73770670054</v>
      </c>
      <c r="C68" s="55">
        <v>191.791825075996</v>
      </c>
      <c r="D68" s="55">
        <v>239.97204151871799</v>
      </c>
      <c r="E68" s="55">
        <v>141.54539726213099</v>
      </c>
      <c r="F68" s="55">
        <v>136.1827624462</v>
      </c>
      <c r="G68" s="55">
        <v>148.101187684423</v>
      </c>
      <c r="H68" s="55">
        <v>303.81786008809797</v>
      </c>
      <c r="I68" s="55">
        <v>104.972193324022</v>
      </c>
      <c r="J68" s="56">
        <v>143.62367653631301</v>
      </c>
      <c r="K68" s="56">
        <v>167.34958636871499</v>
      </c>
      <c r="L68" s="57">
        <f t="shared" si="4"/>
        <v>-0.86830516991328066</v>
      </c>
      <c r="M68" s="57">
        <f t="shared" si="5"/>
        <v>0.16519497623640933</v>
      </c>
      <c r="N68" s="56">
        <v>88.068665451709606</v>
      </c>
      <c r="O68" s="57">
        <f>+IFERROR(N68/K68-1,0)</f>
        <v>-0.47374434940238663</v>
      </c>
      <c r="Q68" s="58"/>
    </row>
    <row r="69" spans="1:17" ht="15.6" x14ac:dyDescent="0.3">
      <c r="A69" s="26" t="s">
        <v>68</v>
      </c>
      <c r="B69" s="27">
        <v>4823.35707849766</v>
      </c>
      <c r="C69" s="27">
        <v>7299.42873505645</v>
      </c>
      <c r="D69" s="27">
        <v>10433.389847960099</v>
      </c>
      <c r="E69" s="27">
        <v>10695.993669018901</v>
      </c>
      <c r="F69" s="27">
        <v>10523.8847418973</v>
      </c>
      <c r="G69" s="27">
        <v>11531.342132551599</v>
      </c>
      <c r="H69" s="27">
        <v>11474.986329785999</v>
      </c>
      <c r="I69" s="27">
        <v>11265.9936704102</v>
      </c>
      <c r="J69" s="28">
        <v>10768.448918153001</v>
      </c>
      <c r="K69" s="28">
        <v>10633.3097283523</v>
      </c>
      <c r="L69" s="29">
        <f t="shared" si="4"/>
        <v>1.2045454141795111</v>
      </c>
      <c r="M69" s="29">
        <f t="shared" si="5"/>
        <v>-1.2549550156001454E-2</v>
      </c>
      <c r="N69" s="30">
        <v>10377.056400594623</v>
      </c>
      <c r="O69" s="29">
        <f t="shared" ref="O69:O75" si="6">+N69/K69-1</f>
        <v>-2.4099112534492595E-2</v>
      </c>
      <c r="Q69" s="19"/>
    </row>
    <row r="70" spans="1:17" ht="15.6" x14ac:dyDescent="0.3">
      <c r="A70" s="26" t="s">
        <v>69</v>
      </c>
      <c r="B70" s="27">
        <v>9937.8011694057604</v>
      </c>
      <c r="C70" s="27">
        <v>12767.0001417188</v>
      </c>
      <c r="D70" s="27">
        <v>12633.909351029501</v>
      </c>
      <c r="E70" s="27">
        <v>12220.877059991801</v>
      </c>
      <c r="F70" s="27">
        <v>11113.9689227951</v>
      </c>
      <c r="G70" s="27">
        <v>11322.052471839001</v>
      </c>
      <c r="H70" s="27">
        <v>11051.5778570981</v>
      </c>
      <c r="I70" s="27">
        <v>10391.950593176</v>
      </c>
      <c r="J70" s="28">
        <v>11197.867930598701</v>
      </c>
      <c r="K70" s="28">
        <v>12213.3462425009</v>
      </c>
      <c r="L70" s="29">
        <f t="shared" si="4"/>
        <v>0.22897872822215137</v>
      </c>
      <c r="M70" s="29">
        <f t="shared" si="5"/>
        <v>9.0684969513469271E-2</v>
      </c>
      <c r="N70" s="30">
        <v>10616.931483017894</v>
      </c>
      <c r="O70" s="29">
        <f t="shared" si="6"/>
        <v>-0.13071067730215369</v>
      </c>
      <c r="Q70" s="19"/>
    </row>
    <row r="71" spans="1:17" ht="15.6" x14ac:dyDescent="0.3">
      <c r="A71" s="26" t="s">
        <v>70</v>
      </c>
      <c r="B71" s="27">
        <v>507.166021007452</v>
      </c>
      <c r="C71" s="27">
        <v>409.62511424152501</v>
      </c>
      <c r="D71" s="27">
        <v>508.65779139064603</v>
      </c>
      <c r="E71" s="27">
        <v>557.07317102522302</v>
      </c>
      <c r="F71" s="27">
        <v>580.50958816167099</v>
      </c>
      <c r="G71" s="27">
        <v>645.29174281917699</v>
      </c>
      <c r="H71" s="27">
        <v>615.86420711039898</v>
      </c>
      <c r="I71" s="27">
        <v>658.59195427308805</v>
      </c>
      <c r="J71" s="28">
        <v>663.04460955094498</v>
      </c>
      <c r="K71" s="28">
        <v>646.07873667945103</v>
      </c>
      <c r="L71" s="29">
        <f t="shared" si="4"/>
        <v>0.27389988666050225</v>
      </c>
      <c r="M71" s="29">
        <f t="shared" si="5"/>
        <v>-2.5587830180814342E-2</v>
      </c>
      <c r="N71" s="30">
        <v>690.13496065370384</v>
      </c>
      <c r="O71" s="29">
        <f t="shared" si="6"/>
        <v>6.81901778731826E-2</v>
      </c>
      <c r="Q71" s="19"/>
    </row>
    <row r="72" spans="1:17" ht="15.6" x14ac:dyDescent="0.3">
      <c r="A72" s="20" t="s">
        <v>71</v>
      </c>
      <c r="B72" s="21">
        <v>56242.095373316297</v>
      </c>
      <c r="C72" s="21">
        <v>50795.437221145097</v>
      </c>
      <c r="D72" s="21">
        <v>53063.217278399301</v>
      </c>
      <c r="E72" s="21">
        <v>53750.055393485301</v>
      </c>
      <c r="F72" s="21">
        <v>53008.497410881399</v>
      </c>
      <c r="G72" s="21">
        <v>54157.398605609204</v>
      </c>
      <c r="H72" s="21">
        <v>54298.676769436599</v>
      </c>
      <c r="I72" s="21">
        <v>56015.911842183501</v>
      </c>
      <c r="J72" s="22">
        <v>55061.399945452496</v>
      </c>
      <c r="K72" s="22">
        <v>55947.306270123197</v>
      </c>
      <c r="L72" s="23">
        <f t="shared" si="4"/>
        <v>-5.2414317289636303E-3</v>
      </c>
      <c r="M72" s="23">
        <f t="shared" si="5"/>
        <v>1.6089426087029013E-2</v>
      </c>
      <c r="N72" s="24">
        <v>54415.872396563253</v>
      </c>
      <c r="O72" s="25">
        <f t="shared" si="6"/>
        <v>-2.7372790142315639E-2</v>
      </c>
      <c r="Q72" s="19"/>
    </row>
    <row r="73" spans="1:17" ht="15.6" x14ac:dyDescent="0.3">
      <c r="A73" s="26" t="s">
        <v>72</v>
      </c>
      <c r="B73" s="27">
        <v>34519.245257157403</v>
      </c>
      <c r="C73" s="27">
        <v>28311.705660302301</v>
      </c>
      <c r="D73" s="27">
        <v>26879.011188144799</v>
      </c>
      <c r="E73" s="27">
        <v>27105.018111250301</v>
      </c>
      <c r="F73" s="27">
        <v>27204.669461020501</v>
      </c>
      <c r="G73" s="27">
        <v>27407.9899125839</v>
      </c>
      <c r="H73" s="27">
        <v>27352.142491868199</v>
      </c>
      <c r="I73" s="27">
        <v>27294.3358696049</v>
      </c>
      <c r="J73" s="28">
        <v>27382.585602123199</v>
      </c>
      <c r="K73" s="28">
        <v>27086.395975574102</v>
      </c>
      <c r="L73" s="29">
        <f t="shared" si="4"/>
        <v>-0.21532479132179561</v>
      </c>
      <c r="M73" s="29">
        <f t="shared" si="5"/>
        <v>-1.0816715077707317E-2</v>
      </c>
      <c r="N73" s="30">
        <v>27371.600070925171</v>
      </c>
      <c r="O73" s="29">
        <f t="shared" si="6"/>
        <v>1.0529422061475335E-2</v>
      </c>
      <c r="Q73" s="19"/>
    </row>
    <row r="74" spans="1:17" ht="15.6" x14ac:dyDescent="0.3">
      <c r="A74" s="26" t="s">
        <v>73</v>
      </c>
      <c r="B74" s="27">
        <v>8653.2191054797004</v>
      </c>
      <c r="C74" s="27">
        <v>7623.9747991885397</v>
      </c>
      <c r="D74" s="27">
        <v>7686.5521939893097</v>
      </c>
      <c r="E74" s="27">
        <v>7833.2522112884599</v>
      </c>
      <c r="F74" s="27">
        <v>7856.7339322935004</v>
      </c>
      <c r="G74" s="27">
        <v>7867.9404072779498</v>
      </c>
      <c r="H74" s="27">
        <v>7864.3649614571104</v>
      </c>
      <c r="I74" s="27">
        <v>7845.6263818482103</v>
      </c>
      <c r="J74" s="28">
        <v>7882.7053681563202</v>
      </c>
      <c r="K74" s="28">
        <v>7815.0459029824297</v>
      </c>
      <c r="L74" s="29">
        <f t="shared" si="4"/>
        <v>-9.6862588625138635E-2</v>
      </c>
      <c r="M74" s="29">
        <f t="shared" si="5"/>
        <v>-8.5832797261728988E-3</v>
      </c>
      <c r="N74" s="30">
        <v>7913.0600303514329</v>
      </c>
      <c r="O74" s="29">
        <f t="shared" si="6"/>
        <v>1.2541721262519845E-2</v>
      </c>
      <c r="Q74" s="19"/>
    </row>
    <row r="75" spans="1:17" ht="15.6" x14ac:dyDescent="0.3">
      <c r="A75" s="26" t="s">
        <v>74</v>
      </c>
      <c r="B75" s="27">
        <v>11603.390485342299</v>
      </c>
      <c r="C75" s="27">
        <v>13035.8227523601</v>
      </c>
      <c r="D75" s="27">
        <v>15871.792190386101</v>
      </c>
      <c r="E75" s="27">
        <v>16215.8422703793</v>
      </c>
      <c r="F75" s="27">
        <v>15455.8281052853</v>
      </c>
      <c r="G75" s="27">
        <v>16231.6675092967</v>
      </c>
      <c r="H75" s="27">
        <v>16350.939644407301</v>
      </c>
      <c r="I75" s="27">
        <v>17782.506405245698</v>
      </c>
      <c r="J75" s="28">
        <v>16641.7326840243</v>
      </c>
      <c r="K75" s="28">
        <v>18138.9213696552</v>
      </c>
      <c r="L75" s="29">
        <f t="shared" si="4"/>
        <v>0.56324320831646157</v>
      </c>
      <c r="M75" s="29">
        <f t="shared" si="5"/>
        <v>8.9965913649614704E-2</v>
      </c>
      <c r="N75" s="30">
        <v>16168.946850395474</v>
      </c>
      <c r="O75" s="29">
        <f t="shared" si="6"/>
        <v>-0.10860483262005416</v>
      </c>
      <c r="Q75" s="19"/>
    </row>
    <row r="76" spans="1:17" ht="15.6" x14ac:dyDescent="0.3">
      <c r="A76" s="31" t="s">
        <v>75</v>
      </c>
      <c r="B76" s="32">
        <v>8867.7424402531105</v>
      </c>
      <c r="C76" s="32">
        <v>10152.1324296926</v>
      </c>
      <c r="D76" s="32">
        <v>12522.613660323799</v>
      </c>
      <c r="E76" s="32">
        <v>12758.444059609599</v>
      </c>
      <c r="F76" s="32">
        <v>12117.4241949968</v>
      </c>
      <c r="G76" s="32">
        <v>12745.390356472701</v>
      </c>
      <c r="H76" s="32">
        <v>12842.295116047901</v>
      </c>
      <c r="I76" s="32">
        <v>14061.595764928201</v>
      </c>
      <c r="J76" s="33">
        <v>13120.8554596917</v>
      </c>
      <c r="K76" s="33">
        <v>14548.509961981001</v>
      </c>
      <c r="L76" s="34">
        <f t="shared" si="4"/>
        <v>0.64061034248596704</v>
      </c>
      <c r="M76" s="34">
        <f t="shared" si="5"/>
        <v>0.10880803516776538</v>
      </c>
      <c r="N76" s="35">
        <v>12780.597163780943</v>
      </c>
      <c r="O76" s="34">
        <f>+IFERROR(N76/K76-1,0)</f>
        <v>-0.1215184787184439</v>
      </c>
      <c r="Q76" s="19"/>
    </row>
    <row r="77" spans="1:17" ht="15.6" x14ac:dyDescent="0.3">
      <c r="A77" s="31" t="s">
        <v>76</v>
      </c>
      <c r="B77" s="32">
        <v>2735.64804508923</v>
      </c>
      <c r="C77" s="32">
        <v>2883.6903226675299</v>
      </c>
      <c r="D77" s="32">
        <v>3349.17853006225</v>
      </c>
      <c r="E77" s="32">
        <v>3457.3982107697002</v>
      </c>
      <c r="F77" s="32">
        <v>3338.4039102885099</v>
      </c>
      <c r="G77" s="32">
        <v>3486.27715282394</v>
      </c>
      <c r="H77" s="32">
        <v>3508.6445283593898</v>
      </c>
      <c r="I77" s="32">
        <v>3720.9106403175501</v>
      </c>
      <c r="J77" s="33">
        <v>3520.8772243326098</v>
      </c>
      <c r="K77" s="33">
        <v>3590.4114076742298</v>
      </c>
      <c r="L77" s="34">
        <f t="shared" si="4"/>
        <v>0.31245370328956912</v>
      </c>
      <c r="M77" s="34">
        <f t="shared" si="5"/>
        <v>1.9749107654499554E-2</v>
      </c>
      <c r="N77" s="35">
        <v>3388.349686614531</v>
      </c>
      <c r="O77" s="34">
        <f>+IFERROR(N77/K77-1,0)</f>
        <v>-5.6278152589368302E-2</v>
      </c>
      <c r="Q77" s="19"/>
    </row>
    <row r="78" spans="1:17" ht="15.6" x14ac:dyDescent="0.3">
      <c r="A78" s="26" t="s">
        <v>77</v>
      </c>
      <c r="B78" s="27">
        <v>45.377360003488697</v>
      </c>
      <c r="C78" s="27">
        <v>36.414244494072904</v>
      </c>
      <c r="D78" s="27">
        <v>59.9195725450572</v>
      </c>
      <c r="E78" s="27">
        <v>52.032933900602501</v>
      </c>
      <c r="F78" s="27">
        <v>53.9592456154761</v>
      </c>
      <c r="G78" s="27">
        <v>52.785843117425102</v>
      </c>
      <c r="H78" s="27">
        <v>53.034738370750198</v>
      </c>
      <c r="I78" s="27">
        <v>56.721585484608099</v>
      </c>
      <c r="J78" s="28">
        <v>37.061357815327497</v>
      </c>
      <c r="K78" s="28">
        <v>50.401421911483403</v>
      </c>
      <c r="L78" s="29">
        <f t="shared" si="4"/>
        <v>0.11071736891719675</v>
      </c>
      <c r="M78" s="29">
        <f t="shared" si="5"/>
        <v>0.35994536850559866</v>
      </c>
      <c r="N78" s="30">
        <v>41.17808382124857</v>
      </c>
      <c r="O78" s="29">
        <f t="shared" ref="O78:O85" si="7">+N78/K78-1</f>
        <v>-0.18299757706108288</v>
      </c>
      <c r="Q78" s="19"/>
    </row>
    <row r="79" spans="1:17" ht="15.6" x14ac:dyDescent="0.3">
      <c r="A79" s="26" t="s">
        <v>78</v>
      </c>
      <c r="B79" s="27">
        <v>1420.86316533333</v>
      </c>
      <c r="C79" s="27">
        <v>1787.5197648000001</v>
      </c>
      <c r="D79" s="27">
        <v>2565.9421333340701</v>
      </c>
      <c r="E79" s="27">
        <v>2543.90986666667</v>
      </c>
      <c r="F79" s="27">
        <v>2437.30666666667</v>
      </c>
      <c r="G79" s="27">
        <v>2597.0149333333302</v>
      </c>
      <c r="H79" s="27">
        <v>2678.19493333333</v>
      </c>
      <c r="I79" s="27">
        <v>3036.7215999999999</v>
      </c>
      <c r="J79" s="28">
        <v>3117.3149333333299</v>
      </c>
      <c r="K79" s="28">
        <v>2856.5416</v>
      </c>
      <c r="L79" s="29">
        <f t="shared" si="4"/>
        <v>1.0104269501066727</v>
      </c>
      <c r="M79" s="29">
        <f t="shared" si="5"/>
        <v>-8.3653188372111664E-2</v>
      </c>
      <c r="N79" s="30">
        <v>2921.0873610699227</v>
      </c>
      <c r="O79" s="29">
        <f t="shared" si="7"/>
        <v>2.2595771428612466E-2</v>
      </c>
      <c r="Q79" s="19"/>
    </row>
    <row r="80" spans="1:17" ht="15.6" x14ac:dyDescent="0.3">
      <c r="A80" s="20" t="s">
        <v>79</v>
      </c>
      <c r="B80" s="21">
        <v>24240.633841985298</v>
      </c>
      <c r="C80" s="21">
        <v>22348.896679407499</v>
      </c>
      <c r="D80" s="21">
        <v>22888.9318893532</v>
      </c>
      <c r="E80" s="21">
        <v>23679.333795544499</v>
      </c>
      <c r="F80" s="21">
        <v>23511.078254734199</v>
      </c>
      <c r="G80" s="21">
        <v>23449.8833199851</v>
      </c>
      <c r="H80" s="21">
        <v>23521.152458782999</v>
      </c>
      <c r="I80" s="21">
        <v>22967.940055990501</v>
      </c>
      <c r="J80" s="22">
        <v>23102.588251030102</v>
      </c>
      <c r="K80" s="22">
        <v>23356.845623601399</v>
      </c>
      <c r="L80" s="23">
        <f t="shared" si="4"/>
        <v>-3.6458956648780294E-2</v>
      </c>
      <c r="M80" s="23">
        <f t="shared" si="5"/>
        <v>1.1005579539771215E-2</v>
      </c>
      <c r="N80" s="24">
        <v>22954.488316584364</v>
      </c>
      <c r="O80" s="25">
        <f t="shared" si="7"/>
        <v>-1.7226525940235105E-2</v>
      </c>
      <c r="Q80" s="19"/>
    </row>
    <row r="81" spans="1:17" ht="15.6" x14ac:dyDescent="0.3">
      <c r="A81" s="26" t="s">
        <v>80</v>
      </c>
      <c r="B81" s="27">
        <v>20360.5201500158</v>
      </c>
      <c r="C81" s="27">
        <v>18439.978939353601</v>
      </c>
      <c r="D81" s="27">
        <v>19021.5814574082</v>
      </c>
      <c r="E81" s="27">
        <v>19741.714356025801</v>
      </c>
      <c r="F81" s="27">
        <v>19631.785370901202</v>
      </c>
      <c r="G81" s="27">
        <v>19491.175256558399</v>
      </c>
      <c r="H81" s="27">
        <v>19612.103362002199</v>
      </c>
      <c r="I81" s="27">
        <v>19105.100683402899</v>
      </c>
      <c r="J81" s="28">
        <v>19181.034287584502</v>
      </c>
      <c r="K81" s="28">
        <v>19476.746489175501</v>
      </c>
      <c r="L81" s="29">
        <f t="shared" si="4"/>
        <v>-4.340624180171615E-2</v>
      </c>
      <c r="M81" s="29">
        <f t="shared" si="5"/>
        <v>1.5416905947684301E-2</v>
      </c>
      <c r="N81" s="30">
        <v>19085.378209733357</v>
      </c>
      <c r="O81" s="29">
        <f t="shared" si="7"/>
        <v>-2.0094130180297487E-2</v>
      </c>
      <c r="Q81" s="19"/>
    </row>
    <row r="82" spans="1:17" ht="15.6" x14ac:dyDescent="0.3">
      <c r="A82" s="26" t="s">
        <v>81</v>
      </c>
      <c r="B82" s="27">
        <v>243.18956782712399</v>
      </c>
      <c r="C82" s="27">
        <v>271.07436122206798</v>
      </c>
      <c r="D82" s="27">
        <v>325.120754810557</v>
      </c>
      <c r="E82" s="27">
        <v>327.54131886271898</v>
      </c>
      <c r="F82" s="27">
        <v>338.47107449825597</v>
      </c>
      <c r="G82" s="27">
        <v>376.045091510715</v>
      </c>
      <c r="H82" s="27">
        <v>380.82622352498299</v>
      </c>
      <c r="I82" s="27">
        <v>385.82219158193999</v>
      </c>
      <c r="J82" s="28">
        <v>475.92870852320601</v>
      </c>
      <c r="K82" s="28">
        <v>474.90351524317498</v>
      </c>
      <c r="L82" s="29">
        <f t="shared" si="4"/>
        <v>0.95281203666092007</v>
      </c>
      <c r="M82" s="29">
        <f t="shared" si="5"/>
        <v>-2.1540900174149558E-3</v>
      </c>
      <c r="N82" s="30">
        <v>456.43869537708213</v>
      </c>
      <c r="O82" s="29">
        <f t="shared" si="7"/>
        <v>-3.8881202756812394E-2</v>
      </c>
      <c r="Q82" s="19"/>
    </row>
    <row r="83" spans="1:17" ht="15.6" x14ac:dyDescent="0.3">
      <c r="A83" s="26" t="s">
        <v>82</v>
      </c>
      <c r="B83" s="27">
        <v>2215.1303477568099</v>
      </c>
      <c r="C83" s="27">
        <v>2334.4165712122499</v>
      </c>
      <c r="D83" s="27">
        <v>2456.4250268341698</v>
      </c>
      <c r="E83" s="27">
        <v>2541.5165240900601</v>
      </c>
      <c r="F83" s="27">
        <v>2503.8311988610499</v>
      </c>
      <c r="G83" s="27">
        <v>2576.0032807133698</v>
      </c>
      <c r="H83" s="27">
        <v>2540.7341215245801</v>
      </c>
      <c r="I83" s="27">
        <v>2523.7688833112402</v>
      </c>
      <c r="J83" s="28">
        <v>2521.4041940458201</v>
      </c>
      <c r="K83" s="28">
        <v>2486.4783615458</v>
      </c>
      <c r="L83" s="29">
        <f t="shared" si="4"/>
        <v>0.12249753792763274</v>
      </c>
      <c r="M83" s="29">
        <f t="shared" si="5"/>
        <v>-1.3851738877287412E-2</v>
      </c>
      <c r="N83" s="30">
        <v>2564.9051595329679</v>
      </c>
      <c r="O83" s="29">
        <f t="shared" si="7"/>
        <v>3.1541315299607575E-2</v>
      </c>
      <c r="Q83" s="19"/>
    </row>
    <row r="84" spans="1:17" ht="15.6" x14ac:dyDescent="0.3">
      <c r="A84" s="26" t="s">
        <v>83</v>
      </c>
      <c r="B84" s="27">
        <v>339.17167206349501</v>
      </c>
      <c r="C84" s="27">
        <v>302.26858787833999</v>
      </c>
      <c r="D84" s="27">
        <v>188.59358416288799</v>
      </c>
      <c r="E84" s="27">
        <v>192.28241997731601</v>
      </c>
      <c r="F84" s="27">
        <v>181.80237119844799</v>
      </c>
      <c r="G84" s="27">
        <v>170.85105089696299</v>
      </c>
      <c r="H84" s="27">
        <v>169.39894974297101</v>
      </c>
      <c r="I84" s="27">
        <v>153.989963269599</v>
      </c>
      <c r="J84" s="28">
        <v>144.87394009712401</v>
      </c>
      <c r="K84" s="28">
        <v>158.69288520722</v>
      </c>
      <c r="L84" s="29">
        <f t="shared" si="4"/>
        <v>-0.53211633435733474</v>
      </c>
      <c r="M84" s="29">
        <f t="shared" si="5"/>
        <v>9.5385996272564499E-2</v>
      </c>
      <c r="N84" s="30">
        <v>137.93507521182366</v>
      </c>
      <c r="O84" s="29">
        <f t="shared" si="7"/>
        <v>-0.13080491899993463</v>
      </c>
      <c r="Q84" s="19"/>
    </row>
    <row r="85" spans="1:17" ht="15.6" x14ac:dyDescent="0.3">
      <c r="A85" s="26" t="s">
        <v>84</v>
      </c>
      <c r="B85" s="27">
        <v>1082.6221043221001</v>
      </c>
      <c r="C85" s="27">
        <v>1001.15821974122</v>
      </c>
      <c r="D85" s="27">
        <v>897.21106613735799</v>
      </c>
      <c r="E85" s="27">
        <v>876.27917658863601</v>
      </c>
      <c r="F85" s="27">
        <v>855.18823927525</v>
      </c>
      <c r="G85" s="27">
        <v>835.80864030565704</v>
      </c>
      <c r="H85" s="27">
        <v>818.08980198818995</v>
      </c>
      <c r="I85" s="27">
        <v>799.25833442487601</v>
      </c>
      <c r="J85" s="28">
        <v>779.34712077943504</v>
      </c>
      <c r="K85" s="28">
        <v>760.02437242968699</v>
      </c>
      <c r="L85" s="29">
        <f t="shared" si="4"/>
        <v>-0.29797815008997297</v>
      </c>
      <c r="M85" s="29">
        <f t="shared" si="5"/>
        <v>-2.4793507070922538E-2</v>
      </c>
      <c r="N85" s="30">
        <v>709.831176729135</v>
      </c>
      <c r="O85" s="29">
        <f t="shared" si="7"/>
        <v>-6.6041560667445043E-2</v>
      </c>
      <c r="Q85" s="19"/>
    </row>
  </sheetData>
  <mergeCells count="5">
    <mergeCell ref="L2:L3"/>
    <mergeCell ref="M2:M3"/>
    <mergeCell ref="B3:K3"/>
    <mergeCell ref="N2:N3"/>
    <mergeCell ref="O2:O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E3E0C-CD1C-4587-BEFA-F6C19F3754F1}">
  <dimension ref="A1:Q46"/>
  <sheetViews>
    <sheetView zoomScale="70" zoomScaleNormal="70" workbookViewId="0">
      <selection activeCell="A42" sqref="A42"/>
    </sheetView>
  </sheetViews>
  <sheetFormatPr defaultRowHeight="14.4" x14ac:dyDescent="0.3"/>
  <cols>
    <col min="1" max="1" width="46" customWidth="1"/>
    <col min="2" max="14" width="16" customWidth="1"/>
    <col min="15" max="15" width="18" customWidth="1"/>
  </cols>
  <sheetData>
    <row r="1" spans="1:17" ht="21" customHeight="1" x14ac:dyDescent="0.4">
      <c r="A1" s="5" t="s">
        <v>135</v>
      </c>
      <c r="B1" s="6"/>
      <c r="C1" s="7"/>
      <c r="D1" s="7"/>
      <c r="E1" s="7"/>
      <c r="F1" s="7"/>
      <c r="G1" s="7"/>
      <c r="H1" s="7"/>
      <c r="I1" s="7"/>
      <c r="J1" s="7"/>
      <c r="K1" s="7"/>
      <c r="L1" s="7"/>
      <c r="M1" s="7"/>
      <c r="N1" s="38"/>
      <c r="O1" s="38"/>
    </row>
    <row r="2" spans="1:17" ht="45" customHeight="1" x14ac:dyDescent="0.3">
      <c r="A2" s="45" t="s">
        <v>0</v>
      </c>
      <c r="B2" s="10">
        <v>2005</v>
      </c>
      <c r="C2" s="11">
        <v>2010</v>
      </c>
      <c r="D2" s="11">
        <v>2015</v>
      </c>
      <c r="E2" s="11">
        <f t="shared" ref="E2:K2" si="0">+D2+1</f>
        <v>2016</v>
      </c>
      <c r="F2" s="11">
        <f t="shared" si="0"/>
        <v>2017</v>
      </c>
      <c r="G2" s="11">
        <f t="shared" si="0"/>
        <v>2018</v>
      </c>
      <c r="H2" s="11">
        <f t="shared" si="0"/>
        <v>2019</v>
      </c>
      <c r="I2" s="11">
        <f t="shared" si="0"/>
        <v>2020</v>
      </c>
      <c r="J2" s="11">
        <f t="shared" si="0"/>
        <v>2021</v>
      </c>
      <c r="K2" s="11">
        <f t="shared" si="0"/>
        <v>2022</v>
      </c>
      <c r="L2" s="46" t="s">
        <v>1</v>
      </c>
      <c r="M2" s="46" t="s">
        <v>128</v>
      </c>
      <c r="N2" s="48" t="s">
        <v>129</v>
      </c>
      <c r="O2" s="49" t="s">
        <v>130</v>
      </c>
    </row>
    <row r="3" spans="1:17" ht="15.6" x14ac:dyDescent="0.3">
      <c r="A3" s="12"/>
      <c r="B3" s="47" t="s">
        <v>132</v>
      </c>
      <c r="C3" s="47"/>
      <c r="D3" s="47"/>
      <c r="E3" s="47"/>
      <c r="F3" s="47"/>
      <c r="G3" s="47"/>
      <c r="H3" s="47"/>
      <c r="I3" s="47"/>
      <c r="J3" s="47"/>
      <c r="K3" s="47"/>
      <c r="L3" s="46"/>
      <c r="M3" s="46"/>
      <c r="N3" s="48"/>
      <c r="O3" s="49"/>
    </row>
    <row r="4" spans="1:17" ht="18" x14ac:dyDescent="0.35">
      <c r="A4" s="13" t="s">
        <v>85</v>
      </c>
      <c r="B4" s="14">
        <v>761491.61625532492</v>
      </c>
      <c r="C4" s="14">
        <v>728516.57129442506</v>
      </c>
      <c r="D4" s="14">
        <v>745716.12383277703</v>
      </c>
      <c r="E4" s="14">
        <v>731323.03493807209</v>
      </c>
      <c r="F4" s="14">
        <v>742010.13474962697</v>
      </c>
      <c r="G4" s="14">
        <v>752630.50201528403</v>
      </c>
      <c r="H4" s="14">
        <v>752024.57198411506</v>
      </c>
      <c r="I4" s="14">
        <v>686361.95296151598</v>
      </c>
      <c r="J4" s="14">
        <v>698441.12429569394</v>
      </c>
      <c r="K4" s="14">
        <v>707766.59231570293</v>
      </c>
      <c r="L4" s="16">
        <f>+(K4/B4)-1</f>
        <v>-7.0552351191753959E-2</v>
      </c>
      <c r="M4" s="16">
        <f>+K4/J4-1</f>
        <v>1.3351831236187328E-2</v>
      </c>
      <c r="N4" s="39">
        <v>711570.99046038406</v>
      </c>
      <c r="O4" s="18">
        <f t="shared" ref="O4:O46" si="1">+(N4/K4)-1</f>
        <v>5.3752157646120846E-3</v>
      </c>
      <c r="Q4" s="1"/>
    </row>
    <row r="5" spans="1:17" ht="15.6" x14ac:dyDescent="0.3">
      <c r="A5" s="20" t="s">
        <v>86</v>
      </c>
      <c r="B5" s="21">
        <v>195352.11133691101</v>
      </c>
      <c r="C5" s="21">
        <v>203655.96043275</v>
      </c>
      <c r="D5" s="21">
        <v>229114.02488518399</v>
      </c>
      <c r="E5" s="21">
        <v>214143.269834095</v>
      </c>
      <c r="F5" s="21">
        <v>220722.34097992099</v>
      </c>
      <c r="G5" s="21">
        <v>228477.13677112499</v>
      </c>
      <c r="H5" s="21">
        <v>226148.25332174299</v>
      </c>
      <c r="I5" s="21">
        <v>209224.971939732</v>
      </c>
      <c r="J5" s="21">
        <v>215815.60192296101</v>
      </c>
      <c r="K5" s="21">
        <v>216743.90659413999</v>
      </c>
      <c r="L5" s="23">
        <f t="shared" ref="L5:L46" si="2">+K5/B5-1</f>
        <v>0.10950378324980559</v>
      </c>
      <c r="M5" s="23">
        <f t="shared" ref="M5:M46" si="3">+K5/J5-1</f>
        <v>4.3013788757977345E-3</v>
      </c>
      <c r="N5" s="40">
        <v>222308.25075274371</v>
      </c>
      <c r="O5" s="25">
        <f t="shared" si="1"/>
        <v>2.567243640681971E-2</v>
      </c>
    </row>
    <row r="6" spans="1:17" ht="15.6" x14ac:dyDescent="0.3">
      <c r="A6" s="26" t="s">
        <v>87</v>
      </c>
      <c r="B6" s="27">
        <v>172042.495840099</v>
      </c>
      <c r="C6" s="27">
        <v>180481.366255945</v>
      </c>
      <c r="D6" s="27">
        <v>208235.47812453899</v>
      </c>
      <c r="E6" s="27">
        <v>192948.48541026597</v>
      </c>
      <c r="F6" s="27">
        <v>201228.49856330099</v>
      </c>
      <c r="G6" s="27">
        <v>209004.97762927902</v>
      </c>
      <c r="H6" s="27">
        <v>206004.82774295501</v>
      </c>
      <c r="I6" s="27">
        <v>191557.28279715101</v>
      </c>
      <c r="J6" s="27">
        <v>197890.26541597999</v>
      </c>
      <c r="K6" s="27">
        <v>198219.41182062801</v>
      </c>
      <c r="L6" s="29">
        <f t="shared" si="2"/>
        <v>0.15215377952234865</v>
      </c>
      <c r="M6" s="29">
        <f t="shared" si="3"/>
        <v>1.6632773924283306E-3</v>
      </c>
      <c r="N6" s="41">
        <v>203397.96012928308</v>
      </c>
      <c r="O6" s="42">
        <f t="shared" si="1"/>
        <v>2.6125333846420684E-2</v>
      </c>
      <c r="Q6" s="1"/>
    </row>
    <row r="7" spans="1:17" x14ac:dyDescent="0.3">
      <c r="A7" t="s">
        <v>88</v>
      </c>
      <c r="B7" s="1">
        <v>75357.435458409789</v>
      </c>
      <c r="C7" s="1">
        <v>72167.729217030996</v>
      </c>
      <c r="D7" s="1">
        <v>69916.408842405508</v>
      </c>
      <c r="E7" s="1">
        <v>64756.651217777304</v>
      </c>
      <c r="F7" s="1">
        <v>63330.718452790701</v>
      </c>
      <c r="G7" s="1">
        <v>64490.009128804304</v>
      </c>
      <c r="H7" s="1">
        <v>62475.208291584204</v>
      </c>
      <c r="I7" s="1">
        <v>60359.655357449905</v>
      </c>
      <c r="J7" s="1">
        <v>61480.722278890396</v>
      </c>
      <c r="K7" s="1">
        <v>59971.033904993899</v>
      </c>
      <c r="L7" s="43">
        <f t="shared" si="2"/>
        <v>-0.20417894345552323</v>
      </c>
      <c r="M7" s="43">
        <f t="shared" si="3"/>
        <v>-2.4555475569207008E-2</v>
      </c>
      <c r="N7" s="44">
        <v>63580.075815603406</v>
      </c>
      <c r="O7" s="43">
        <f t="shared" si="1"/>
        <v>6.0179751383425462E-2</v>
      </c>
    </row>
    <row r="8" spans="1:17" x14ac:dyDescent="0.3">
      <c r="A8" t="s">
        <v>89</v>
      </c>
      <c r="B8" s="1">
        <v>48434.352974460198</v>
      </c>
      <c r="C8" s="1">
        <v>45151.389287543599</v>
      </c>
      <c r="D8" s="1">
        <v>54626.252078245001</v>
      </c>
      <c r="E8" s="1">
        <v>47977.504169418404</v>
      </c>
      <c r="F8" s="1">
        <v>50660.911805884898</v>
      </c>
      <c r="G8" s="1">
        <v>51369.687043413498</v>
      </c>
      <c r="H8" s="1">
        <v>48940.109578656702</v>
      </c>
      <c r="I8" s="1">
        <v>39621.974784651</v>
      </c>
      <c r="J8" s="1">
        <v>39315.369801548994</v>
      </c>
      <c r="K8" s="1">
        <v>39222.542245839497</v>
      </c>
      <c r="L8" s="43">
        <f t="shared" si="2"/>
        <v>-0.19019167518307012</v>
      </c>
      <c r="M8" s="43">
        <f t="shared" si="3"/>
        <v>-2.3611009174798747E-3</v>
      </c>
      <c r="N8" s="44">
        <v>36971.388577332655</v>
      </c>
      <c r="O8" s="43">
        <f t="shared" si="1"/>
        <v>-5.7394384443441582E-2</v>
      </c>
    </row>
    <row r="9" spans="1:17" x14ac:dyDescent="0.3">
      <c r="A9" t="s">
        <v>90</v>
      </c>
      <c r="B9" s="1">
        <v>35797.3664936942</v>
      </c>
      <c r="C9" s="1">
        <v>55668.798376902305</v>
      </c>
      <c r="D9" s="1">
        <v>73227.130161059409</v>
      </c>
      <c r="E9" s="1">
        <v>70256.490529098199</v>
      </c>
      <c r="F9" s="1">
        <v>77350.612036377206</v>
      </c>
      <c r="G9" s="1">
        <v>82410.5634244221</v>
      </c>
      <c r="H9" s="1">
        <v>83749.016554861999</v>
      </c>
      <c r="I9" s="1">
        <v>81499.588218028599</v>
      </c>
      <c r="J9" s="1">
        <v>85989.456659721793</v>
      </c>
      <c r="K9" s="1">
        <v>86507.266894235494</v>
      </c>
      <c r="L9" s="43">
        <f t="shared" si="2"/>
        <v>1.4165818708891331</v>
      </c>
      <c r="M9" s="43">
        <f t="shared" si="3"/>
        <v>6.0217874914918479E-3</v>
      </c>
      <c r="N9" s="44">
        <v>91335.796949648735</v>
      </c>
      <c r="O9" s="43">
        <f t="shared" si="1"/>
        <v>5.581646754967573E-2</v>
      </c>
    </row>
    <row r="10" spans="1:17" x14ac:dyDescent="0.3">
      <c r="A10" t="s">
        <v>91</v>
      </c>
      <c r="B10" s="1">
        <v>12453.340913534999</v>
      </c>
      <c r="C10" s="1">
        <v>7493.4493744681004</v>
      </c>
      <c r="D10" s="1">
        <v>10465.687042828798</v>
      </c>
      <c r="E10" s="1">
        <v>9957.8394939725204</v>
      </c>
      <c r="F10" s="1">
        <v>9886.2562682477892</v>
      </c>
      <c r="G10" s="1">
        <v>10734.718032639601</v>
      </c>
      <c r="H10" s="1">
        <v>10840.493317852401</v>
      </c>
      <c r="I10" s="1">
        <v>10076.064437021399</v>
      </c>
      <c r="J10" s="1">
        <v>11104.7166758192</v>
      </c>
      <c r="K10" s="1">
        <v>12518.568775559301</v>
      </c>
      <c r="L10" s="43">
        <f t="shared" si="2"/>
        <v>5.2377801649521327E-3</v>
      </c>
      <c r="M10" s="43">
        <f t="shared" si="3"/>
        <v>0.1273199615095808</v>
      </c>
      <c r="N10" s="44">
        <v>11510.69878669828</v>
      </c>
      <c r="O10" s="43">
        <f t="shared" si="1"/>
        <v>-8.0510001337272818E-2</v>
      </c>
    </row>
    <row r="11" spans="1:17" ht="15.6" x14ac:dyDescent="0.3">
      <c r="A11" s="26" t="s">
        <v>92</v>
      </c>
      <c r="B11" s="27">
        <v>23309.615496811901</v>
      </c>
      <c r="C11" s="27">
        <v>23174.5941768052</v>
      </c>
      <c r="D11" s="27">
        <v>20878.5467606454</v>
      </c>
      <c r="E11" s="27">
        <v>21194.7844238285</v>
      </c>
      <c r="F11" s="27">
        <v>19493.842416620901</v>
      </c>
      <c r="G11" s="27">
        <v>19472.159141845201</v>
      </c>
      <c r="H11" s="27">
        <v>20143.425578787501</v>
      </c>
      <c r="I11" s="27">
        <v>17667.689142580803</v>
      </c>
      <c r="J11" s="27">
        <v>17925.3365069805</v>
      </c>
      <c r="K11" s="27">
        <v>18524.4947735114</v>
      </c>
      <c r="L11" s="29">
        <f t="shared" si="2"/>
        <v>-0.20528527053374046</v>
      </c>
      <c r="M11" s="29">
        <f t="shared" si="3"/>
        <v>3.3425217222425641E-2</v>
      </c>
      <c r="N11" s="41">
        <v>18910.290623460667</v>
      </c>
      <c r="O11" s="42">
        <f t="shared" si="1"/>
        <v>2.0826254894731333E-2</v>
      </c>
    </row>
    <row r="12" spans="1:17" x14ac:dyDescent="0.3">
      <c r="A12" t="s">
        <v>93</v>
      </c>
      <c r="B12" s="1">
        <v>21878.957650625398</v>
      </c>
      <c r="C12" s="1">
        <v>21857.791907762701</v>
      </c>
      <c r="D12" s="1">
        <v>19584.4495428462</v>
      </c>
      <c r="E12" s="1">
        <v>19948.492065723498</v>
      </c>
      <c r="F12" s="1">
        <v>18246.3675295998</v>
      </c>
      <c r="G12" s="1">
        <v>18202.530638620501</v>
      </c>
      <c r="H12" s="1">
        <v>18864.558370395</v>
      </c>
      <c r="I12" s="1">
        <v>16388.941032125102</v>
      </c>
      <c r="J12" s="1">
        <v>16635.6191167779</v>
      </c>
      <c r="K12" s="1">
        <v>17218.220167048097</v>
      </c>
      <c r="L12" s="43">
        <f t="shared" si="2"/>
        <v>-0.21302374445814043</v>
      </c>
      <c r="M12" s="43">
        <f t="shared" si="3"/>
        <v>3.502130255450564E-2</v>
      </c>
      <c r="N12" s="44">
        <v>17627.565909728379</v>
      </c>
      <c r="O12" s="43">
        <f t="shared" si="1"/>
        <v>2.3773987015433873E-2</v>
      </c>
    </row>
    <row r="13" spans="1:17" x14ac:dyDescent="0.3">
      <c r="A13" t="s">
        <v>94</v>
      </c>
      <c r="B13" s="1">
        <v>1430.6578461864601</v>
      </c>
      <c r="C13" s="1">
        <v>1316.8022690425</v>
      </c>
      <c r="D13" s="1">
        <v>1294.09721779918</v>
      </c>
      <c r="E13" s="1">
        <v>1246.29235810507</v>
      </c>
      <c r="F13" s="1">
        <v>1247.4748870211101</v>
      </c>
      <c r="G13" s="1">
        <v>1269.6285032246999</v>
      </c>
      <c r="H13" s="1">
        <v>1278.86720839243</v>
      </c>
      <c r="I13" s="1">
        <v>1278.7481104557401</v>
      </c>
      <c r="J13" s="1">
        <v>1289.71739020258</v>
      </c>
      <c r="K13" s="1">
        <v>1306.27460646337</v>
      </c>
      <c r="L13" s="43">
        <f t="shared" si="2"/>
        <v>-8.6941290717863939E-2</v>
      </c>
      <c r="M13" s="43">
        <f t="shared" si="3"/>
        <v>1.2837863850303943E-2</v>
      </c>
      <c r="N13" s="44">
        <v>1282.7247137322863</v>
      </c>
      <c r="O13" s="43">
        <f t="shared" si="1"/>
        <v>-1.8028286406671423E-2</v>
      </c>
    </row>
    <row r="14" spans="1:17" ht="15.6" x14ac:dyDescent="0.3">
      <c r="A14" s="20" t="s">
        <v>95</v>
      </c>
      <c r="B14" s="21">
        <v>116595.475334426</v>
      </c>
      <c r="C14" s="21">
        <v>94520.952033708993</v>
      </c>
      <c r="D14" s="21">
        <v>74663.019189716098</v>
      </c>
      <c r="E14" s="21">
        <v>75000.718910533804</v>
      </c>
      <c r="F14" s="21">
        <v>72309.909525094496</v>
      </c>
      <c r="G14" s="21">
        <v>62450.865030548695</v>
      </c>
      <c r="H14" s="21">
        <v>61417.210542837405</v>
      </c>
      <c r="I14" s="21">
        <v>53201.577070238403</v>
      </c>
      <c r="J14" s="21">
        <v>51251.478560412797</v>
      </c>
      <c r="K14" s="21">
        <v>47286.318357337397</v>
      </c>
      <c r="L14" s="23">
        <f t="shared" si="2"/>
        <v>-0.59444122319748693</v>
      </c>
      <c r="M14" s="23">
        <f t="shared" si="3"/>
        <v>-7.7366747544687087E-2</v>
      </c>
      <c r="N14" s="40">
        <v>50375.72016924934</v>
      </c>
      <c r="O14" s="25">
        <f t="shared" si="1"/>
        <v>6.5333946884290617E-2</v>
      </c>
    </row>
    <row r="15" spans="1:17" ht="15.6" x14ac:dyDescent="0.3">
      <c r="A15" s="20" t="s">
        <v>96</v>
      </c>
      <c r="B15" s="21">
        <v>156164.111284065</v>
      </c>
      <c r="C15" s="21">
        <v>164951.671625691</v>
      </c>
      <c r="D15" s="21">
        <v>162205.10416811702</v>
      </c>
      <c r="E15" s="21">
        <v>162019.48797385299</v>
      </c>
      <c r="F15" s="21">
        <v>165023.10135827601</v>
      </c>
      <c r="G15" s="21">
        <v>168977.492895106</v>
      </c>
      <c r="H15" s="21">
        <v>169843.82542422198</v>
      </c>
      <c r="I15" s="21">
        <v>142873.550648768</v>
      </c>
      <c r="J15" s="21">
        <v>150050.50975396601</v>
      </c>
      <c r="K15" s="21">
        <v>156290.077660048</v>
      </c>
      <c r="L15" s="23">
        <f t="shared" si="2"/>
        <v>8.0662819995724888E-4</v>
      </c>
      <c r="M15" s="23">
        <f t="shared" si="3"/>
        <v>4.1583117020481009E-2</v>
      </c>
      <c r="N15" s="40">
        <v>153626.9523178318</v>
      </c>
      <c r="O15" s="25">
        <f t="shared" si="1"/>
        <v>-1.7039631575389236E-2</v>
      </c>
    </row>
    <row r="16" spans="1:17" ht="15.6" x14ac:dyDescent="0.3">
      <c r="A16" s="26" t="s">
        <v>97</v>
      </c>
      <c r="B16" s="27">
        <v>94910.344131249498</v>
      </c>
      <c r="C16" s="27">
        <v>96292.144761528209</v>
      </c>
      <c r="D16" s="27">
        <v>96565.441140696508</v>
      </c>
      <c r="E16" s="27">
        <v>99060.637360154898</v>
      </c>
      <c r="F16" s="27">
        <v>100302.324434767</v>
      </c>
      <c r="G16" s="27">
        <v>102324.80185156901</v>
      </c>
      <c r="H16" s="27">
        <v>103129.943069678</v>
      </c>
      <c r="I16" s="27">
        <v>82721.997674561513</v>
      </c>
      <c r="J16" s="27">
        <v>85569.2507411306</v>
      </c>
      <c r="K16" s="27">
        <v>90129.0200320203</v>
      </c>
      <c r="L16" s="29">
        <f t="shared" si="2"/>
        <v>-5.0377270707365751E-2</v>
      </c>
      <c r="M16" s="29">
        <f t="shared" si="3"/>
        <v>5.3287474780914001E-2</v>
      </c>
      <c r="N16" s="41">
        <v>88258.264873794862</v>
      </c>
      <c r="O16" s="42">
        <f t="shared" si="1"/>
        <v>-2.0756412946249858E-2</v>
      </c>
    </row>
    <row r="17" spans="1:17" x14ac:dyDescent="0.3">
      <c r="A17" t="s">
        <v>98</v>
      </c>
      <c r="B17" s="1">
        <v>84521.684515256988</v>
      </c>
      <c r="C17" s="1">
        <v>86192.16350653769</v>
      </c>
      <c r="D17" s="1">
        <v>85450.543822772204</v>
      </c>
      <c r="E17" s="1">
        <v>87905.905318407094</v>
      </c>
      <c r="F17" s="1">
        <v>88634.533097944397</v>
      </c>
      <c r="G17" s="1">
        <v>89892.643779439401</v>
      </c>
      <c r="H17" s="1">
        <v>90853.865982357602</v>
      </c>
      <c r="I17" s="1">
        <v>75143.812545272987</v>
      </c>
      <c r="J17" s="1">
        <v>77601.005893473994</v>
      </c>
      <c r="K17" s="1">
        <v>79873.704040106008</v>
      </c>
      <c r="L17" s="43">
        <f t="shared" si="2"/>
        <v>-5.4991574077205896E-2</v>
      </c>
      <c r="M17" s="43">
        <f t="shared" si="3"/>
        <v>2.9286967616783732E-2</v>
      </c>
      <c r="N17" s="44">
        <v>78936.862546873861</v>
      </c>
      <c r="O17" s="43">
        <f t="shared" si="1"/>
        <v>-1.1729035287530221E-2</v>
      </c>
    </row>
    <row r="18" spans="1:17" x14ac:dyDescent="0.3">
      <c r="A18" t="s">
        <v>99</v>
      </c>
      <c r="B18" s="1">
        <v>10388.659615992499</v>
      </c>
      <c r="C18" s="1">
        <v>10099.9812549905</v>
      </c>
      <c r="D18" s="1">
        <v>11114.8973179244</v>
      </c>
      <c r="E18" s="1">
        <v>11154.7320417478</v>
      </c>
      <c r="F18" s="1">
        <v>11667.7913368225</v>
      </c>
      <c r="G18" s="1">
        <v>12432.158072129199</v>
      </c>
      <c r="H18" s="1">
        <v>12276.0770873206</v>
      </c>
      <c r="I18" s="1">
        <v>7578.1851292884494</v>
      </c>
      <c r="J18" s="1">
        <v>7968.2448476565496</v>
      </c>
      <c r="K18" s="1">
        <v>10255.3159919143</v>
      </c>
      <c r="L18" s="43">
        <f t="shared" si="2"/>
        <v>-1.2835498419153879E-2</v>
      </c>
      <c r="M18" s="43">
        <f t="shared" si="3"/>
        <v>0.28702320121731395</v>
      </c>
      <c r="N18" s="44">
        <v>9321.4023269210011</v>
      </c>
      <c r="O18" s="43">
        <f t="shared" si="1"/>
        <v>-9.1066298272001966E-2</v>
      </c>
    </row>
    <row r="19" spans="1:17" ht="15.6" x14ac:dyDescent="0.3">
      <c r="A19" s="26" t="s">
        <v>100</v>
      </c>
      <c r="B19" s="27">
        <v>47632.679589142805</v>
      </c>
      <c r="C19" s="27">
        <v>56183.277291195205</v>
      </c>
      <c r="D19" s="27">
        <v>52175.790301074099</v>
      </c>
      <c r="E19" s="27">
        <v>48572.867955253001</v>
      </c>
      <c r="F19" s="27">
        <v>49851.9975286029</v>
      </c>
      <c r="G19" s="27">
        <v>51598.7995816123</v>
      </c>
      <c r="H19" s="27">
        <v>51614.739211747801</v>
      </c>
      <c r="I19" s="27">
        <v>46186.476618915396</v>
      </c>
      <c r="J19" s="27">
        <v>49886.695497536799</v>
      </c>
      <c r="K19" s="27">
        <v>51791.558838062199</v>
      </c>
      <c r="L19" s="29">
        <f t="shared" si="2"/>
        <v>8.7311469453155599E-2</v>
      </c>
      <c r="M19" s="29">
        <f t="shared" si="3"/>
        <v>3.8183794727783882E-2</v>
      </c>
      <c r="N19" s="41">
        <v>49842.765690749264</v>
      </c>
      <c r="O19" s="42">
        <f t="shared" si="1"/>
        <v>-3.7627621006856904E-2</v>
      </c>
    </row>
    <row r="20" spans="1:17" x14ac:dyDescent="0.3">
      <c r="A20" t="s">
        <v>101</v>
      </c>
      <c r="B20" s="1">
        <v>42269.306000177399</v>
      </c>
      <c r="C20" s="1">
        <v>51459.688261422198</v>
      </c>
      <c r="D20" s="1">
        <v>48027.0876078324</v>
      </c>
      <c r="E20" s="1">
        <v>44224.846531773801</v>
      </c>
      <c r="F20" s="1">
        <v>45198.3049456843</v>
      </c>
      <c r="G20" s="1">
        <v>46830.645256341399</v>
      </c>
      <c r="H20" s="1">
        <v>46074.028225251401</v>
      </c>
      <c r="I20" s="1">
        <v>40826.6132275204</v>
      </c>
      <c r="J20" s="1">
        <v>43152.674917534299</v>
      </c>
      <c r="K20" s="1">
        <v>44494.046847667807</v>
      </c>
      <c r="L20" s="43">
        <f t="shared" si="2"/>
        <v>5.2632537839184534E-2</v>
      </c>
      <c r="M20" s="43">
        <f t="shared" si="3"/>
        <v>3.1084328670166972E-2</v>
      </c>
      <c r="N20" s="44">
        <v>43496.036456589609</v>
      </c>
      <c r="O20" s="43">
        <f t="shared" si="1"/>
        <v>-2.2430200482663198E-2</v>
      </c>
    </row>
    <row r="21" spans="1:17" x14ac:dyDescent="0.3">
      <c r="A21" t="s">
        <v>102</v>
      </c>
      <c r="B21" s="1">
        <v>5363.3735889654308</v>
      </c>
      <c r="C21" s="1">
        <v>4723.5890297730102</v>
      </c>
      <c r="D21" s="1">
        <v>4148.7026932416902</v>
      </c>
      <c r="E21" s="1">
        <v>4348.0214234792202</v>
      </c>
      <c r="F21" s="1">
        <v>4653.6925829185902</v>
      </c>
      <c r="G21" s="1">
        <v>4768.1543252708598</v>
      </c>
      <c r="H21" s="1">
        <v>5540.7109864964305</v>
      </c>
      <c r="I21" s="1">
        <v>5359.8633913949197</v>
      </c>
      <c r="J21" s="1">
        <v>6734.0205800024796</v>
      </c>
      <c r="K21" s="1">
        <v>7297.5119903944405</v>
      </c>
      <c r="L21" s="43">
        <f t="shared" si="2"/>
        <v>0.36061974228464955</v>
      </c>
      <c r="M21" s="43">
        <f t="shared" si="3"/>
        <v>8.3678302389707415E-2</v>
      </c>
      <c r="N21" s="44">
        <v>6346.7292341596585</v>
      </c>
      <c r="O21" s="43">
        <f t="shared" si="1"/>
        <v>-0.1302886185711345</v>
      </c>
    </row>
    <row r="22" spans="1:17" ht="15.6" x14ac:dyDescent="0.3">
      <c r="A22" s="26" t="s">
        <v>103</v>
      </c>
      <c r="B22" s="27">
        <v>13621.087563672401</v>
      </c>
      <c r="C22" s="27">
        <v>12476.249572967801</v>
      </c>
      <c r="D22" s="27">
        <v>13463.872726345899</v>
      </c>
      <c r="E22" s="27">
        <v>14385.9826584446</v>
      </c>
      <c r="F22" s="27">
        <v>14868.7793949063</v>
      </c>
      <c r="G22" s="27">
        <v>15053.891461925599</v>
      </c>
      <c r="H22" s="27">
        <v>15099.1431427958</v>
      </c>
      <c r="I22" s="27">
        <v>13965.0763552914</v>
      </c>
      <c r="J22" s="27">
        <v>14594.5635152984</v>
      </c>
      <c r="K22" s="27">
        <v>14369.498789965401</v>
      </c>
      <c r="L22" s="29">
        <f t="shared" si="2"/>
        <v>5.4945041854735699E-2</v>
      </c>
      <c r="M22" s="29">
        <f t="shared" si="3"/>
        <v>-1.5421134390013136E-2</v>
      </c>
      <c r="N22" s="41">
        <v>15525.921753287659</v>
      </c>
      <c r="O22" s="42">
        <f t="shared" si="1"/>
        <v>8.04776130486764E-2</v>
      </c>
    </row>
    <row r="23" spans="1:17" ht="15.6" x14ac:dyDescent="0.3">
      <c r="A23" s="20" t="s">
        <v>104</v>
      </c>
      <c r="B23" s="21">
        <v>88021.318274292003</v>
      </c>
      <c r="C23" s="21">
        <v>74745.266145954898</v>
      </c>
      <c r="D23" s="21">
        <v>79505.434605928502</v>
      </c>
      <c r="E23" s="21">
        <v>76643.739740193501</v>
      </c>
      <c r="F23" s="21">
        <v>77374.459223868704</v>
      </c>
      <c r="G23" s="21">
        <v>79760.721831361807</v>
      </c>
      <c r="H23" s="21">
        <v>79250.497892860498</v>
      </c>
      <c r="I23" s="21">
        <v>74273.909327852089</v>
      </c>
      <c r="J23" s="21">
        <v>77694.546100696301</v>
      </c>
      <c r="K23" s="21">
        <v>77929.502810303908</v>
      </c>
      <c r="L23" s="23">
        <f t="shared" si="2"/>
        <v>-0.11465194639030496</v>
      </c>
      <c r="M23" s="23">
        <f t="shared" si="3"/>
        <v>3.0241081440014472E-3</v>
      </c>
      <c r="N23" s="40">
        <v>75256.552542275414</v>
      </c>
      <c r="O23" s="25">
        <f t="shared" si="1"/>
        <v>-3.4299593499717229E-2</v>
      </c>
      <c r="Q23" s="1"/>
    </row>
    <row r="24" spans="1:17" s="53" customFormat="1" ht="15.6" x14ac:dyDescent="0.3">
      <c r="A24" s="50" t="s">
        <v>105</v>
      </c>
      <c r="B24" s="51">
        <v>8080.6311610796301</v>
      </c>
      <c r="C24" s="51">
        <v>8200.1896876523097</v>
      </c>
      <c r="D24" s="51">
        <v>8886.3131212862099</v>
      </c>
      <c r="E24" s="51">
        <v>8181.2856386754902</v>
      </c>
      <c r="F24" s="51">
        <v>8987.0769059042304</v>
      </c>
      <c r="G24" s="51">
        <v>10739.121091733199</v>
      </c>
      <c r="H24" s="51">
        <v>10734.639444823901</v>
      </c>
      <c r="I24" s="51">
        <v>10119.302782757399</v>
      </c>
      <c r="J24" s="51">
        <v>10943.442577193498</v>
      </c>
      <c r="K24" s="51">
        <v>11064.664865975799</v>
      </c>
      <c r="L24" s="52">
        <f t="shared" si="2"/>
        <v>0.36928225597881159</v>
      </c>
      <c r="M24" s="52">
        <f t="shared" si="3"/>
        <v>1.1077162230003657E-2</v>
      </c>
      <c r="N24" s="51">
        <v>10596.173976958822</v>
      </c>
      <c r="O24" s="52">
        <f t="shared" si="1"/>
        <v>-4.234117297647233E-2</v>
      </c>
    </row>
    <row r="25" spans="1:17" s="53" customFormat="1" ht="15.6" x14ac:dyDescent="0.3">
      <c r="A25" s="50" t="s">
        <v>106</v>
      </c>
      <c r="B25" s="51">
        <v>14144.272677687299</v>
      </c>
      <c r="C25" s="51">
        <v>11040.6508028885</v>
      </c>
      <c r="D25" s="51">
        <v>10509.0343486732</v>
      </c>
      <c r="E25" s="51">
        <v>10759.848851502398</v>
      </c>
      <c r="F25" s="51">
        <v>10863.507054043601</v>
      </c>
      <c r="G25" s="51">
        <v>9872.1707051972699</v>
      </c>
      <c r="H25" s="51">
        <v>10005.310148236998</v>
      </c>
      <c r="I25" s="51">
        <v>10102.2928636216</v>
      </c>
      <c r="J25" s="51">
        <v>9794.8840502834901</v>
      </c>
      <c r="K25" s="51">
        <v>10111.757880782599</v>
      </c>
      <c r="L25" s="52">
        <f t="shared" si="2"/>
        <v>-0.28509877381436677</v>
      </c>
      <c r="M25" s="52">
        <f t="shared" si="3"/>
        <v>3.235095268840249E-2</v>
      </c>
      <c r="N25" s="51">
        <v>9078.2206479332363</v>
      </c>
      <c r="O25" s="52">
        <f t="shared" si="1"/>
        <v>-0.10221143000403532</v>
      </c>
    </row>
    <row r="26" spans="1:17" ht="15.6" x14ac:dyDescent="0.3">
      <c r="A26" s="26" t="s">
        <v>107</v>
      </c>
      <c r="B26" s="27">
        <v>8986.8120101320401</v>
      </c>
      <c r="C26" s="27">
        <v>6568.5737241666902</v>
      </c>
      <c r="D26" s="27">
        <v>6421.5373139331696</v>
      </c>
      <c r="E26" s="27">
        <v>6510.3904181635007</v>
      </c>
      <c r="F26" s="27">
        <v>6926.7399564481093</v>
      </c>
      <c r="G26" s="27">
        <v>7868.14231405184</v>
      </c>
      <c r="H26" s="27">
        <v>8175.4585328555504</v>
      </c>
      <c r="I26" s="27">
        <v>7250.7411768161301</v>
      </c>
      <c r="J26" s="27">
        <v>7587.7257271733197</v>
      </c>
      <c r="K26" s="27">
        <v>7629.8491412043495</v>
      </c>
      <c r="L26" s="29">
        <f t="shared" si="2"/>
        <v>-0.15099490980759411</v>
      </c>
      <c r="M26" s="29">
        <f t="shared" si="3"/>
        <v>5.5515203824745285E-3</v>
      </c>
      <c r="N26" s="41">
        <v>7453.6420927137806</v>
      </c>
      <c r="O26" s="42">
        <f t="shared" si="1"/>
        <v>-2.3094434140116582E-2</v>
      </c>
    </row>
    <row r="27" spans="1:17" ht="15.6" x14ac:dyDescent="0.3">
      <c r="A27" s="26" t="s">
        <v>108</v>
      </c>
      <c r="B27" s="27">
        <v>16258.087864950401</v>
      </c>
      <c r="C27" s="27">
        <v>14202.5888792117</v>
      </c>
      <c r="D27" s="27">
        <v>14708.5267789994</v>
      </c>
      <c r="E27" s="27">
        <v>15295.5136104126</v>
      </c>
      <c r="F27" s="27">
        <v>15457.8650607491</v>
      </c>
      <c r="G27" s="27">
        <v>16101.100289443701</v>
      </c>
      <c r="H27" s="27">
        <v>15000.6611576988</v>
      </c>
      <c r="I27" s="27">
        <v>12156.888911543399</v>
      </c>
      <c r="J27" s="27">
        <v>13772.6115318924</v>
      </c>
      <c r="K27" s="27">
        <v>13129.755242824</v>
      </c>
      <c r="L27" s="29">
        <f t="shared" si="2"/>
        <v>-0.19241700796011441</v>
      </c>
      <c r="M27" s="29">
        <f t="shared" si="3"/>
        <v>-4.6676426440967811E-2</v>
      </c>
      <c r="N27" s="41">
        <v>13178.9622897633</v>
      </c>
      <c r="O27" s="42">
        <f t="shared" si="1"/>
        <v>3.7477505124243748E-3</v>
      </c>
    </row>
    <row r="28" spans="1:17" ht="15.6" x14ac:dyDescent="0.3">
      <c r="A28" s="26" t="s">
        <v>109</v>
      </c>
      <c r="B28" s="27">
        <v>13036.039498918701</v>
      </c>
      <c r="C28" s="27">
        <v>10117.2892000799</v>
      </c>
      <c r="D28" s="27">
        <v>10180.006987455601</v>
      </c>
      <c r="E28" s="27">
        <v>10183.9347497157</v>
      </c>
      <c r="F28" s="27">
        <v>11180.1109839408</v>
      </c>
      <c r="G28" s="27">
        <v>11399.9020386955</v>
      </c>
      <c r="H28" s="27">
        <v>11481.4803685898</v>
      </c>
      <c r="I28" s="27">
        <v>10466.4546055397</v>
      </c>
      <c r="J28" s="27">
        <v>11168.705331434599</v>
      </c>
      <c r="K28" s="27">
        <v>10649.670608786901</v>
      </c>
      <c r="L28" s="29">
        <f t="shared" si="2"/>
        <v>-0.18305934792002909</v>
      </c>
      <c r="M28" s="29">
        <f t="shared" si="3"/>
        <v>-4.6472237134492445E-2</v>
      </c>
      <c r="N28" s="41">
        <v>11494.063402460801</v>
      </c>
      <c r="O28" s="42">
        <f t="shared" si="1"/>
        <v>7.9288160610075931E-2</v>
      </c>
    </row>
    <row r="29" spans="1:17" ht="15.6" x14ac:dyDescent="0.3">
      <c r="A29" s="26" t="s">
        <v>110</v>
      </c>
      <c r="B29" s="27">
        <v>3466.7610446516501</v>
      </c>
      <c r="C29" s="27">
        <v>2651.8623978435398</v>
      </c>
      <c r="D29" s="27">
        <v>2487.5877490386097</v>
      </c>
      <c r="E29" s="27">
        <v>2477.6881251442501</v>
      </c>
      <c r="F29" s="27">
        <v>2569.0518689157602</v>
      </c>
      <c r="G29" s="27">
        <v>2401.0368837811698</v>
      </c>
      <c r="H29" s="27">
        <v>2284.21060767163</v>
      </c>
      <c r="I29" s="27">
        <v>2173.5801465446198</v>
      </c>
      <c r="J29" s="27">
        <v>2200.7733876759403</v>
      </c>
      <c r="K29" s="27">
        <v>2600.7269726217201</v>
      </c>
      <c r="L29" s="29">
        <f t="shared" si="2"/>
        <v>-0.24981071982622083</v>
      </c>
      <c r="M29" s="29">
        <f t="shared" si="3"/>
        <v>0.18173319760474693</v>
      </c>
      <c r="N29" s="41">
        <v>2178.0927838064072</v>
      </c>
      <c r="O29" s="42">
        <f t="shared" si="1"/>
        <v>-0.16250617356779562</v>
      </c>
    </row>
    <row r="30" spans="1:17" ht="15.6" x14ac:dyDescent="0.3">
      <c r="A30" s="26" t="s">
        <v>111</v>
      </c>
      <c r="B30" s="27">
        <v>24048.714016872298</v>
      </c>
      <c r="C30" s="27">
        <v>21964.111454112201</v>
      </c>
      <c r="D30" s="27">
        <v>26312.428306542301</v>
      </c>
      <c r="E30" s="27">
        <v>23235.078346579499</v>
      </c>
      <c r="F30" s="27">
        <v>21390.107393867202</v>
      </c>
      <c r="G30" s="27">
        <v>21379.248508459099</v>
      </c>
      <c r="H30" s="27">
        <v>21568.737632983899</v>
      </c>
      <c r="I30" s="27">
        <v>22004.648841029302</v>
      </c>
      <c r="J30" s="27">
        <v>22226.403495043003</v>
      </c>
      <c r="K30" s="27">
        <v>22743.078098108501</v>
      </c>
      <c r="L30" s="29">
        <f t="shared" si="2"/>
        <v>-5.4291298813224587E-2</v>
      </c>
      <c r="M30" s="29">
        <f t="shared" si="3"/>
        <v>2.3245983237041745E-2</v>
      </c>
      <c r="N30" s="41">
        <v>21277.397348639071</v>
      </c>
      <c r="O30" s="42">
        <f t="shared" si="1"/>
        <v>-6.4445135488996441E-2</v>
      </c>
    </row>
    <row r="31" spans="1:17" ht="15.6" x14ac:dyDescent="0.3">
      <c r="A31" s="20" t="s">
        <v>112</v>
      </c>
      <c r="B31" s="21">
        <v>84931.062750240395</v>
      </c>
      <c r="C31" s="21">
        <v>81580.117762864102</v>
      </c>
      <c r="D31" s="21">
        <v>85156.129444014688</v>
      </c>
      <c r="E31" s="21">
        <v>86049.91530008211</v>
      </c>
      <c r="F31" s="21">
        <v>88151.502769078797</v>
      </c>
      <c r="G31" s="21">
        <v>92219.565647714597</v>
      </c>
      <c r="H31" s="21">
        <v>94191.755935990295</v>
      </c>
      <c r="I31" s="21">
        <v>88583.451314254708</v>
      </c>
      <c r="J31" s="21">
        <v>85256.591460182186</v>
      </c>
      <c r="K31" s="21">
        <v>88781.019666987806</v>
      </c>
      <c r="L31" s="23">
        <f t="shared" si="2"/>
        <v>4.5330374919116512E-2</v>
      </c>
      <c r="M31" s="23">
        <f t="shared" si="3"/>
        <v>4.1339070052450522E-2</v>
      </c>
      <c r="N31" s="40">
        <v>90139.200466544266</v>
      </c>
      <c r="O31" s="25">
        <f t="shared" si="1"/>
        <v>1.5298098677520411E-2</v>
      </c>
      <c r="Q31" s="1"/>
    </row>
    <row r="32" spans="1:17" ht="15.6" x14ac:dyDescent="0.3">
      <c r="A32" s="26" t="s">
        <v>113</v>
      </c>
      <c r="B32" s="27">
        <v>39916.852733991196</v>
      </c>
      <c r="C32" s="27">
        <v>38100.531590616796</v>
      </c>
      <c r="D32" s="27">
        <v>41578.327482132998</v>
      </c>
      <c r="E32" s="27">
        <v>45153.223512576194</v>
      </c>
      <c r="F32" s="27">
        <v>46568.789248229798</v>
      </c>
      <c r="G32" s="27">
        <v>48669.759895147305</v>
      </c>
      <c r="H32" s="27">
        <v>49786.010912551101</v>
      </c>
      <c r="I32" s="27">
        <v>46664.690286354897</v>
      </c>
      <c r="J32" s="27">
        <v>44596.172624539104</v>
      </c>
      <c r="K32" s="27">
        <v>46393.438048023396</v>
      </c>
      <c r="L32" s="29">
        <f t="shared" si="2"/>
        <v>0.16225190290408498</v>
      </c>
      <c r="M32" s="29">
        <f t="shared" si="3"/>
        <v>4.0300889464566891E-2</v>
      </c>
      <c r="N32" s="41">
        <v>47417.859113070343</v>
      </c>
      <c r="O32" s="42">
        <f t="shared" si="1"/>
        <v>2.2081162943486499E-2</v>
      </c>
    </row>
    <row r="33" spans="1:17" ht="15.6" x14ac:dyDescent="0.3">
      <c r="A33" s="26" t="s">
        <v>114</v>
      </c>
      <c r="B33" s="27">
        <v>45014.210016249199</v>
      </c>
      <c r="C33" s="27">
        <v>43479.586172247306</v>
      </c>
      <c r="D33" s="27">
        <v>43577.801961881698</v>
      </c>
      <c r="E33" s="27">
        <v>40896.691787505901</v>
      </c>
      <c r="F33" s="27">
        <v>41582.713520849</v>
      </c>
      <c r="G33" s="27">
        <v>43549.805752567299</v>
      </c>
      <c r="H33" s="27">
        <v>44405.745023439202</v>
      </c>
      <c r="I33" s="27">
        <v>41918.761027899898</v>
      </c>
      <c r="J33" s="27">
        <v>40660.418835643002</v>
      </c>
      <c r="K33" s="27">
        <v>42387.581618964497</v>
      </c>
      <c r="L33" s="29">
        <f t="shared" si="2"/>
        <v>-5.8351093939814636E-2</v>
      </c>
      <c r="M33" s="29">
        <f t="shared" si="3"/>
        <v>4.2477742059249479E-2</v>
      </c>
      <c r="N33" s="41">
        <v>42721.34135347393</v>
      </c>
      <c r="O33" s="42">
        <f t="shared" si="1"/>
        <v>7.8739980381448138E-3</v>
      </c>
    </row>
    <row r="34" spans="1:17" ht="15.6" x14ac:dyDescent="0.3">
      <c r="A34" s="20" t="s">
        <v>71</v>
      </c>
      <c r="B34" s="21">
        <v>65630.266325766599</v>
      </c>
      <c r="C34" s="21">
        <v>60576.744816189501</v>
      </c>
      <c r="D34" s="21">
        <v>65706.775345310598</v>
      </c>
      <c r="E34" s="21">
        <v>66730.612902335299</v>
      </c>
      <c r="F34" s="21">
        <v>67296.435464252689</v>
      </c>
      <c r="G34" s="21">
        <v>69046.296229217405</v>
      </c>
      <c r="H34" s="21">
        <v>69316.664035476802</v>
      </c>
      <c r="I34" s="21">
        <v>70147.574011139601</v>
      </c>
      <c r="J34" s="21">
        <v>69210.172393910005</v>
      </c>
      <c r="K34" s="21">
        <v>70211.630649272498</v>
      </c>
      <c r="L34" s="23">
        <f t="shared" si="2"/>
        <v>6.980566406306421E-2</v>
      </c>
      <c r="M34" s="23">
        <f t="shared" si="3"/>
        <v>1.4469813045150159E-2</v>
      </c>
      <c r="N34" s="40">
        <v>69520.430962394734</v>
      </c>
      <c r="O34" s="25">
        <f t="shared" si="1"/>
        <v>-9.8445183580838647E-3</v>
      </c>
      <c r="Q34" s="1"/>
    </row>
    <row r="35" spans="1:17" ht="15.6" x14ac:dyDescent="0.3">
      <c r="A35" s="26" t="s">
        <v>115</v>
      </c>
      <c r="B35" s="27">
        <v>9388.1709524503494</v>
      </c>
      <c r="C35" s="27">
        <v>9781.3075950443999</v>
      </c>
      <c r="D35" s="27">
        <v>12643.558066911301</v>
      </c>
      <c r="E35" s="27">
        <v>12980.557508849999</v>
      </c>
      <c r="F35" s="27">
        <v>14287.938053371301</v>
      </c>
      <c r="G35" s="27">
        <v>14888.8976236081</v>
      </c>
      <c r="H35" s="27">
        <v>15017.9872660401</v>
      </c>
      <c r="I35" s="27">
        <v>14131.6621689561</v>
      </c>
      <c r="J35" s="27">
        <v>14148.772448457599</v>
      </c>
      <c r="K35" s="27">
        <v>14264.324379149301</v>
      </c>
      <c r="L35" s="29">
        <f t="shared" si="2"/>
        <v>0.51939333565568013</v>
      </c>
      <c r="M35" s="29">
        <f t="shared" si="3"/>
        <v>8.1669226862361999E-3</v>
      </c>
      <c r="N35" s="41">
        <v>15104.558565831481</v>
      </c>
      <c r="O35" s="42">
        <f t="shared" si="1"/>
        <v>5.8904590525884482E-2</v>
      </c>
    </row>
    <row r="36" spans="1:17" ht="15.6" x14ac:dyDescent="0.3">
      <c r="A36" s="26" t="s">
        <v>116</v>
      </c>
      <c r="B36" s="27">
        <v>10471.911559301701</v>
      </c>
      <c r="C36" s="27">
        <v>12508.5396613011</v>
      </c>
      <c r="D36" s="27">
        <v>16122.8215257713</v>
      </c>
      <c r="E36" s="27">
        <v>16399.437815734298</v>
      </c>
      <c r="F36" s="27">
        <v>15538.607656550899</v>
      </c>
      <c r="G36" s="27">
        <v>16465.7653037161</v>
      </c>
      <c r="H36" s="27">
        <v>16670.576783609602</v>
      </c>
      <c r="I36" s="27">
        <v>18478.523710689198</v>
      </c>
      <c r="J36" s="27">
        <v>17391.3498857308</v>
      </c>
      <c r="K36" s="27">
        <v>18660.468862490303</v>
      </c>
      <c r="L36" s="29">
        <f t="shared" si="2"/>
        <v>0.78195439837486935</v>
      </c>
      <c r="M36" s="29">
        <f t="shared" si="3"/>
        <v>7.2974150086002609E-2</v>
      </c>
      <c r="N36" s="41">
        <v>16837.648823500251</v>
      </c>
      <c r="O36" s="42">
        <f t="shared" si="1"/>
        <v>-9.7683506905559603E-2</v>
      </c>
    </row>
    <row r="37" spans="1:17" ht="15.6" x14ac:dyDescent="0.3">
      <c r="A37" s="26" t="s">
        <v>117</v>
      </c>
      <c r="B37" s="27">
        <v>45770.183814014599</v>
      </c>
      <c r="C37" s="27">
        <v>38286.897559844001</v>
      </c>
      <c r="D37" s="27">
        <v>36940.395752627999</v>
      </c>
      <c r="E37" s="27">
        <v>37350.617577751</v>
      </c>
      <c r="F37" s="27">
        <v>37469.889754330499</v>
      </c>
      <c r="G37" s="27">
        <v>37691.633301893096</v>
      </c>
      <c r="H37" s="27">
        <v>37628.099985827001</v>
      </c>
      <c r="I37" s="27">
        <v>37537.388131494306</v>
      </c>
      <c r="J37" s="27">
        <v>37670.050059721601</v>
      </c>
      <c r="K37" s="27">
        <v>37286.837407632906</v>
      </c>
      <c r="L37" s="29">
        <f t="shared" si="2"/>
        <v>-0.18534656624612755</v>
      </c>
      <c r="M37" s="29">
        <f t="shared" si="3"/>
        <v>-1.0172873449362463E-2</v>
      </c>
      <c r="N37" s="41">
        <v>37578.223573062998</v>
      </c>
      <c r="O37" s="42">
        <f t="shared" si="1"/>
        <v>7.8147192330784154E-3</v>
      </c>
    </row>
    <row r="38" spans="1:17" ht="15.6" x14ac:dyDescent="0.3">
      <c r="A38" s="20" t="s">
        <v>79</v>
      </c>
      <c r="B38" s="21">
        <v>24240.633841985298</v>
      </c>
      <c r="C38" s="21">
        <v>22348.896679407499</v>
      </c>
      <c r="D38" s="21">
        <v>22888.9318893532</v>
      </c>
      <c r="E38" s="21">
        <v>23679.333795544502</v>
      </c>
      <c r="F38" s="21">
        <v>23512.9662306971</v>
      </c>
      <c r="G38" s="21">
        <v>23450.532527279498</v>
      </c>
      <c r="H38" s="21">
        <v>23532.300877409798</v>
      </c>
      <c r="I38" s="21">
        <v>22981.9298323</v>
      </c>
      <c r="J38" s="21">
        <v>23126.382509877702</v>
      </c>
      <c r="K38" s="21">
        <v>23365.9560307141</v>
      </c>
      <c r="L38" s="23">
        <f t="shared" si="2"/>
        <v>-3.6083124598674354E-2</v>
      </c>
      <c r="M38" s="23">
        <f t="shared" si="3"/>
        <v>1.0359316712593269E-2</v>
      </c>
      <c r="N38" s="40">
        <v>22976.613674379823</v>
      </c>
      <c r="O38" s="25">
        <f t="shared" si="1"/>
        <v>-1.6662804458867142E-2</v>
      </c>
    </row>
    <row r="39" spans="1:17" ht="15.6" x14ac:dyDescent="0.3">
      <c r="A39" s="26" t="s">
        <v>118</v>
      </c>
      <c r="B39" s="27">
        <v>21686.331822164997</v>
      </c>
      <c r="C39" s="27">
        <v>19712.211520316898</v>
      </c>
      <c r="D39" s="27">
        <v>20243.9132783561</v>
      </c>
      <c r="E39" s="27">
        <v>20945.534851477198</v>
      </c>
      <c r="F39" s="27">
        <v>20827.332660637603</v>
      </c>
      <c r="G39" s="27">
        <v>20703.678195669097</v>
      </c>
      <c r="H39" s="27">
        <v>20822.167806142199</v>
      </c>
      <c r="I39" s="27">
        <v>20304.170985719102</v>
      </c>
      <c r="J39" s="27">
        <v>20460.1043757347</v>
      </c>
      <c r="K39" s="27">
        <v>20720.784783961102</v>
      </c>
      <c r="L39" s="29">
        <f t="shared" si="2"/>
        <v>-4.452329910478614E-2</v>
      </c>
      <c r="M39" s="29">
        <f t="shared" si="3"/>
        <v>1.2740912922006631E-2</v>
      </c>
      <c r="N39" s="41">
        <v>20273.773439635032</v>
      </c>
      <c r="O39" s="42">
        <f t="shared" si="1"/>
        <v>-2.1573089484143493E-2</v>
      </c>
    </row>
    <row r="40" spans="1:17" ht="15.6" x14ac:dyDescent="0.3">
      <c r="A40" s="26" t="s">
        <v>119</v>
      </c>
      <c r="B40" s="27">
        <v>2215.1303477568099</v>
      </c>
      <c r="C40" s="27">
        <v>2334.4165712122499</v>
      </c>
      <c r="D40" s="27">
        <v>2456.4250268341698</v>
      </c>
      <c r="E40" s="27">
        <v>2541.5165240900601</v>
      </c>
      <c r="F40" s="27">
        <v>2503.8311988610503</v>
      </c>
      <c r="G40" s="27">
        <v>2576.0032807133803</v>
      </c>
      <c r="H40" s="27">
        <v>2540.7341215245797</v>
      </c>
      <c r="I40" s="27">
        <v>2523.7688833112402</v>
      </c>
      <c r="J40" s="27">
        <v>2521.4041940458196</v>
      </c>
      <c r="K40" s="27">
        <v>2486.4783615458</v>
      </c>
      <c r="L40" s="29">
        <f t="shared" si="2"/>
        <v>0.12249753792763274</v>
      </c>
      <c r="M40" s="29">
        <f t="shared" si="3"/>
        <v>-1.3851738877287301E-2</v>
      </c>
      <c r="N40" s="41">
        <v>2564.9051595329679</v>
      </c>
      <c r="O40" s="42">
        <f t="shared" si="1"/>
        <v>3.1541315299607575E-2</v>
      </c>
    </row>
    <row r="41" spans="1:17" ht="15.6" x14ac:dyDescent="0.3">
      <c r="A41" s="26" t="s">
        <v>120</v>
      </c>
      <c r="B41" s="27">
        <v>339.17167206349501</v>
      </c>
      <c r="C41" s="27">
        <v>302.26858787833999</v>
      </c>
      <c r="D41" s="27">
        <v>188.59358416288799</v>
      </c>
      <c r="E41" s="27">
        <v>192.28241997731598</v>
      </c>
      <c r="F41" s="27">
        <v>181.80237119844799</v>
      </c>
      <c r="G41" s="27">
        <v>170.85105089696302</v>
      </c>
      <c r="H41" s="27">
        <v>169.39894974297101</v>
      </c>
      <c r="I41" s="27">
        <v>153.989963269599</v>
      </c>
      <c r="J41" s="27">
        <v>144.87394009712401</v>
      </c>
      <c r="K41" s="27">
        <v>158.69288520722</v>
      </c>
      <c r="L41" s="29">
        <f t="shared" si="2"/>
        <v>-0.53211633435733474</v>
      </c>
      <c r="M41" s="29">
        <f t="shared" si="3"/>
        <v>9.5385996272564499E-2</v>
      </c>
      <c r="N41" s="41">
        <v>137.93507521182366</v>
      </c>
      <c r="O41" s="42">
        <f t="shared" si="1"/>
        <v>-0.13080491899993463</v>
      </c>
    </row>
    <row r="42" spans="1:17" ht="15.6" x14ac:dyDescent="0.3">
      <c r="A42" s="20" t="s">
        <v>121</v>
      </c>
      <c r="B42" s="21">
        <v>3003.4801670776301</v>
      </c>
      <c r="C42" s="21">
        <v>3482.3041506557101</v>
      </c>
      <c r="D42" s="21">
        <v>3003.2781471261601</v>
      </c>
      <c r="E42" s="21">
        <v>3249.4612491037601</v>
      </c>
      <c r="F42" s="21">
        <v>3041.0041231528198</v>
      </c>
      <c r="G42" s="21">
        <v>3129.5795563177703</v>
      </c>
      <c r="H42" s="21">
        <v>3258.7671813266697</v>
      </c>
      <c r="I42" s="21">
        <v>2726.2452177485602</v>
      </c>
      <c r="J42" s="21">
        <v>2792.1782391332204</v>
      </c>
      <c r="K42" s="21">
        <v>3301.7609733978002</v>
      </c>
      <c r="L42" s="23">
        <f t="shared" si="2"/>
        <v>9.9311728304301017E-2</v>
      </c>
      <c r="M42" s="23">
        <f t="shared" si="3"/>
        <v>0.18250365507567667</v>
      </c>
      <c r="N42" s="40">
        <v>2853.9181627630974</v>
      </c>
      <c r="O42" s="25">
        <f t="shared" si="1"/>
        <v>-0.13563756257432336</v>
      </c>
    </row>
    <row r="43" spans="1:17" ht="15.6" x14ac:dyDescent="0.3">
      <c r="A43" s="20" t="s">
        <v>122</v>
      </c>
      <c r="B43" s="21">
        <v>27553.156940561501</v>
      </c>
      <c r="C43" s="21">
        <v>22654.657647203203</v>
      </c>
      <c r="D43" s="21">
        <v>23473.4261580274</v>
      </c>
      <c r="E43" s="21">
        <v>23806.495232331301</v>
      </c>
      <c r="F43" s="21">
        <v>24578.415075284902</v>
      </c>
      <c r="G43" s="21">
        <v>25118.311526613401</v>
      </c>
      <c r="H43" s="21">
        <v>25065.296772248901</v>
      </c>
      <c r="I43" s="21">
        <v>22348.743599483201</v>
      </c>
      <c r="J43" s="21">
        <v>23243.663354555501</v>
      </c>
      <c r="K43" s="21">
        <v>23856.4195735022</v>
      </c>
      <c r="L43" s="23">
        <f t="shared" si="2"/>
        <v>-0.13416747035680932</v>
      </c>
      <c r="M43" s="23">
        <f t="shared" si="3"/>
        <v>2.6362291072616451E-2</v>
      </c>
      <c r="N43" s="40">
        <v>24513.351412201704</v>
      </c>
      <c r="O43" s="25">
        <f t="shared" si="1"/>
        <v>2.7536899939049064E-2</v>
      </c>
    </row>
    <row r="44" spans="1:17" ht="15.6" x14ac:dyDescent="0.3">
      <c r="A44" s="26" t="s">
        <v>123</v>
      </c>
      <c r="B44" s="27">
        <v>17083.730346058299</v>
      </c>
      <c r="C44" s="27">
        <v>14478.5119091783</v>
      </c>
      <c r="D44" s="27">
        <v>14691.0314689066</v>
      </c>
      <c r="E44" s="27">
        <v>14470.719866913199</v>
      </c>
      <c r="F44" s="27">
        <v>14422.9953744002</v>
      </c>
      <c r="G44" s="27">
        <v>14355.7633721318</v>
      </c>
      <c r="H44" s="27">
        <v>14432.272309702701</v>
      </c>
      <c r="I44" s="27">
        <v>13372.2889793505</v>
      </c>
      <c r="J44" s="27">
        <v>13866.5800189003</v>
      </c>
      <c r="K44" s="27">
        <v>14623.006669505599</v>
      </c>
      <c r="L44" s="29">
        <f t="shared" si="2"/>
        <v>-0.14403901412085085</v>
      </c>
      <c r="M44" s="29">
        <f t="shared" si="3"/>
        <v>5.4550339706999296E-2</v>
      </c>
      <c r="N44" s="41">
        <v>14289.314084733391</v>
      </c>
      <c r="O44" s="42">
        <f t="shared" si="1"/>
        <v>-2.2819697228756763E-2</v>
      </c>
    </row>
    <row r="45" spans="1:17" ht="15.6" x14ac:dyDescent="0.3">
      <c r="A45" s="26" t="s">
        <v>124</v>
      </c>
      <c r="B45" s="27">
        <v>7685.9641279404905</v>
      </c>
      <c r="C45" s="27">
        <v>6094.9222276480405</v>
      </c>
      <c r="D45" s="27">
        <v>6680.8605823604803</v>
      </c>
      <c r="E45" s="27">
        <v>7287.5699263073302</v>
      </c>
      <c r="F45" s="27">
        <v>7811.3984598286797</v>
      </c>
      <c r="G45" s="27">
        <v>8177.3381733571305</v>
      </c>
      <c r="H45" s="27">
        <v>7979.4775717336597</v>
      </c>
      <c r="I45" s="27">
        <v>6642.0363555332196</v>
      </c>
      <c r="J45" s="27">
        <v>6864.4639492512497</v>
      </c>
      <c r="K45" s="27">
        <v>6718.0780872287396</v>
      </c>
      <c r="L45" s="29">
        <f t="shared" si="2"/>
        <v>-0.12592903435409386</v>
      </c>
      <c r="M45" s="29">
        <f t="shared" si="3"/>
        <v>-2.1325170196061283E-2</v>
      </c>
      <c r="N45" s="41">
        <v>7990.7965190585364</v>
      </c>
      <c r="O45" s="42">
        <f t="shared" si="1"/>
        <v>0.18944680536674197</v>
      </c>
    </row>
    <row r="46" spans="1:17" ht="15.6" x14ac:dyDescent="0.3">
      <c r="A46" s="26" t="s">
        <v>125</v>
      </c>
      <c r="B46" s="27">
        <v>2783.4624665627402</v>
      </c>
      <c r="C46" s="27">
        <v>2081.2235103768303</v>
      </c>
      <c r="D46" s="27">
        <v>2101.5341067602603</v>
      </c>
      <c r="E46" s="27">
        <v>2048.20543911082</v>
      </c>
      <c r="F46" s="27">
        <v>2344.0212410560098</v>
      </c>
      <c r="G46" s="27">
        <v>2585.2099811244898</v>
      </c>
      <c r="H46" s="27">
        <v>2653.5468908125699</v>
      </c>
      <c r="I46" s="27">
        <v>2334.4182645995102</v>
      </c>
      <c r="J46" s="27">
        <v>2512.6193864038801</v>
      </c>
      <c r="K46" s="27">
        <v>2515.33481676781</v>
      </c>
      <c r="L46" s="29">
        <f t="shared" si="2"/>
        <v>-9.6328818159361562E-2</v>
      </c>
      <c r="M46" s="29">
        <f t="shared" si="3"/>
        <v>1.080716951649574E-3</v>
      </c>
      <c r="N46" s="41">
        <v>2233.2408084097729</v>
      </c>
      <c r="O46" s="42">
        <f t="shared" si="1"/>
        <v>-0.11214968539278847</v>
      </c>
    </row>
  </sheetData>
  <mergeCells count="5">
    <mergeCell ref="L2:L3"/>
    <mergeCell ref="M2:M3"/>
    <mergeCell ref="B3:K3"/>
    <mergeCell ref="N2:N3"/>
    <mergeCell ref="O2:O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 me</vt:lpstr>
      <vt:lpstr>IPCC</vt:lpstr>
      <vt:lpstr>Economic Sector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Marin PELLAN</cp:lastModifiedBy>
  <dcterms:created xsi:type="dcterms:W3CDTF">2023-04-14T18:23:27Z</dcterms:created>
  <dcterms:modified xsi:type="dcterms:W3CDTF">2024-11-21T17:14:38Z</dcterms:modified>
</cp:coreProperties>
</file>