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1d55ae27fe9aabe/GovernmentComplianceDocs/"/>
    </mc:Choice>
  </mc:AlternateContent>
  <xr:revisionPtr revIDLastSave="0" documentId="8_{FA325FAA-E900-43DE-BA8C-74321A0A6C70}" xr6:coauthVersionLast="47" xr6:coauthVersionMax="47" xr10:uidLastSave="{00000000-0000-0000-0000-000000000000}"/>
  <bookViews>
    <workbookView xWindow="49275" yWindow="210" windowWidth="27000" windowHeight="19920" firstSheet="2" activeTab="7" xr2:uid="{6515E7F8-5D0F-4A0B-92FB-6DD264FA8E62}"/>
  </bookViews>
  <sheets>
    <sheet name="Attribution and License" sheetId="2" r:id="rId1"/>
    <sheet name="Control Dashboard" sheetId="11" r:id="rId2"/>
    <sheet name="Control Reporting" sheetId="9" r:id="rId3"/>
    <sheet name="ControlImplementation" sheetId="3" r:id="rId4"/>
    <sheet name="Audit Worksheet" sheetId="5" r:id="rId5"/>
    <sheet name="PO&amp;AM Worksheet" sheetId="12" r:id="rId6"/>
    <sheet name="Project Information" sheetId="6" r:id="rId7"/>
    <sheet name="SS Rev History" sheetId="13" r:id="rId8"/>
    <sheet name="xControls" sheetId="1" state="hidden" r:id="rId9"/>
    <sheet name="xValues" sheetId="4" state="hidden" r:id="rId10"/>
  </sheets>
  <definedNames>
    <definedName name="_xlcn.WorksheetConnection_171ControlTest.xlsxControlImplementation1" hidden="1">'ControlImplementation'!$A$17:$K$40</definedName>
    <definedName name="_xlcn.WorksheetConnection_ControlImplementationA17L1401" hidden="1">'ControlImplementation'!$A$17:$K$40</definedName>
    <definedName name="cr_ControlImplementaitionStatus">CR_ConImpStat[]</definedName>
    <definedName name="CR_ControlImpStatus">CR_ConImpStat[]</definedName>
    <definedName name="Slicer_CONTROL_FAMILY">#N/A</definedName>
    <definedName name="Slicer_Filter_Family">#N/A</definedName>
    <definedName name="Slicer_Status">#N/A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12"/>
  <c r="F21" i="5"/>
  <c r="F20" i="5"/>
  <c r="A18" i="3"/>
  <c r="B18" i="3"/>
  <c r="C18" i="3"/>
  <c r="D18" i="3"/>
  <c r="E18" i="3"/>
  <c r="F18" i="3"/>
  <c r="C14" i="9"/>
  <c r="D14" i="9"/>
  <c r="E14" i="9"/>
  <c r="F14" i="9"/>
  <c r="C15" i="9"/>
  <c r="D15" i="9"/>
  <c r="E15" i="9"/>
  <c r="F15" i="9"/>
  <c r="C16" i="9"/>
  <c r="D16" i="9"/>
  <c r="E16" i="9"/>
  <c r="F16" i="9"/>
  <c r="C17" i="9"/>
  <c r="D17" i="9"/>
  <c r="E17" i="9"/>
  <c r="F17" i="9"/>
  <c r="C18" i="9"/>
  <c r="D18" i="9"/>
  <c r="E18" i="9"/>
  <c r="F18" i="9"/>
  <c r="C19" i="9"/>
  <c r="D19" i="9"/>
  <c r="E19" i="9"/>
  <c r="F19" i="9"/>
  <c r="B15" i="9"/>
  <c r="B16" i="9"/>
  <c r="B17" i="9"/>
  <c r="B18" i="9"/>
  <c r="B19" i="9"/>
  <c r="B14" i="9"/>
  <c r="D4" i="9"/>
  <c r="F4" i="9"/>
  <c r="D5" i="9"/>
  <c r="F5" i="9"/>
  <c r="D6" i="9"/>
  <c r="F6" i="9"/>
  <c r="D7" i="9"/>
  <c r="F7" i="9"/>
  <c r="D8" i="9"/>
  <c r="F8" i="9"/>
  <c r="D9" i="9"/>
  <c r="F9" i="9"/>
  <c r="C5" i="9"/>
  <c r="C9" i="9"/>
  <c r="C8" i="9"/>
  <c r="C6" i="9"/>
  <c r="C4" i="9"/>
  <c r="C7" i="9"/>
  <c r="B19" i="3"/>
  <c r="D19" i="3"/>
  <c r="E19" i="3"/>
  <c r="F19" i="3"/>
  <c r="B20" i="3"/>
  <c r="D20" i="3"/>
  <c r="E20" i="3"/>
  <c r="F20" i="3"/>
  <c r="A19" i="3"/>
  <c r="F19" i="5"/>
  <c r="F18" i="5"/>
  <c r="A19" i="5"/>
  <c r="B19" i="5"/>
  <c r="C19" i="5"/>
  <c r="D19" i="5"/>
  <c r="E19" i="5"/>
  <c r="A20" i="5"/>
  <c r="B20" i="5"/>
  <c r="C20" i="5"/>
  <c r="D20" i="5"/>
  <c r="E20" i="5"/>
  <c r="A21" i="5"/>
  <c r="B21" i="5"/>
  <c r="C21" i="5"/>
  <c r="D21" i="5"/>
  <c r="E21" i="5"/>
  <c r="A23" i="5"/>
  <c r="B23" i="5"/>
  <c r="C23" i="5"/>
  <c r="D23" i="5"/>
  <c r="E23" i="5"/>
  <c r="F23" i="5"/>
  <c r="A24" i="5"/>
  <c r="B24" i="5"/>
  <c r="C24" i="5"/>
  <c r="D24" i="5"/>
  <c r="E24" i="5"/>
  <c r="F24" i="5"/>
  <c r="A26" i="5"/>
  <c r="B26" i="5"/>
  <c r="C26" i="5"/>
  <c r="D26" i="5"/>
  <c r="E26" i="5"/>
  <c r="F26" i="5"/>
  <c r="A28" i="5"/>
  <c r="B28" i="5"/>
  <c r="C28" i="5"/>
  <c r="D28" i="5"/>
  <c r="E28" i="5"/>
  <c r="F28" i="5"/>
  <c r="A29" i="5"/>
  <c r="B29" i="5"/>
  <c r="C29" i="5"/>
  <c r="D29" i="5"/>
  <c r="E29" i="5"/>
  <c r="F29" i="5"/>
  <c r="A30" i="5"/>
  <c r="B30" i="5"/>
  <c r="C30" i="5"/>
  <c r="D30" i="5"/>
  <c r="E30" i="5"/>
  <c r="F30" i="5"/>
  <c r="A31" i="5"/>
  <c r="B31" i="5"/>
  <c r="C31" i="5"/>
  <c r="D31" i="5"/>
  <c r="E31" i="5"/>
  <c r="F31" i="5"/>
  <c r="A33" i="5"/>
  <c r="B33" i="5"/>
  <c r="C33" i="5"/>
  <c r="D33" i="5"/>
  <c r="E33" i="5"/>
  <c r="F33" i="5"/>
  <c r="A34" i="5"/>
  <c r="B34" i="5"/>
  <c r="C34" i="5"/>
  <c r="D34" i="5"/>
  <c r="E34" i="5"/>
  <c r="F34" i="5"/>
  <c r="A36" i="5"/>
  <c r="B36" i="5"/>
  <c r="C36" i="5"/>
  <c r="D36" i="5"/>
  <c r="E36" i="5"/>
  <c r="F36" i="5"/>
  <c r="A37" i="5"/>
  <c r="B37" i="5"/>
  <c r="C37" i="5"/>
  <c r="D37" i="5"/>
  <c r="E37" i="5"/>
  <c r="F37" i="5"/>
  <c r="A38" i="5"/>
  <c r="B38" i="5"/>
  <c r="C38" i="5"/>
  <c r="D38" i="5"/>
  <c r="E38" i="5"/>
  <c r="F38" i="5"/>
  <c r="A39" i="5"/>
  <c r="B39" i="5"/>
  <c r="C39" i="5"/>
  <c r="D39" i="5"/>
  <c r="E39" i="5"/>
  <c r="F39" i="5"/>
  <c r="E18" i="5"/>
  <c r="D18" i="5"/>
  <c r="C18" i="5"/>
  <c r="B18" i="5"/>
  <c r="A18" i="5"/>
  <c r="L5" i="9"/>
  <c r="M5" i="9"/>
  <c r="N5" i="9"/>
  <c r="O5" i="9"/>
  <c r="L6" i="9"/>
  <c r="M6" i="9"/>
  <c r="N6" i="9"/>
  <c r="O6" i="9"/>
  <c r="L7" i="9"/>
  <c r="M7" i="9"/>
  <c r="N7" i="9"/>
  <c r="O7" i="9"/>
  <c r="L8" i="9"/>
  <c r="M8" i="9"/>
  <c r="N8" i="9"/>
  <c r="O8" i="9"/>
  <c r="L9" i="9"/>
  <c r="M9" i="9"/>
  <c r="N9" i="9"/>
  <c r="O9" i="9"/>
  <c r="M4" i="9"/>
  <c r="N4" i="9"/>
  <c r="O4" i="9"/>
  <c r="L4" i="9"/>
  <c r="C36" i="3"/>
  <c r="C33" i="3"/>
  <c r="C28" i="3"/>
  <c r="C26" i="3"/>
  <c r="C23" i="3"/>
  <c r="K16" i="9" l="1"/>
  <c r="K18" i="9"/>
  <c r="K17" i="9"/>
  <c r="K15" i="9"/>
  <c r="E14" i="12"/>
  <c r="E13" i="12"/>
  <c r="E12" i="12"/>
  <c r="E11" i="12"/>
  <c r="E10" i="12"/>
  <c r="E11" i="5"/>
  <c r="E12" i="5"/>
  <c r="E13" i="5"/>
  <c r="E14" i="5"/>
  <c r="E10" i="5"/>
  <c r="B21" i="3"/>
  <c r="B23" i="3"/>
  <c r="B24" i="3"/>
  <c r="B26" i="3"/>
  <c r="B28" i="3"/>
  <c r="B29" i="3"/>
  <c r="B30" i="3"/>
  <c r="B31" i="3"/>
  <c r="B33" i="3"/>
  <c r="B34" i="3"/>
  <c r="B36" i="3"/>
  <c r="B37" i="3"/>
  <c r="B38" i="3"/>
  <c r="B39" i="3"/>
  <c r="A26" i="3"/>
  <c r="D26" i="3"/>
  <c r="E26" i="3"/>
  <c r="F26" i="3"/>
  <c r="A28" i="3"/>
  <c r="D28" i="3"/>
  <c r="E28" i="3"/>
  <c r="F28" i="3"/>
  <c r="A29" i="3"/>
  <c r="D29" i="3"/>
  <c r="E29" i="3"/>
  <c r="F29" i="3"/>
  <c r="A30" i="3"/>
  <c r="D30" i="3"/>
  <c r="E30" i="3"/>
  <c r="F30" i="3"/>
  <c r="A31" i="3"/>
  <c r="D31" i="3"/>
  <c r="E31" i="3"/>
  <c r="F31" i="3"/>
  <c r="A33" i="3"/>
  <c r="D33" i="3"/>
  <c r="E33" i="3"/>
  <c r="F33" i="3"/>
  <c r="A34" i="3"/>
  <c r="D34" i="3"/>
  <c r="E34" i="3"/>
  <c r="F34" i="3"/>
  <c r="A36" i="3"/>
  <c r="D36" i="3"/>
  <c r="E36" i="3"/>
  <c r="F36" i="3"/>
  <c r="A37" i="3"/>
  <c r="D37" i="3"/>
  <c r="E37" i="3"/>
  <c r="F37" i="3"/>
  <c r="A38" i="3"/>
  <c r="D38" i="3"/>
  <c r="E38" i="3"/>
  <c r="F38" i="3"/>
  <c r="A39" i="3"/>
  <c r="D39" i="3"/>
  <c r="E39" i="3"/>
  <c r="F39" i="3"/>
  <c r="A21" i="3"/>
  <c r="D21" i="3"/>
  <c r="E21" i="3"/>
  <c r="F21" i="3"/>
  <c r="A23" i="3"/>
  <c r="D23" i="3"/>
  <c r="E23" i="3"/>
  <c r="F23" i="3"/>
  <c r="A24" i="3"/>
  <c r="D24" i="3"/>
  <c r="E24" i="3"/>
  <c r="F24" i="3"/>
  <c r="A20" i="3"/>
  <c r="C1" i="5" l="1"/>
  <c r="E6" i="9"/>
  <c r="E8" i="9"/>
  <c r="E9" i="9"/>
  <c r="E7" i="9"/>
  <c r="E4" i="9"/>
  <c r="E5" i="9"/>
  <c r="B7" i="9"/>
  <c r="B8" i="9"/>
  <c r="B9" i="9"/>
  <c r="B5" i="9"/>
  <c r="B4" i="9"/>
  <c r="B6" i="9"/>
  <c r="K7" i="9"/>
  <c r="P7" i="9" s="1"/>
  <c r="K6" i="9"/>
  <c r="P6" i="9" s="1"/>
  <c r="K9" i="9"/>
  <c r="P9" i="9" s="1"/>
  <c r="K5" i="9"/>
  <c r="P5" i="9" s="1"/>
  <c r="K8" i="9"/>
  <c r="P8" i="9" s="1"/>
  <c r="K4" i="9"/>
  <c r="G14" i="9"/>
  <c r="G15" i="9"/>
  <c r="B43" i="3"/>
  <c r="G18" i="9"/>
  <c r="G17" i="9"/>
  <c r="F20" i="9"/>
  <c r="C20" i="9"/>
  <c r="E20" i="9"/>
  <c r="G16" i="9"/>
  <c r="D20" i="9"/>
  <c r="G19" i="9"/>
  <c r="B20" i="9"/>
  <c r="O10" i="9"/>
  <c r="N10" i="9"/>
  <c r="M10" i="9"/>
  <c r="L10" i="9"/>
  <c r="F10" i="9"/>
  <c r="D10" i="9"/>
  <c r="E10" i="9" l="1"/>
  <c r="G6" i="9"/>
  <c r="G7" i="9"/>
  <c r="C10" i="9"/>
  <c r="G8" i="9"/>
  <c r="B10" i="9"/>
  <c r="G5" i="9"/>
  <c r="K10" i="9"/>
  <c r="G9" i="9"/>
  <c r="G4" i="9"/>
  <c r="P4" i="9"/>
  <c r="P10" i="9" s="1"/>
  <c r="G20" i="9"/>
  <c r="G10"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<sst xmlns="http://schemas.openxmlformats.org/spreadsheetml/2006/main" count="406" uniqueCount="178">
  <si>
    <t>Control Family</t>
  </si>
  <si>
    <t>Family</t>
  </si>
  <si>
    <t>Basic/Derived Security Requirement</t>
  </si>
  <si>
    <t>Identifier</t>
  </si>
  <si>
    <t>Sort-As</t>
  </si>
  <si>
    <t xml:space="preserve"> Security Requirement</t>
  </si>
  <si>
    <t>Discussion</t>
  </si>
  <si>
    <t>Access Control</t>
  </si>
  <si>
    <t>Basic</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</si>
  <si>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</si>
  <si>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Identification and Authentication</t>
  </si>
  <si>
    <t>Media Protection</t>
  </si>
  <si>
    <t>Physical Protection</t>
  </si>
  <si>
    <t>Escort visitors and monitor visitor activity.</t>
  </si>
  <si>
    <t>Individuals with permanent physical access authorization credentials are not considered visitors. Audit logs can be used to monitor visitor activity.</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</si>
  <si>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</si>
  <si>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Control and manage physical access devices.</t>
  </si>
  <si>
    <t>Physical access devices include keys, locks, combinations, and card readers.</t>
  </si>
  <si>
    <t>System and Communications Protection</t>
  </si>
  <si>
    <t>System and Information Integrity</t>
  </si>
  <si>
    <t>This spreadsheet provides an effective measurable way for to analyze and improve the security around CUI.</t>
  </si>
  <si>
    <t>Author:</t>
  </si>
  <si>
    <t>Instructions</t>
  </si>
  <si>
    <t>NIST800-171 R3</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</si>
  <si>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</si>
  <si>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</si>
  <si>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</si>
  <si>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</si>
  <si>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</si>
  <si>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</si>
  <si>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</si>
  <si>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</si>
  <si>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</si>
  <si>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</si>
  <si>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</si>
  <si>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</si>
  <si>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</si>
  <si>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</si>
  <si>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</si>
  <si>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</si>
  <si>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</si>
  <si>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</si>
  <si>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</si>
  <si>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</si>
  <si>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</si>
  <si>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</si>
  <si>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</si>
  <si>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</si>
  <si>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</si>
  <si>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</si>
  <si>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</si>
  <si>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</si>
  <si>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</si>
  <si>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</si>
  <si>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</si>
  <si>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</si>
  <si>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</si>
  <si>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</si>
  <si>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</si>
  <si>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</si>
  <si>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</si>
  <si>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</si>
  <si>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</si>
  <si>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</si>
  <si>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</si>
  <si>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</si>
  <si>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</si>
  <si>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</si>
  <si>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</si>
  <si>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</si>
  <si>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</si>
  <si>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</si>
  <si>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</si>
  <si>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</si>
  <si>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</si>
  <si>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</si>
  <si>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</si>
  <si>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</si>
  <si>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</si>
  <si>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</si>
  <si>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</si>
  <si>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</si>
  <si>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</si>
  <si>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</si>
  <si>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</si>
  <si>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</si>
  <si>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</si>
  <si>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</si>
  <si>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</si>
  <si>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</si>
  <si>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</si>
  <si>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</si>
  <si>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</si>
  <si>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</si>
  <si>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</si>
  <si>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</si>
  <si>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</si>
  <si>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</si>
  <si>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</si>
  <si>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</si>
  <si>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</si>
  <si>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</si>
  <si>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</si>
  <si>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</si>
  <si>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</si>
  <si>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</si>
  <si>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</si>
  <si>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</si>
  <si>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</si>
  <si>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</si>
  <si>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</si>
  <si>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</si>
  <si>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</si>
  <si>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</si>
  <si>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</si>
  <si>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</si>
  <si>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</si>
  <si>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</si>
  <si>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</si>
  <si>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</si>
  <si>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AC.1.002</t>
  </si>
  <si>
    <t>AC.1.001</t>
  </si>
  <si>
    <t>AC.1.003</t>
  </si>
  <si>
    <t>AC.1.004</t>
  </si>
  <si>
    <t>IA.1.076</t>
  </si>
  <si>
    <t>IA.1.077</t>
  </si>
  <si>
    <t>PE.1.131</t>
  </si>
  <si>
    <t>PE.1.132</t>
  </si>
  <si>
    <t>PE.1.133</t>
  </si>
  <si>
    <t>PE.1.134</t>
  </si>
  <si>
    <t>SC.1.175</t>
  </si>
  <si>
    <t>SC.1.176</t>
  </si>
  <si>
    <t>SI.1.210</t>
  </si>
  <si>
    <t>SI.1.211</t>
  </si>
  <si>
    <t>SI.1.212</t>
  </si>
  <si>
    <t>SI.1.213</t>
  </si>
  <si>
    <t>MP.1.118</t>
  </si>
  <si>
    <t xml:space="preserve"> Identify information system users, processes acting on behalf of users, or devices</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</si>
  <si>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NIST SP 800-63-3 provides guidance on digital identities.</t>
  </si>
  <si>
    <t>Procedures [Assignment: organization-defined frequency] and following [Assignment: organization-defined events].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</si>
  <si>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 (AC.1.002).</t>
  </si>
  <si>
    <t>Limit information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</si>
  <si>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 -origin. In defining other account attributes, organizations consider system-related requirements (e.g., system upgrades scheduled maintenance,) and mission or business requirements, (e.g., time zone differences, customer requirements, remote access to support travel requirements).</t>
  </si>
  <si>
    <t>Verify and control/limit connections to and use of external information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</si>
  <si>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Federally Contracted Information,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Federally Contracted Information across an organization, the organization may have systems that process Federally Contracted Information and others that do not. And among the systems that process Federally Contracted Information there are likely access restrictions for Federally Contracted Information that apply between systems. Therefore, from the perspective of a given system, other systems within the organization may be considered “external" to that system.</t>
  </si>
  <si>
    <t>Control information posted or processed on publicly accessible information systems.</t>
  </si>
  <si>
    <t>Authenticate (or verify) the identities of those users, processes, or devices, as a prerequisite to allowing access to organizational information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</si>
  <si>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NIST SP 800-63-3 provides guidance on digital identities.</t>
  </si>
  <si>
    <t>Sanitize or destroy information system media containing Federal Contract Information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</si>
  <si>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NIST SP 800-88 provides guidance on media sanitization.</t>
  </si>
  <si>
    <t xml:space="preserve">Limit physical access to organizational information systems, equipment, and the respective operating environments to authorized individuals. </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</si>
  <si>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</si>
  <si>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Maintain audit logs of physical access</t>
  </si>
  <si>
    <t>Monitor, control, and protect organizational communications (i.e., information transmitted or received by organizational information systems) at the external boundaries and key internal boundaries of information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</si>
  <si>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NIST SP 800-41 provides guidance on firewalls and firewall policy. SP 800-125B provides guidance on security for virtualization technologies.</t>
  </si>
  <si>
    <t xml:space="preserve"> 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</si>
  <si>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NIST SP 800-41 provides guidance on firewalls and firewall policy. SP 800-125B provides guidance on security for virtualization technologies.</t>
  </si>
  <si>
    <t>Identify, report, and correct information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</si>
  <si>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NIST SP 800-40 provides guidance on patch management technologies.</t>
  </si>
  <si>
    <t>Provide protection from malicious code at appropriate locations within organizational information systems.</t>
  </si>
  <si>
    <t>Designated locations include system entry and exit points which may include firewalls, remote 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NIST SP 800-83 provides guidance on malware incident prevention.</t>
  </si>
  <si>
    <t>Update malicious code protection mechanisms when new releases are available.</t>
  </si>
  <si>
    <t>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t>
  </si>
  <si>
    <t>Perform periodic scans of information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</si>
  <si>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Many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</si>
  <si>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</si>
  <si>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</si>
  <si>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</si>
  <si>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</si>
  <si>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</si>
  <si>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</si>
  <si>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</si>
  <si>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</si>
  <si>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 xml:space="preserve"> </t>
  </si>
  <si>
    <t>FAR 52.204-21 Asessment Spreadsheet</t>
  </si>
  <si>
    <t>Initial Draft</t>
  </si>
  <si>
    <t>Adjust license and some formatting</t>
  </si>
  <si>
    <t>Adjusted Audit for inteview, examine and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</si>
</sst>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sz val="11"/>
      <color rgb="FF1A1A1A"/>
      <name val="Calibri"/>
      <family val="2"/>
    </font>
    <font>
      <sz val="11"/>
      <color rgb="FF000000"/>
      <name val="Arial"/>
      <family val="2"/>
    </font>
    <font>
      <i/>
      <sz val="11"/>
      <color rgb="FF000000"/>
      <name val="Arial"/>
      <family val="2"/>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rgb="FF7030A0"/>
        <bgColor theme="4" tint="0.79998168889431442"/>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11" fillId="0" borderId="0" applyNumberFormat="0" applyFill="0" applyBorder="0" applyAlignment="0" applyProtection="0"/>
  </cellStyleXfs>
  <cellXfs count="81">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3" borderId="0" xfId="0" applyFill="1" applyAlignment="1" applyProtection="1">
      <alignment wrapText="1"/>
      <protection locked="0"/>
    </xf>
    <xf numFmtId="0" fontId="0" fillId="0" borderId="0" xfId="0" applyAlignment="1">
      <alignment horizontal="center"/>
    </xf>
    <xf numFmtId="0" fontId="0" fillId="6" borderId="13" xfId="0" applyFill="1" applyBorder="1" applyAlignment="1">
      <alignment vertical="top"/>
    </xf>
    <xf numFmtId="0" fontId="3" fillId="4" borderId="13" xfId="0" applyFont="1" applyFill="1" applyBorder="1" applyAlignment="1">
      <alignment vertical="top"/>
    </xf>
    <xf numFmtId="0" fontId="0" fillId="6" borderId="13" xfId="0" applyFill="1" applyBorder="1" applyAlignment="1">
      <alignment vertical="top" wrapText="1"/>
    </xf>
    <xf numFmtId="0" fontId="0" fillId="6" borderId="13" xfId="0" applyFill="1" applyBorder="1" applyAlignment="1">
      <alignment wrapText="1"/>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0" fillId="0" borderId="13" xfId="0" applyBorder="1"/>
    <xf numFmtId="0" fontId="0" fillId="3"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3" fillId="3" borderId="13" xfId="0" applyFont="1" applyFill="1" applyBorder="1"/>
    <xf numFmtId="0" fontId="2" fillId="3" borderId="0" xfId="0" applyFont="1" applyFill="1"/>
    <xf numFmtId="14" fontId="0" fillId="0" borderId="0" xfId="0" applyNumberFormat="1"/>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0" fillId="8" borderId="13" xfId="0" applyFill="1" applyBorder="1"/>
    <xf numFmtId="0" fontId="0" fillId="8" borderId="13" xfId="0" applyFill="1" applyBorder="1" applyAlignment="1">
      <alignment vertical="top"/>
    </xf>
    <xf numFmtId="0" fontId="0" fillId="8" borderId="13" xfId="0" applyFill="1" applyBorder="1" applyAlignment="1">
      <alignment vertical="top" wrapText="1"/>
    </xf>
    <xf numFmtId="0" fontId="0" fillId="8" borderId="13" xfId="0" applyFill="1" applyBorder="1" applyAlignment="1">
      <alignment wrapText="1"/>
    </xf>
    <xf numFmtId="0" fontId="3" fillId="3" borderId="0" xfId="0" applyFont="1" applyFill="1" applyAlignment="1">
      <alignment vertical="top"/>
    </xf>
    <xf numFmtId="49" fontId="0" fillId="0" borderId="13" xfId="0" applyNumberFormat="1" applyBorder="1" applyAlignment="1">
      <alignment vertical="top" wrapText="1"/>
    </xf>
    <xf numFmtId="0" fontId="0" fillId="9" borderId="13" xfId="0" applyFill="1" applyBorder="1" applyAlignment="1">
      <alignment vertical="top"/>
    </xf>
    <xf numFmtId="0" fontId="0" fillId="9" borderId="13" xfId="0" applyFill="1" applyBorder="1" applyAlignment="1">
      <alignment vertical="top" wrapText="1"/>
    </xf>
    <xf numFmtId="0" fontId="0" fillId="9" borderId="13" xfId="0" applyFill="1" applyBorder="1" applyAlignment="1">
      <alignment wrapText="1"/>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xf numFmtId="0" fontId="12" fillId="10" borderId="0" xfId="1" applyNumberFormat="1" applyFont="1" applyFill="1" applyBorder="1" applyAlignment="1">
      <alignment horizontal="center"/>
    </xf>
    <xf numFmtId="0" fontId="1" fillId="10" borderId="0" xfId="1" applyFill="1" applyBorder="1"/>
    <xf numFmtId="0" fontId="13" fillId="10" borderId="0" xfId="1" applyFont="1" applyFill="1" applyBorder="1"/>
    <xf numFmtId="0" fontId="13" fillId="10" borderId="0" xfId="1" applyFont="1" applyFill="1" applyBorder="1" applyAlignment="1">
      <alignment horizontal="left"/>
    </xf>
    <xf numFmtId="0" fontId="14" fillId="10" borderId="0" xfId="2" applyFont="1" applyFill="1" applyBorder="1"/>
    <xf numFmtId="0" fontId="14" fillId="10" borderId="0" xfId="2" applyFont="1" applyFill="1"/>
    <xf numFmtId="0" fontId="15" fillId="0" borderId="0" xfId="0" applyFont="1" applyFill="1"/>
  </cellXfs>
  <cellStyles count="3">
    <cellStyle name="Check Cell" xfId="1" builtinId="23"/>
    <cellStyle name="Hyperlink" xfId="2" builtinId="8"/>
    <cellStyle name="Normal" xfId="0" builtinId="0"/>
  </cellStyles>
  <dxfs count="25">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24"/>
      <tableStyleElement type="totalRow" dxfId="23"/>
      <tableStyleElement type="secondRowStripe" dxfId="22"/>
    </tableStyle>
  </tableStyles>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calcChain" Target="calcChain.xml"/><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966-4B41-9F97-7A23CF164B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966-4B41-9F97-7A23CF164B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966-4B41-9F97-7A23CF164B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966-4B41-9F97-7A23CF164B73}"/>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966-4B41-9F97-7A23CF164B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Reporting'!$B$10:$F$10</c:f>
              <c:numCache>
                <c:formatCode>General</c:formatCode>
                <c:ptCount val="5"/>
                <c:pt idx="0">
                  <c:v>17</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Reporting'!$K$10:$O$10</c:f>
              <c:numCache>
                <c:formatCode>General</c:formatCode>
                <c:ptCount val="5"/>
                <c:pt idx="0">
                  <c:v>17</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Reporting'!$B$13:$F$13</c:f>
              <c:strCache>
                <c:ptCount val="5"/>
                <c:pt idx="0">
                  <c:v>Inherited</c:v>
                </c:pt>
                <c:pt idx="1">
                  <c:v>Inherited - AzureSSP</c:v>
                </c:pt>
                <c:pt idx="2">
                  <c:v>Inherited - Org ISSP</c:v>
                </c:pt>
                <c:pt idx="3">
                  <c:v>Hybrid</c:v>
                </c:pt>
                <c:pt idx="4">
                  <c:v>System Specific</c:v>
                </c:pt>
              </c:strCache>
            </c:strRef>
          </c:cat>
          <c:val>
            <c:numRef>
              <c:f>'Control Reporting'!$B$20:$F$20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581025</xdr:colOff>
      <xdr:row>6</xdr:row>
      <xdr:rowOff>61912</xdr:rowOff>
    </xdr:from>
    <xdr:to>
      <xdr:col>7</xdr:col>
      <xdr:colOff>733425</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285750</xdr:colOff>
      <xdr:row>15</xdr:row>
      <xdr:rowOff>9526</xdr:rowOff>
    </xdr:from>
    <xdr:to>
      <xdr:col>14</xdr:col>
      <xdr:colOff>285750</xdr:colOff>
      <xdr:row>19</xdr:row>
      <xdr:rowOff>828676</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6363950" y="2943226"/>
              <a:ext cx="1828800" cy="4324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19050</xdr:colOff>
      <xdr:row>15</xdr:row>
      <xdr:rowOff>0</xdr:rowOff>
    </xdr:from>
    <xdr:to>
      <xdr:col>18</xdr:col>
      <xdr:colOff>19050</xdr:colOff>
      <xdr:row>19</xdr:row>
      <xdr:rowOff>857250</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35650" y="2933700"/>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342900</xdr:colOff>
      <xdr:row>10</xdr:row>
      <xdr:rowOff>171450</xdr:rowOff>
    </xdr:from>
    <xdr:to>
      <xdr:col>19</xdr:col>
      <xdr:colOff>342900</xdr:colOff>
      <xdr:row>38</xdr:row>
      <xdr:rowOff>76200</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18907125" y="215265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533400</xdr:colOff>
      <xdr:row>10</xdr:row>
      <xdr:rowOff>161925</xdr:rowOff>
    </xdr:from>
    <xdr:to>
      <xdr:col>22</xdr:col>
      <xdr:colOff>533400</xdr:colOff>
      <xdr:row>38</xdr:row>
      <xdr:rowOff>57150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0926425" y="21431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10" totalsRowShown="0" headerRowDxfId="21">
  <autoFilter ref="A3:G10"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20"/>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13:G20" totalsRowShown="0" headerRowDxfId="19">
  <autoFilter ref="A13:G20"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18"/>
    <tableColumn id="3" xr3:uid="{21B56E1B-007C-4C04-97B8-7A3FEA651922}" name="Inherited - AzureSSP" dataDxfId="17"/>
    <tableColumn id="4" xr3:uid="{238C8B38-3B31-45E6-A10E-B48BD6A8EBD1}" name="Inherited - Org ISSP" dataDxfId="16"/>
    <tableColumn id="5" xr3:uid="{19F63DB8-6717-444A-A1BA-9C7AB40A41FF}" name="Hybrid" dataDxfId="15"/>
    <tableColumn id="6" xr3:uid="{9198D207-4FF8-478E-A73D-83C692ED7C31}" name="System Specific" dataDxfId="14"/>
    <tableColumn id="7" xr3:uid="{4C16C8C4-AF7C-40D3-91A9-BDC74446DEC0}" name="Total" dataDxfId="13"/>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10" totalsRowShown="0" headerRowDxfId="12">
  <autoFilter ref="J3:P10"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11"/>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15:K18"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 totalsRowShown="0" headerRowDxfId="10" tableBorderDxfId="9">
  <autoFilter ref="A17:K40" xr:uid="{C8EA65B9-A847-4B76-9C6E-64CA64A03778}"/>
  <tableColumns count="11">
    <tableColumn id="1" xr3:uid="{3392B7BB-664C-451F-8B58-BDFA30DF8A08}" name="Sort_Order"/>
    <tableColumn id="2" xr3:uid="{9CE33FB5-120F-42D7-A5BE-E38B34EDEA7B}" name="Filter_Family"/>
    <tableColumn id="3" xr3:uid="{A9B5EAE6-EB7B-4492-ACF7-D5749CAEA952}" name="Family" dataDxfId="8"/>
    <tableColumn id="4" xr3:uid="{3F146A18-C679-4D84-9957-A5C2B475ACEB}" name="Requirement"/>
    <tableColumn id="5" xr3:uid="{7FD54F1D-EF41-4D29-8764-D8F6D3979E76}" name="ID"/>
    <tableColumn id="6" xr3:uid="{3E87FEA5-7BEC-4A43-9255-3364A8D4B507}" name="Control Requirement"/>
    <tableColumn id="7" xr3:uid="{B1F8DFEC-642F-43BE-BCC2-4624A7A02C76}" name="Implementation Text"/>
    <tableColumn id="8" xr3:uid="{67239FA2-4C5B-41AA-9E97-0D955F9DC480}" name="Column5"/>
    <tableColumn id="9" xr3:uid="{B8AAC346-4BF5-48C3-B648-2E9FDD8E242D}" name="Control Type"/>
    <tableColumn id="10" xr3:uid="{52814D9E-80E6-4E45-8F49-C26B84DAA20F}" name="Column1"/>
    <tableColumn id="11" xr3:uid="{3C4E488D-3100-494B-9FC0-BBC139FBDBC7}"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40" totalsRowShown="0" headerRowDxfId="7">
  <autoFilter ref="A17:P40" xr:uid="{1E0D1B6F-E001-4104-96FA-7EB29BB2CCD6}"/>
  <tableColumns count="16">
    <tableColumn id="1" xr3:uid="{05642FE0-C2A2-4EF4-9F74-8C1EAB2DF954}" name="Sort"/>
    <tableColumn id="2" xr3:uid="{26C1418F-2DC4-47FD-8A50-A94F9F33FA8D}" name="CONTROL_FAMILY"/>
    <tableColumn id="3" xr3:uid="{6DA38F96-59F5-44DC-B8AF-18D03573A7CD}" name="Family" dataDxfId="6"/>
    <tableColumn id="4" xr3:uid="{F09344BF-7C3F-4F1C-A708-B2BD30E78700}" name="Requirement"/>
    <tableColumn id="5" xr3:uid="{03DE1AE5-FB55-464C-B958-4C59EE9798E8}" name="ID"/>
    <tableColumn id="6" xr3:uid="{3F358BA0-8D7C-4A46-9CC2-DB8BEAB539C5}" name="Implementation Text" dataDxfId="5"/>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559784CC-79F0-46C1-9130-06F9E77BA602}" name="Interview"/>
    <tableColumn id="13" xr3:uid="{8BF061AC-B1D6-4C05-8409-469AC87AED2C}" name="Examin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creativecommons.org/licenses/by-sa/4.0/?ref=chooser-v1" TargetMode="External"/><Relationship Id="rId1" Type="http://schemas.openxmlformats.org/officeDocument/2006/relationships/hyperlink" Target="https://www.conquestsecurity.com/"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27"/>
  <sheetViews>
    <sheetView workbookViewId="0">
      <selection activeCell="B3" sqref="B3"/>
    </sheetView>
  </sheetViews>
  <sheetFormatPr defaultRowHeight="15" x14ac:dyDescent="0.25"/>
  <cols>
    <col min="1" max="1" width="18.7109375" style="75" customWidth="1"/>
    <col min="2" max="2" width="192.28515625" style="75" customWidth="1"/>
    <col min="3" max="16384" width="9.140625" style="75"/>
  </cols>
  <sheetData>
    <row r="1" spans="1:2" ht="36" customHeight="1" x14ac:dyDescent="0.45">
      <c r="A1" s="74" t="s">
        <v>174</v>
      </c>
      <c r="B1" s="74"/>
    </row>
    <row r="2" spans="1:2" x14ac:dyDescent="0.25">
      <c r="A2" s="76" t="s">
        <v>25</v>
      </c>
      <c r="B2" s="77">
        <v>0.3</v>
      </c>
    </row>
    <row r="3" spans="1:2" x14ac:dyDescent="0.25">
      <c r="A3" s="76" t="s">
        <v>26</v>
      </c>
      <c r="B3" s="76" t="s">
        <v>20</v>
      </c>
    </row>
    <row r="4" spans="1:2" x14ac:dyDescent="0.25">
      <c r="A4" s="76" t="s">
        <v>24</v>
      </c>
      <c r="B4" s="78" t="s">
        <v>165</v>
      </c>
    </row>
    <row r="5" spans="1:2" x14ac:dyDescent="0.25">
      <c r="A5" s="76" t="s">
        <v>21</v>
      </c>
      <c r="B5" s="78" t="s">
        <v>166</v>
      </c>
    </row>
    <row r="6" spans="1:2" x14ac:dyDescent="0.25">
      <c r="A6" s="76" t="s">
        <v>27</v>
      </c>
      <c r="B6" s="76" t="s">
        <v>23</v>
      </c>
    </row>
    <row r="8" spans="1:2" x14ac:dyDescent="0.25">
      <c r="A8" s="76" t="s">
        <v>167</v>
      </c>
      <c r="B8" s="78" t="s">
        <v>168</v>
      </c>
    </row>
    <row r="9" spans="1:2" x14ac:dyDescent="0.25">
      <c r="A9" s="76" t="s">
        <v>169</v>
      </c>
      <c r="B9" s="78" t="s">
        <v>170</v>
      </c>
    </row>
    <row r="10" spans="1:2" x14ac:dyDescent="0.25">
      <c r="A10" s="76" t="s">
        <v>171</v>
      </c>
      <c r="B10" s="79" t="s">
        <v>172</v>
      </c>
    </row>
    <row r="27" spans="2:2" x14ac:dyDescent="0.25">
      <c r="B27" s="75" t="s">
        <v>173</v>
      </c>
    </row>
  </sheetData>
  <mergeCells count="1">
    <mergeCell ref="A1:B1"/>
  </mergeCells>
  <hyperlinks>
    <hyperlink ref="B5" r:id="rId1" xr:uid="{2F7CA586-9BB9-43FF-8FB4-8F1FEC6847AB}"/>
    <hyperlink ref="B4" r:id="rId2" display="Attribution-ShareAlike 4.0 International" xr:uid="{A55941A6-C760-4923-8B03-516BC08D3502}"/>
    <hyperlink ref="B8" r:id="rId3" xr:uid="{076CD5A6-C6D4-4838-8178-3179EE0FD053}"/>
    <hyperlink ref="B9" r:id="rId4" xr:uid="{5C55503D-2578-4787-88B0-EFB0B784BAFB}"/>
    <hyperlink ref="B10" r:id="rId5" display="https://www.conquestsecurity.com/contact-us/" xr:uid="{2765B6DC-10C9-4CB8-9B4C-B4ABEEEB4054}"/>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44</v>
      </c>
      <c r="C1" t="s">
        <v>54</v>
      </c>
      <c r="E1" t="s">
        <v>68</v>
      </c>
      <c r="H1" t="s">
        <v>103</v>
      </c>
      <c r="J1" t="s">
        <v>106</v>
      </c>
      <c r="L1" t="s">
        <v>111</v>
      </c>
    </row>
    <row r="2" spans="1:12" x14ac:dyDescent="0.25">
      <c r="A2" t="s">
        <v>48</v>
      </c>
      <c r="C2" t="s">
        <v>61</v>
      </c>
      <c r="E2" t="s">
        <v>69</v>
      </c>
      <c r="H2" t="s">
        <v>104</v>
      </c>
      <c r="J2" t="s">
        <v>107</v>
      </c>
      <c r="L2" t="s">
        <v>112</v>
      </c>
    </row>
    <row r="3" spans="1:12" x14ac:dyDescent="0.25">
      <c r="A3" t="s">
        <v>46</v>
      </c>
      <c r="C3" t="s">
        <v>55</v>
      </c>
      <c r="E3" t="s">
        <v>85</v>
      </c>
      <c r="H3" t="s">
        <v>105</v>
      </c>
      <c r="J3" t="s">
        <v>108</v>
      </c>
      <c r="L3" t="s">
        <v>82</v>
      </c>
    </row>
    <row r="4" spans="1:12" x14ac:dyDescent="0.25">
      <c r="A4" t="s">
        <v>47</v>
      </c>
      <c r="C4" t="s">
        <v>56</v>
      </c>
      <c r="E4" t="s">
        <v>86</v>
      </c>
      <c r="J4" t="s">
        <v>109</v>
      </c>
      <c r="L4" t="s">
        <v>81</v>
      </c>
    </row>
    <row r="5" spans="1:12" x14ac:dyDescent="0.25">
      <c r="A5" t="s">
        <v>45</v>
      </c>
      <c r="E5" t="s">
        <v>70</v>
      </c>
      <c r="J5" t="s">
        <v>110</v>
      </c>
      <c r="L5" t="s">
        <v>80</v>
      </c>
    </row>
    <row r="6" spans="1:12" x14ac:dyDescent="0.25">
      <c r="A6" t="s">
        <v>49</v>
      </c>
      <c r="E6" t="s">
        <v>71</v>
      </c>
      <c r="L6" t="s">
        <v>113</v>
      </c>
    </row>
    <row r="19" spans="1:2" x14ac:dyDescent="0.25">
      <c r="A19" t="s">
        <v>57</v>
      </c>
      <c r="B19" t="s">
        <v>58</v>
      </c>
    </row>
    <row r="20" spans="1:2" x14ac:dyDescent="0.25">
      <c r="A20" t="s">
        <v>59</v>
      </c>
      <c r="B20" t="s">
        <v>60</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25" sqref="K25"/>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91</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119</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20"/>
  <sheetViews>
    <sheetView workbookViewId="0">
      <selection activeCell="B41" sqref="B41"/>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8" t="s">
        <v>90</v>
      </c>
      <c r="B2" s="48"/>
      <c r="C2" s="48"/>
      <c r="D2" s="48"/>
      <c r="E2" s="48"/>
      <c r="F2" s="48"/>
      <c r="G2" s="48"/>
      <c r="J2" s="48" t="s">
        <v>87</v>
      </c>
      <c r="K2" s="48"/>
      <c r="L2" s="48"/>
      <c r="M2" s="48"/>
      <c r="N2" s="48"/>
      <c r="O2" s="48"/>
    </row>
    <row r="3" spans="1:16" x14ac:dyDescent="0.25">
      <c r="A3" s="4" t="s">
        <v>0</v>
      </c>
      <c r="B3" s="3" t="s">
        <v>48</v>
      </c>
      <c r="C3" s="3" t="s">
        <v>46</v>
      </c>
      <c r="D3" s="3" t="s">
        <v>47</v>
      </c>
      <c r="E3" s="3" t="s">
        <v>45</v>
      </c>
      <c r="F3" s="3" t="s">
        <v>49</v>
      </c>
      <c r="G3" s="3" t="s">
        <v>88</v>
      </c>
      <c r="J3" s="4" t="s">
        <v>0</v>
      </c>
      <c r="K3" s="3" t="s">
        <v>48</v>
      </c>
      <c r="L3" s="3" t="s">
        <v>46</v>
      </c>
      <c r="M3" s="3" t="s">
        <v>47</v>
      </c>
      <c r="N3" s="3" t="s">
        <v>45</v>
      </c>
      <c r="O3" s="3" t="s">
        <v>49</v>
      </c>
      <c r="P3" s="3" t="s">
        <v>88</v>
      </c>
    </row>
    <row r="4" spans="1:16" x14ac:dyDescent="0.25">
      <c r="A4" t="s">
        <v>7</v>
      </c>
      <c r="B4" s="10">
        <f>COUNTIFS('ControlImplementation'!$K$18:$K$40,"="&amp;B$3,'ControlImplementation'!$B$18:$B$40,"="&amp;$A4)</f>
        <v>4</v>
      </c>
      <c r="C4" s="10">
        <f>COUNTIFS('ControlImplementation'!$K$18:$K$40,"="&amp;C$3,'ControlImplementation'!$B$18:$B$40,"="&amp;$A4)</f>
        <v>0</v>
      </c>
      <c r="D4" s="10">
        <f>COUNTIFS('ControlImplementation'!$K$18:$K$40,"="&amp;D$3,'ControlImplementation'!$B$18:$B$40,"="&amp;$A4)</f>
        <v>0</v>
      </c>
      <c r="E4" s="10">
        <f>COUNTIFS('ControlImplementation'!$K$18:$K$40,"="&amp;E$3,'ControlImplementation'!$B$18:$B$40,"="&amp;$A4)</f>
        <v>0</v>
      </c>
      <c r="F4" s="10">
        <f>COUNTIFS('ControlImplementation'!$K$18:$K$40,"="&amp;F$3,'ControlImplementation'!$B$18:$B$40,"="&amp;$A4)</f>
        <v>0</v>
      </c>
      <c r="G4" s="23">
        <f>SUM(B4:F4)</f>
        <v>4</v>
      </c>
      <c r="J4" t="s">
        <v>7</v>
      </c>
      <c r="K4">
        <f>COUNTIFS('Audit Worksheet'!$L$18:$L$40,"="&amp;K$3,'Audit Worksheet'!$B$18:$B$40,"="&amp;$J4)</f>
        <v>4</v>
      </c>
      <c r="L4">
        <f>COUNTIFS('Audit Worksheet'!$L$18:$L$40,"="&amp;L$3,'Audit Worksheet'!$B$18:$B$40,"="&amp;$J4)</f>
        <v>0</v>
      </c>
      <c r="M4">
        <f>COUNTIFS('Audit Worksheet'!$L$18:$L$40,"="&amp;M$3,'Audit Worksheet'!$B$18:$B$40,"="&amp;$J4)</f>
        <v>0</v>
      </c>
      <c r="N4">
        <f>COUNTIFS('Audit Worksheet'!$L$18:$L$40,"="&amp;N$3,'Audit Worksheet'!$B$18:$B$40,"="&amp;$J4)</f>
        <v>0</v>
      </c>
      <c r="O4">
        <f>COUNTIFS('Audit Worksheet'!$L$18:$L$40,"="&amp;O$3,'Audit Worksheet'!$B$18:$B$40,"="&amp;$J4)</f>
        <v>0</v>
      </c>
      <c r="P4" s="22">
        <f>SUM(K4:O4)</f>
        <v>4</v>
      </c>
    </row>
    <row r="5" spans="1:16" x14ac:dyDescent="0.25">
      <c r="A5" t="s">
        <v>10</v>
      </c>
      <c r="B5" s="10">
        <f>COUNTIFS('ControlImplementation'!$K$18:$K$40,"="&amp;B$3,'ControlImplementation'!$B$18:$B$40,"="&amp;$A5)</f>
        <v>2</v>
      </c>
      <c r="C5" s="10">
        <f>COUNTIFS('ControlImplementation'!$K$18:$K$40,"="&amp;C$3,'ControlImplementation'!$B$18:$B$40,"="&amp;$A5)</f>
        <v>0</v>
      </c>
      <c r="D5" s="10">
        <f>COUNTIFS('ControlImplementation'!$K$18:$K$40,"="&amp;D$3,'ControlImplementation'!$B$18:$B$40,"="&amp;$A5)</f>
        <v>0</v>
      </c>
      <c r="E5" s="10">
        <f>COUNTIFS('ControlImplementation'!$K$18:$K$40,"="&amp;E$3,'ControlImplementation'!$B$18:$B$40,"="&amp;$A5)</f>
        <v>0</v>
      </c>
      <c r="F5" s="10">
        <f>COUNTIFS('ControlImplementation'!$K$18:$K$40,"="&amp;F$3,'ControlImplementation'!$B$18:$B$40,"="&amp;$A5)</f>
        <v>0</v>
      </c>
      <c r="G5" s="23">
        <f t="shared" ref="G5:G9" si="0">SUM(B5:F5)</f>
        <v>2</v>
      </c>
      <c r="J5" t="s">
        <v>10</v>
      </c>
      <c r="K5">
        <f>COUNTIFS('Audit Worksheet'!$L$18:$L$40,"="&amp;K$3,'Audit Worksheet'!$B$18:$B$40,"="&amp;$J5)</f>
        <v>2</v>
      </c>
      <c r="L5">
        <f>COUNTIFS('Audit Worksheet'!$L$18:$L$40,"="&amp;L$3,'Audit Worksheet'!$B$18:$B$40,"="&amp;$J5)</f>
        <v>0</v>
      </c>
      <c r="M5">
        <f>COUNTIFS('Audit Worksheet'!$L$18:$L$40,"="&amp;M$3,'Audit Worksheet'!$B$18:$B$40,"="&amp;$J5)</f>
        <v>0</v>
      </c>
      <c r="N5">
        <f>COUNTIFS('Audit Worksheet'!$L$18:$L$40,"="&amp;N$3,'Audit Worksheet'!$B$18:$B$40,"="&amp;$J5)</f>
        <v>0</v>
      </c>
      <c r="O5">
        <f>COUNTIFS('Audit Worksheet'!$L$18:$L$40,"="&amp;O$3,'Audit Worksheet'!$B$18:$B$40,"="&amp;$J5)</f>
        <v>0</v>
      </c>
      <c r="P5" s="22">
        <f t="shared" ref="P5:P9" si="1">SUM(K5:O5)</f>
        <v>2</v>
      </c>
    </row>
    <row r="6" spans="1:16" x14ac:dyDescent="0.25">
      <c r="A6" t="s">
        <v>11</v>
      </c>
      <c r="B6" s="10">
        <f>COUNTIFS('ControlImplementation'!$K$18:$K$40,"="&amp;B$3,'ControlImplementation'!$B$18:$B$40,"="&amp;$A6)</f>
        <v>1</v>
      </c>
      <c r="C6" s="10">
        <f>COUNTIFS('ControlImplementation'!$K$18:$K$40,"="&amp;C$3,'ControlImplementation'!$B$18:$B$40,"="&amp;$A6)</f>
        <v>0</v>
      </c>
      <c r="D6" s="10">
        <f>COUNTIFS('ControlImplementation'!$K$18:$K$40,"="&amp;D$3,'ControlImplementation'!$B$18:$B$40,"="&amp;$A6)</f>
        <v>0</v>
      </c>
      <c r="E6" s="10">
        <f>COUNTIFS('ControlImplementation'!$K$18:$K$40,"="&amp;E$3,'ControlImplementation'!$B$18:$B$40,"="&amp;$A6)</f>
        <v>0</v>
      </c>
      <c r="F6" s="10">
        <f>COUNTIFS('ControlImplementation'!$K$18:$K$40,"="&amp;F$3,'ControlImplementation'!$B$18:$B$40,"="&amp;$A6)</f>
        <v>0</v>
      </c>
      <c r="G6" s="23">
        <f t="shared" si="0"/>
        <v>1</v>
      </c>
      <c r="J6" t="s">
        <v>11</v>
      </c>
      <c r="K6">
        <f>COUNTIFS('Audit Worksheet'!$L$18:$L$40,"="&amp;K$3,'Audit Worksheet'!$B$18:$B$40,"="&amp;$J6)</f>
        <v>1</v>
      </c>
      <c r="L6">
        <f>COUNTIFS('Audit Worksheet'!$L$18:$L$40,"="&amp;L$3,'Audit Worksheet'!$B$18:$B$40,"="&amp;$J6)</f>
        <v>0</v>
      </c>
      <c r="M6">
        <f>COUNTIFS('Audit Worksheet'!$L$18:$L$40,"="&amp;M$3,'Audit Worksheet'!$B$18:$B$40,"="&amp;$J6)</f>
        <v>0</v>
      </c>
      <c r="N6">
        <f>COUNTIFS('Audit Worksheet'!$L$18:$L$40,"="&amp;N$3,'Audit Worksheet'!$B$18:$B$40,"="&amp;$J6)</f>
        <v>0</v>
      </c>
      <c r="O6">
        <f>COUNTIFS('Audit Worksheet'!$L$18:$L$40,"="&amp;O$3,'Audit Worksheet'!$B$18:$B$40,"="&amp;$J6)</f>
        <v>0</v>
      </c>
      <c r="P6" s="22">
        <f t="shared" si="1"/>
        <v>1</v>
      </c>
    </row>
    <row r="7" spans="1:16" x14ac:dyDescent="0.25">
      <c r="A7" t="s">
        <v>12</v>
      </c>
      <c r="B7" s="10">
        <f>COUNTIFS('ControlImplementation'!$K$18:$K$40,"="&amp;B$3,'ControlImplementation'!$B$18:$B$40,"="&amp;$A7)</f>
        <v>4</v>
      </c>
      <c r="C7" s="10">
        <f>COUNTIFS('ControlImplementation'!$K$18:$K$40,"="&amp;C$3,'ControlImplementation'!$B$18:$B$40,"="&amp;$A7)</f>
        <v>0</v>
      </c>
      <c r="D7" s="10">
        <f>COUNTIFS('ControlImplementation'!$K$18:$K$40,"="&amp;D$3,'ControlImplementation'!$B$18:$B$40,"="&amp;$A7)</f>
        <v>0</v>
      </c>
      <c r="E7" s="10">
        <f>COUNTIFS('ControlImplementation'!$K$18:$K$40,"="&amp;E$3,'ControlImplementation'!$B$18:$B$40,"="&amp;$A7)</f>
        <v>0</v>
      </c>
      <c r="F7" s="10">
        <f>COUNTIFS('ControlImplementation'!$K$18:$K$40,"="&amp;F$3,'ControlImplementation'!$B$18:$B$40,"="&amp;$A7)</f>
        <v>0</v>
      </c>
      <c r="G7" s="23">
        <f t="shared" si="0"/>
        <v>4</v>
      </c>
      <c r="J7" t="s">
        <v>12</v>
      </c>
      <c r="K7">
        <f>COUNTIFS('Audit Worksheet'!$L$18:$L$40,"="&amp;K$3,'Audit Worksheet'!$B$18:$B$40,"="&amp;$J7)</f>
        <v>4</v>
      </c>
      <c r="L7">
        <f>COUNTIFS('Audit Worksheet'!$L$18:$L$40,"="&amp;L$3,'Audit Worksheet'!$B$18:$B$40,"="&amp;$J7)</f>
        <v>0</v>
      </c>
      <c r="M7">
        <f>COUNTIFS('Audit Worksheet'!$L$18:$L$40,"="&amp;M$3,'Audit Worksheet'!$B$18:$B$40,"="&amp;$J7)</f>
        <v>0</v>
      </c>
      <c r="N7">
        <f>COUNTIFS('Audit Worksheet'!$L$18:$L$40,"="&amp;N$3,'Audit Worksheet'!$B$18:$B$40,"="&amp;$J7)</f>
        <v>0</v>
      </c>
      <c r="O7">
        <f>COUNTIFS('Audit Worksheet'!$L$18:$L$40,"="&amp;O$3,'Audit Worksheet'!$B$18:$B$40,"="&amp;$J7)</f>
        <v>0</v>
      </c>
      <c r="P7" s="22">
        <f t="shared" si="1"/>
        <v>4</v>
      </c>
    </row>
    <row r="8" spans="1:16" x14ac:dyDescent="0.25">
      <c r="A8" t="s">
        <v>18</v>
      </c>
      <c r="B8" s="10">
        <f>COUNTIFS('ControlImplementation'!$K$18:$K$40,"="&amp;B$3,'ControlImplementation'!$B$18:$B$40,"="&amp;$A8)</f>
        <v>2</v>
      </c>
      <c r="C8" s="10">
        <f>COUNTIFS('ControlImplementation'!$K$18:$K$40,"="&amp;C$3,'ControlImplementation'!$B$18:$B$40,"="&amp;$A8)</f>
        <v>0</v>
      </c>
      <c r="D8" s="10">
        <f>COUNTIFS('ControlImplementation'!$K$18:$K$40,"="&amp;D$3,'ControlImplementation'!$B$18:$B$40,"="&amp;$A8)</f>
        <v>0</v>
      </c>
      <c r="E8" s="10">
        <f>COUNTIFS('ControlImplementation'!$K$18:$K$40,"="&amp;E$3,'ControlImplementation'!$B$18:$B$40,"="&amp;$A8)</f>
        <v>0</v>
      </c>
      <c r="F8" s="10">
        <f>COUNTIFS('ControlImplementation'!$K$18:$K$40,"="&amp;F$3,'ControlImplementation'!$B$18:$B$40,"="&amp;$A8)</f>
        <v>0</v>
      </c>
      <c r="G8" s="23">
        <f t="shared" si="0"/>
        <v>2</v>
      </c>
      <c r="J8" t="s">
        <v>18</v>
      </c>
      <c r="K8">
        <f>COUNTIFS('Audit Worksheet'!$L$18:$L$40,"="&amp;K$3,'Audit Worksheet'!$B$18:$B$40,"="&amp;$J8)</f>
        <v>2</v>
      </c>
      <c r="L8">
        <f>COUNTIFS('Audit Worksheet'!$L$18:$L$40,"="&amp;L$3,'Audit Worksheet'!$B$18:$B$40,"="&amp;$J8)</f>
        <v>0</v>
      </c>
      <c r="M8">
        <f>COUNTIFS('Audit Worksheet'!$L$18:$L$40,"="&amp;M$3,'Audit Worksheet'!$B$18:$B$40,"="&amp;$J8)</f>
        <v>0</v>
      </c>
      <c r="N8">
        <f>COUNTIFS('Audit Worksheet'!$L$18:$L$40,"="&amp;N$3,'Audit Worksheet'!$B$18:$B$40,"="&amp;$J8)</f>
        <v>0</v>
      </c>
      <c r="O8">
        <f>COUNTIFS('Audit Worksheet'!$L$18:$L$40,"="&amp;O$3,'Audit Worksheet'!$B$18:$B$40,"="&amp;$J8)</f>
        <v>0</v>
      </c>
      <c r="P8" s="22">
        <f t="shared" si="1"/>
        <v>2</v>
      </c>
    </row>
    <row r="9" spans="1:16" x14ac:dyDescent="0.25">
      <c r="A9" t="s">
        <v>19</v>
      </c>
      <c r="B9" s="10">
        <f>COUNTIFS('ControlImplementation'!$K$18:$K$40,"="&amp;B$3,'ControlImplementation'!$B$18:$B$40,"="&amp;$A9)</f>
        <v>4</v>
      </c>
      <c r="C9" s="10">
        <f>COUNTIFS('ControlImplementation'!$K$18:$K$40,"="&amp;C$3,'ControlImplementation'!$B$18:$B$40,"="&amp;$A9)</f>
        <v>0</v>
      </c>
      <c r="D9" s="10">
        <f>COUNTIFS('ControlImplementation'!$K$18:$K$40,"="&amp;D$3,'ControlImplementation'!$B$18:$B$40,"="&amp;$A9)</f>
        <v>0</v>
      </c>
      <c r="E9" s="10">
        <f>COUNTIFS('ControlImplementation'!$K$18:$K$40,"="&amp;E$3,'ControlImplementation'!$B$18:$B$40,"="&amp;$A9)</f>
        <v>0</v>
      </c>
      <c r="F9" s="10">
        <f>COUNTIFS('ControlImplementation'!$K$18:$K$40,"="&amp;F$3,'ControlImplementation'!$B$18:$B$40,"="&amp;$A9)</f>
        <v>0</v>
      </c>
      <c r="G9" s="23">
        <f t="shared" si="0"/>
        <v>4</v>
      </c>
      <c r="J9" t="s">
        <v>19</v>
      </c>
      <c r="K9">
        <f>COUNTIFS('Audit Worksheet'!$L$18:$L$40,"="&amp;K$3,'Audit Worksheet'!$B$18:$B$40,"="&amp;$J9)</f>
        <v>4</v>
      </c>
      <c r="L9">
        <f>COUNTIFS('Audit Worksheet'!$L$18:$L$40,"="&amp;L$3,'Audit Worksheet'!$B$18:$B$40,"="&amp;$J9)</f>
        <v>0</v>
      </c>
      <c r="M9">
        <f>COUNTIFS('Audit Worksheet'!$L$18:$L$40,"="&amp;M$3,'Audit Worksheet'!$B$18:$B$40,"="&amp;$J9)</f>
        <v>0</v>
      </c>
      <c r="N9">
        <f>COUNTIFS('Audit Worksheet'!$L$18:$L$40,"="&amp;N$3,'Audit Worksheet'!$B$18:$B$40,"="&amp;$J9)</f>
        <v>0</v>
      </c>
      <c r="O9">
        <f>COUNTIFS('Audit Worksheet'!$L$18:$L$40,"="&amp;O$3,'Audit Worksheet'!$B$18:$B$40,"="&amp;$J9)</f>
        <v>0</v>
      </c>
      <c r="P9" s="22">
        <f t="shared" si="1"/>
        <v>4</v>
      </c>
    </row>
    <row r="10" spans="1:16" x14ac:dyDescent="0.25">
      <c r="A10" s="22" t="s">
        <v>88</v>
      </c>
      <c r="B10" s="23">
        <f>SUM(B4:B9)</f>
        <v>17</v>
      </c>
      <c r="C10" s="23">
        <f>SUM(C4:C9)</f>
        <v>0</v>
      </c>
      <c r="D10" s="23">
        <f>SUM(D4:D9)</f>
        <v>0</v>
      </c>
      <c r="E10" s="23">
        <f>SUM(E4:E9)</f>
        <v>0</v>
      </c>
      <c r="F10" s="23">
        <f>SUM(F4:F9)</f>
        <v>0</v>
      </c>
      <c r="G10" s="23">
        <f>SUM(G4:G9)</f>
        <v>17</v>
      </c>
      <c r="J10" s="22" t="s">
        <v>88</v>
      </c>
      <c r="K10" s="22">
        <f>SUM(K4:K9)</f>
        <v>17</v>
      </c>
      <c r="L10" s="22">
        <f>SUM(L4:L9)</f>
        <v>0</v>
      </c>
      <c r="M10" s="22">
        <f>SUM(M4:M9)</f>
        <v>0</v>
      </c>
      <c r="N10" s="22">
        <f>SUM(N4:N9)</f>
        <v>0</v>
      </c>
      <c r="O10" s="22">
        <f>SUM(O4:O9)</f>
        <v>0</v>
      </c>
      <c r="P10" s="22">
        <f>SUM(P4:P9)</f>
        <v>17</v>
      </c>
    </row>
    <row r="12" spans="1:16" ht="21" x14ac:dyDescent="0.35">
      <c r="A12" s="48" t="s">
        <v>89</v>
      </c>
      <c r="B12" s="48"/>
      <c r="C12" s="48"/>
      <c r="D12" s="48"/>
      <c r="E12" s="48"/>
      <c r="F12" s="48"/>
      <c r="G12" s="48"/>
    </row>
    <row r="13" spans="1:16" ht="21" x14ac:dyDescent="0.35">
      <c r="A13" s="4" t="s">
        <v>0</v>
      </c>
      <c r="B13" s="4" t="s">
        <v>69</v>
      </c>
      <c r="C13" s="4" t="s">
        <v>85</v>
      </c>
      <c r="D13" s="4" t="s">
        <v>86</v>
      </c>
      <c r="E13" s="4" t="s">
        <v>70</v>
      </c>
      <c r="F13" s="4" t="s">
        <v>71</v>
      </c>
      <c r="G13" s="4" t="s">
        <v>88</v>
      </c>
      <c r="J13" s="48" t="s">
        <v>114</v>
      </c>
      <c r="K13" s="48"/>
      <c r="L13" s="48"/>
      <c r="M13" s="48"/>
      <c r="N13" s="48"/>
      <c r="O13" s="48"/>
      <c r="P13" s="48"/>
    </row>
    <row r="14" spans="1:16" x14ac:dyDescent="0.25">
      <c r="A14" t="s">
        <v>7</v>
      </c>
      <c r="B14" s="10">
        <f>COUNTIFS('ControlImplementation'!$I$18:$I$40,"="&amp;B$13,'ControlImplementation'!$B$18:$B$40,"="&amp;$A14)</f>
        <v>0</v>
      </c>
      <c r="C14" s="10">
        <f>COUNTIFS('ControlImplementation'!$I$18:$I$40,"="&amp;C$13,'ControlImplementation'!$B$18:$B$40,"="&amp;$A14)</f>
        <v>0</v>
      </c>
      <c r="D14" s="10">
        <f>COUNTIFS('ControlImplementation'!$I$18:$I$40,"="&amp;D$13,'ControlImplementation'!$B$18:$B$40,"="&amp;$A14)</f>
        <v>0</v>
      </c>
      <c r="E14" s="10">
        <f>COUNTIFS('ControlImplementation'!$I$18:$I$40,"="&amp;E$13,'ControlImplementation'!$B$18:$B$40,"="&amp;$A14)</f>
        <v>0</v>
      </c>
      <c r="F14" s="10">
        <f>COUNTIFS('ControlImplementation'!$I$18:$I$40,"="&amp;F$13,'ControlImplementation'!$B$18:$B$40,"="&amp;$A14)</f>
        <v>0</v>
      </c>
      <c r="G14" s="23">
        <f>SUM(B14:F14)</f>
        <v>0</v>
      </c>
    </row>
    <row r="15" spans="1:16" x14ac:dyDescent="0.25">
      <c r="A15" t="s">
        <v>10</v>
      </c>
      <c r="B15" s="10">
        <f>COUNTIFS('ControlImplementation'!$I$18:$I$40,"="&amp;B$13,'ControlImplementation'!$B$18:$B$40,"="&amp;$A15)</f>
        <v>0</v>
      </c>
      <c r="C15" s="10">
        <f>COUNTIFS('ControlImplementation'!$I$18:$I$40,"="&amp;C$13,'ControlImplementation'!$B$18:$B$40,"="&amp;$A15)</f>
        <v>0</v>
      </c>
      <c r="D15" s="10">
        <f>COUNTIFS('ControlImplementation'!$I$18:$I$40,"="&amp;D$13,'ControlImplementation'!$B$18:$B$40,"="&amp;$A15)</f>
        <v>0</v>
      </c>
      <c r="E15" s="10">
        <f>COUNTIFS('ControlImplementation'!$I$18:$I$40,"="&amp;E$13,'ControlImplementation'!$B$18:$B$40,"="&amp;$A15)</f>
        <v>0</v>
      </c>
      <c r="F15" s="10">
        <f>COUNTIFS('ControlImplementation'!$I$18:$I$40,"="&amp;F$13,'ControlImplementation'!$B$18:$B$40,"="&amp;$A15)</f>
        <v>0</v>
      </c>
      <c r="G15" s="23">
        <f t="shared" ref="G15:G19" si="2">SUM(B15:F15)</f>
        <v>0</v>
      </c>
      <c r="J15" t="s">
        <v>115</v>
      </c>
      <c r="K15">
        <f>COUNTIF(POAMRegister[Status],"="&amp;xValues!H2)</f>
        <v>0</v>
      </c>
    </row>
    <row r="16" spans="1:16" x14ac:dyDescent="0.25">
      <c r="A16" t="s">
        <v>11</v>
      </c>
      <c r="B16" s="10">
        <f>COUNTIFS('ControlImplementation'!$I$18:$I$40,"="&amp;B$13,'ControlImplementation'!$B$18:$B$40,"="&amp;$A16)</f>
        <v>0</v>
      </c>
      <c r="C16" s="10">
        <f>COUNTIFS('ControlImplementation'!$I$18:$I$40,"="&amp;C$13,'ControlImplementation'!$B$18:$B$40,"="&amp;$A16)</f>
        <v>0</v>
      </c>
      <c r="D16" s="10">
        <f>COUNTIFS('ControlImplementation'!$I$18:$I$40,"="&amp;D$13,'ControlImplementation'!$B$18:$B$40,"="&amp;$A16)</f>
        <v>0</v>
      </c>
      <c r="E16" s="10">
        <f>COUNTIFS('ControlImplementation'!$I$18:$I$40,"="&amp;E$13,'ControlImplementation'!$B$18:$B$40,"="&amp;$A16)</f>
        <v>0</v>
      </c>
      <c r="F16" s="10">
        <f>COUNTIFS('ControlImplementation'!$I$18:$I$40,"="&amp;F$13,'ControlImplementation'!$B$18:$B$40,"="&amp;$A16)</f>
        <v>0</v>
      </c>
      <c r="G16" s="23">
        <f t="shared" si="2"/>
        <v>0</v>
      </c>
      <c r="J16" t="s">
        <v>118</v>
      </c>
      <c r="K16">
        <f ca="1">COUNTIFS(POAMRegister[Status],"="&amp;xValues!H2,POAMRegister[Completion Date],"&lt;"&amp;TODAY() + 30)</f>
        <v>0</v>
      </c>
    </row>
    <row r="17" spans="1:11" x14ac:dyDescent="0.25">
      <c r="A17" t="s">
        <v>12</v>
      </c>
      <c r="B17" s="10">
        <f>COUNTIFS('ControlImplementation'!$I$18:$I$40,"="&amp;B$13,'ControlImplementation'!$B$18:$B$40,"="&amp;$A17)</f>
        <v>0</v>
      </c>
      <c r="C17" s="10">
        <f>COUNTIFS('ControlImplementation'!$I$18:$I$40,"="&amp;C$13,'ControlImplementation'!$B$18:$B$40,"="&amp;$A17)</f>
        <v>0</v>
      </c>
      <c r="D17" s="10">
        <f>COUNTIFS('ControlImplementation'!$I$18:$I$40,"="&amp;D$13,'ControlImplementation'!$B$18:$B$40,"="&amp;$A17)</f>
        <v>0</v>
      </c>
      <c r="E17" s="10">
        <f>COUNTIFS('ControlImplementation'!$I$18:$I$40,"="&amp;E$13,'ControlImplementation'!$B$18:$B$40,"="&amp;$A17)</f>
        <v>0</v>
      </c>
      <c r="F17" s="10">
        <f>COUNTIFS('ControlImplementation'!$I$18:$I$40,"="&amp;F$13,'ControlImplementation'!$B$18:$B$40,"="&amp;$A17)</f>
        <v>0</v>
      </c>
      <c r="G17" s="23">
        <f t="shared" si="2"/>
        <v>0</v>
      </c>
      <c r="J17" t="s">
        <v>116</v>
      </c>
      <c r="K17">
        <f>COUNTIF(POAMRegister[Status],"="&amp;xValues!H3)</f>
        <v>0</v>
      </c>
    </row>
    <row r="18" spans="1:11" x14ac:dyDescent="0.25">
      <c r="A18" t="s">
        <v>18</v>
      </c>
      <c r="B18" s="10">
        <f>COUNTIFS('ControlImplementation'!$I$18:$I$40,"="&amp;B$13,'ControlImplementation'!$B$18:$B$40,"="&amp;$A18)</f>
        <v>0</v>
      </c>
      <c r="C18" s="10">
        <f>COUNTIFS('ControlImplementation'!$I$18:$I$40,"="&amp;C$13,'ControlImplementation'!$B$18:$B$40,"="&amp;$A18)</f>
        <v>0</v>
      </c>
      <c r="D18" s="10">
        <f>COUNTIFS('ControlImplementation'!$I$18:$I$40,"="&amp;D$13,'ControlImplementation'!$B$18:$B$40,"="&amp;$A18)</f>
        <v>0</v>
      </c>
      <c r="E18" s="10">
        <f>COUNTIFS('ControlImplementation'!$I$18:$I$40,"="&amp;E$13,'ControlImplementation'!$B$18:$B$40,"="&amp;$A18)</f>
        <v>0</v>
      </c>
      <c r="F18" s="10">
        <f>COUNTIFS('ControlImplementation'!$I$18:$I$40,"="&amp;F$13,'ControlImplementation'!$B$18:$B$40,"="&amp;$A18)</f>
        <v>0</v>
      </c>
      <c r="G18" s="23">
        <f t="shared" si="2"/>
        <v>0</v>
      </c>
      <c r="J18" t="s">
        <v>117</v>
      </c>
      <c r="K18">
        <f ca="1">COUNTIFS(POAMRegister[Status],"="&amp;xValues!H2,POAMRegister[Completion Date],"&lt;"&amp;TODAY())</f>
        <v>0</v>
      </c>
    </row>
    <row r="19" spans="1:11" x14ac:dyDescent="0.25">
      <c r="A19" t="s">
        <v>19</v>
      </c>
      <c r="B19" s="10">
        <f>COUNTIFS('ControlImplementation'!$I$18:$I$40,"="&amp;B$13,'ControlImplementation'!$B$18:$B$40,"="&amp;$A19)</f>
        <v>0</v>
      </c>
      <c r="C19" s="10">
        <f>COUNTIFS('ControlImplementation'!$I$18:$I$40,"="&amp;C$13,'ControlImplementation'!$B$18:$B$40,"="&amp;$A19)</f>
        <v>0</v>
      </c>
      <c r="D19" s="10">
        <f>COUNTIFS('ControlImplementation'!$I$18:$I$40,"="&amp;D$13,'ControlImplementation'!$B$18:$B$40,"="&amp;$A19)</f>
        <v>0</v>
      </c>
      <c r="E19" s="10">
        <f>COUNTIFS('ControlImplementation'!$I$18:$I$40,"="&amp;E$13,'ControlImplementation'!$B$18:$B$40,"="&amp;$A19)</f>
        <v>0</v>
      </c>
      <c r="F19" s="10">
        <f>COUNTIFS('ControlImplementation'!$I$18:$I$40,"="&amp;F$13,'ControlImplementation'!$B$18:$B$40,"="&amp;$A19)</f>
        <v>0</v>
      </c>
      <c r="G19" s="23">
        <f t="shared" si="2"/>
        <v>0</v>
      </c>
    </row>
    <row r="20" spans="1:11" x14ac:dyDescent="0.25">
      <c r="A20" s="22" t="s">
        <v>88</v>
      </c>
      <c r="B20" s="23">
        <f>SUM(B14:B19)</f>
        <v>0</v>
      </c>
      <c r="C20" s="23">
        <f>SUM(C14:C19)</f>
        <v>0</v>
      </c>
      <c r="D20" s="23">
        <f>SUM(D14:D19)</f>
        <v>0</v>
      </c>
      <c r="E20" s="23">
        <f>SUM(E14:E19)</f>
        <v>0</v>
      </c>
      <c r="F20" s="23">
        <f>SUM(F14:F19)</f>
        <v>0</v>
      </c>
      <c r="G20" s="23">
        <f>SUM(G14:G19)</f>
        <v>0</v>
      </c>
    </row>
  </sheetData>
  <mergeCells count="4">
    <mergeCell ref="A12:G12"/>
    <mergeCell ref="J2:O2"/>
    <mergeCell ref="A2:G2"/>
    <mergeCell ref="J13:P13"/>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3"/>
  <sheetViews>
    <sheetView topLeftCell="C3" workbookViewId="0">
      <selection activeCell="E18" sqref="E18"/>
    </sheetView>
  </sheetViews>
  <sheetFormatPr defaultRowHeight="15" x14ac:dyDescent="0.25"/>
  <cols>
    <col min="1" max="1" width="13.5703125" hidden="1" customWidth="1"/>
    <col min="2" max="2" width="9.140625" hidden="1" customWidth="1"/>
    <col min="3" max="3" width="37" bestFit="1" customWidth="1"/>
    <col min="4" max="4" width="14.85546875" customWidth="1"/>
    <col min="5" max="5" width="15.28515625" customWidth="1"/>
    <col min="6" max="7" width="49.85546875" customWidth="1"/>
    <col min="8" max="8" width="2.7109375" hidden="1" customWidth="1"/>
    <col min="9" max="9" width="50.7109375" customWidth="1"/>
    <col min="10" max="10" width="6.140625" hidden="1" customWidth="1"/>
    <col min="11" max="11" width="23.5703125" customWidth="1"/>
  </cols>
  <sheetData>
    <row r="1" spans="3:12" ht="21" x14ac:dyDescent="0.35">
      <c r="C1" s="63" t="str">
        <f>CONCATENATE("FAR 52.204-21 Assessment Interview: ",E11," for ", E10)</f>
        <v xml:space="preserve">FAR 52.204-21 Assessment Interview:  for </v>
      </c>
      <c r="D1" s="64"/>
      <c r="E1" s="64"/>
      <c r="F1" s="64"/>
      <c r="G1" s="64"/>
      <c r="H1" s="64"/>
      <c r="I1" s="64"/>
      <c r="J1" s="64"/>
      <c r="K1" s="64"/>
      <c r="L1" s="2"/>
    </row>
    <row r="3" spans="3:12" x14ac:dyDescent="0.25">
      <c r="C3" s="62" t="s">
        <v>22</v>
      </c>
      <c r="D3" s="55"/>
      <c r="E3" s="55"/>
      <c r="F3" s="55"/>
      <c r="G3" s="55"/>
      <c r="H3" s="55"/>
      <c r="I3" s="55"/>
      <c r="J3" s="55"/>
      <c r="K3" s="55"/>
      <c r="L3" s="3"/>
    </row>
    <row r="4" spans="3:12" x14ac:dyDescent="0.25">
      <c r="C4" s="60" t="s">
        <v>41</v>
      </c>
      <c r="D4" s="61"/>
      <c r="E4" s="61"/>
      <c r="F4" s="61"/>
      <c r="G4" s="61"/>
      <c r="H4" s="61"/>
      <c r="I4" s="61"/>
      <c r="J4" s="61"/>
      <c r="K4" s="61"/>
    </row>
    <row r="5" spans="3:12" x14ac:dyDescent="0.25">
      <c r="C5" s="61"/>
      <c r="D5" s="61"/>
      <c r="E5" s="61"/>
      <c r="F5" s="61"/>
      <c r="G5" s="61"/>
      <c r="H5" s="61"/>
      <c r="I5" s="61"/>
      <c r="J5" s="61"/>
      <c r="K5" s="61"/>
    </row>
    <row r="6" spans="3:12" x14ac:dyDescent="0.25">
      <c r="C6" s="61"/>
      <c r="D6" s="61"/>
      <c r="E6" s="61"/>
      <c r="F6" s="61"/>
      <c r="G6" s="61"/>
      <c r="H6" s="61"/>
      <c r="I6" s="61"/>
      <c r="J6" s="61"/>
      <c r="K6" s="61"/>
    </row>
    <row r="7" spans="3:12" x14ac:dyDescent="0.25">
      <c r="C7" s="61"/>
      <c r="D7" s="61"/>
      <c r="E7" s="61"/>
      <c r="F7" s="61"/>
      <c r="G7" s="61"/>
      <c r="H7" s="61"/>
      <c r="I7" s="61"/>
      <c r="J7" s="61"/>
      <c r="K7" s="61"/>
    </row>
    <row r="8" spans="3:12" x14ac:dyDescent="0.25">
      <c r="C8" s="61"/>
      <c r="D8" s="61"/>
      <c r="E8" s="61"/>
      <c r="F8" s="61"/>
      <c r="G8" s="61"/>
      <c r="H8" s="61"/>
      <c r="I8" s="61"/>
      <c r="J8" s="61"/>
      <c r="K8" s="61"/>
    </row>
    <row r="10" spans="3:12" x14ac:dyDescent="0.25">
      <c r="C10" s="65" t="s">
        <v>36</v>
      </c>
      <c r="D10" s="66"/>
      <c r="E10" s="67"/>
      <c r="F10" s="68"/>
      <c r="G10" s="68"/>
      <c r="H10" s="68"/>
      <c r="I10" s="68"/>
      <c r="J10" s="68"/>
      <c r="K10" s="69"/>
    </row>
    <row r="11" spans="3:12" x14ac:dyDescent="0.25">
      <c r="C11" s="56" t="s">
        <v>32</v>
      </c>
      <c r="D11" s="57"/>
      <c r="E11" s="49"/>
      <c r="F11" s="50"/>
      <c r="G11" s="50"/>
      <c r="H11" s="50"/>
      <c r="I11" s="50"/>
      <c r="J11" s="50"/>
      <c r="K11" s="51"/>
    </row>
    <row r="12" spans="3:12" x14ac:dyDescent="0.25">
      <c r="C12" s="56" t="s">
        <v>34</v>
      </c>
      <c r="D12" s="57"/>
      <c r="E12" s="49"/>
      <c r="F12" s="50"/>
      <c r="G12" s="50"/>
      <c r="H12" s="50"/>
      <c r="I12" s="50"/>
      <c r="J12" s="50"/>
      <c r="K12" s="51"/>
    </row>
    <row r="13" spans="3:12" x14ac:dyDescent="0.25">
      <c r="C13" s="56" t="s">
        <v>33</v>
      </c>
      <c r="D13" s="57"/>
      <c r="E13" s="49"/>
      <c r="F13" s="50"/>
      <c r="G13" s="50"/>
      <c r="H13" s="50"/>
      <c r="I13" s="50"/>
      <c r="J13" s="50"/>
      <c r="K13" s="51"/>
    </row>
    <row r="14" spans="3:12" x14ac:dyDescent="0.25">
      <c r="C14" s="58" t="s">
        <v>35</v>
      </c>
      <c r="D14" s="59"/>
      <c r="E14" s="52"/>
      <c r="F14" s="53"/>
      <c r="G14" s="53"/>
      <c r="H14" s="53"/>
      <c r="I14" s="53"/>
      <c r="J14" s="53"/>
      <c r="K14" s="54"/>
    </row>
    <row r="16" spans="3:12" x14ac:dyDescent="0.25">
      <c r="C16" s="55" t="s">
        <v>38</v>
      </c>
      <c r="D16" s="55"/>
      <c r="E16" s="55"/>
      <c r="F16" s="55"/>
      <c r="G16" s="55"/>
      <c r="H16" s="55"/>
      <c r="I16" s="55"/>
      <c r="J16" s="55"/>
      <c r="K16" s="55"/>
    </row>
    <row r="17" spans="1:11" ht="87" customHeight="1" x14ac:dyDescent="0.25">
      <c r="A17" s="27" t="s">
        <v>40</v>
      </c>
      <c r="B17" s="27" t="s">
        <v>51</v>
      </c>
      <c r="C17" s="28" t="s">
        <v>1</v>
      </c>
      <c r="D17" s="28" t="s">
        <v>39</v>
      </c>
      <c r="E17" s="28" t="s">
        <v>37</v>
      </c>
      <c r="F17" s="28" t="s">
        <v>74</v>
      </c>
      <c r="G17" s="29" t="s">
        <v>43</v>
      </c>
      <c r="H17" s="30" t="s">
        <v>31</v>
      </c>
      <c r="I17" s="29" t="s">
        <v>72</v>
      </c>
      <c r="J17" s="29" t="s">
        <v>28</v>
      </c>
      <c r="K17" s="29" t="s">
        <v>42</v>
      </c>
    </row>
    <row r="18" spans="1:11" ht="87" customHeight="1" x14ac:dyDescent="0.25">
      <c r="A18" s="11" t="str">
        <f>xControls!D2</f>
        <v>AC.1.001</v>
      </c>
      <c r="B18" s="11" t="str">
        <f>xControls!A2</f>
        <v>Access Control</v>
      </c>
      <c r="C18" s="12" t="str">
        <f>xControls!A2</f>
        <v>Access Control</v>
      </c>
      <c r="D18" s="11" t="str">
        <f>xControls!B2</f>
        <v>Basic</v>
      </c>
      <c r="E18" s="11" t="str">
        <f>xControls!C2</f>
        <v>AC.1.001</v>
      </c>
      <c r="F18" s="13" t="str">
        <f>xControls!E2</f>
        <v>Procedures [Assignment: organization-defined frequency] and following [Assignment: organization-defined events].</v>
      </c>
      <c r="G18" s="13"/>
      <c r="H18" s="14" t="s">
        <v>73</v>
      </c>
      <c r="I18" s="13"/>
      <c r="J18" s="14" t="s">
        <v>50</v>
      </c>
      <c r="K18" s="13" t="s">
        <v>48</v>
      </c>
    </row>
    <row r="19" spans="1:11" ht="87" customHeight="1" x14ac:dyDescent="0.25">
      <c r="A19" s="11" t="str">
        <f>xControls!D3</f>
        <v>AC.1.002</v>
      </c>
      <c r="B19" s="11" t="str">
        <f>xControls!A3</f>
        <v>Access Control</v>
      </c>
      <c r="C19" s="12"/>
      <c r="D19" s="15" t="str">
        <f>xControls!B3</f>
        <v>Basic</v>
      </c>
      <c r="E19" s="15" t="str">
        <f>xControls!C3</f>
        <v>AC.1.002</v>
      </c>
      <c r="F19" s="43" t="str">
        <f>xControls!E3</f>
        <v>Limit information system access to the types of transactions and functions that authorized users are permitted to execute.</v>
      </c>
      <c r="G19" s="15"/>
      <c r="H19" s="14" t="s">
        <v>73</v>
      </c>
      <c r="I19" s="15"/>
      <c r="J19" s="14" t="s">
        <v>50</v>
      </c>
      <c r="K19" s="15" t="s">
        <v>48</v>
      </c>
    </row>
    <row r="20" spans="1:11" ht="75.75" customHeight="1" x14ac:dyDescent="0.25">
      <c r="A20" s="11" t="str">
        <f>xControls!D4</f>
        <v>AC.1.003</v>
      </c>
      <c r="B20" s="11" t="str">
        <f>xControls!A4</f>
        <v>Access Control</v>
      </c>
      <c r="C20" s="12"/>
      <c r="D20" s="11" t="str">
        <f>xControls!B4</f>
        <v>Basic</v>
      </c>
      <c r="E20" s="11" t="str">
        <f>xControls!C4</f>
        <v>AC.1.003</v>
      </c>
      <c r="F20" s="13" t="str">
        <f>xControls!E4</f>
        <v>Verify and control/limit connections to and use of external information systems.</v>
      </c>
      <c r="G20" s="14"/>
      <c r="H20" s="14" t="s">
        <v>73</v>
      </c>
      <c r="I20" s="14"/>
      <c r="J20" s="14" t="s">
        <v>50</v>
      </c>
      <c r="K20" s="24" t="s">
        <v>48</v>
      </c>
    </row>
    <row r="21" spans="1:11" ht="87" customHeight="1" x14ac:dyDescent="0.25">
      <c r="A21" s="15" t="str">
        <f>xControls!D5</f>
        <v>AC.1.004</v>
      </c>
      <c r="B21" s="15" t="str">
        <f>xControls!A5</f>
        <v>Access Control</v>
      </c>
      <c r="C21" s="12"/>
      <c r="D21" s="15" t="str">
        <f>xControls!B5</f>
        <v>Basic</v>
      </c>
      <c r="E21" s="15" t="str">
        <f>xControls!C5</f>
        <v>AC.1.004</v>
      </c>
      <c r="F21" s="16" t="str">
        <f>xControls!E5</f>
        <v>Control information posted or processed on publicly accessible information systems.</v>
      </c>
      <c r="G21" s="17"/>
      <c r="H21" s="17" t="s">
        <v>73</v>
      </c>
      <c r="I21" s="17"/>
      <c r="J21" s="17" t="s">
        <v>50</v>
      </c>
      <c r="K21" s="24" t="s">
        <v>48</v>
      </c>
    </row>
    <row r="22" spans="1:11" ht="16.5" customHeight="1" x14ac:dyDescent="0.25">
      <c r="A22" s="15"/>
      <c r="B22" s="15"/>
      <c r="C22" s="18"/>
      <c r="D22" s="19"/>
      <c r="E22" s="19"/>
      <c r="F22" s="20"/>
      <c r="G22" s="21"/>
      <c r="H22" s="21"/>
      <c r="I22" s="21"/>
      <c r="J22" s="21"/>
      <c r="K22" s="38"/>
    </row>
    <row r="23" spans="1:11" ht="54" customHeight="1" x14ac:dyDescent="0.25">
      <c r="A23" s="11" t="str">
        <f>xControls!D6</f>
        <v>IA.1.076</v>
      </c>
      <c r="B23" s="11" t="str">
        <f>xControls!A6</f>
        <v>Identification and Authentication</v>
      </c>
      <c r="C23" s="12" t="str">
        <f>xControls!A6</f>
        <v>Identification and Authentication</v>
      </c>
      <c r="D23" s="11" t="str">
        <f>xControls!B6</f>
        <v>Basic</v>
      </c>
      <c r="E23" s="11" t="str">
        <f>xControls!C6</f>
        <v>IA.1.076</v>
      </c>
      <c r="F23" s="13" t="str">
        <f>xControls!E6</f>
        <v xml:space="preserve"> Identify information system users, processes acting on behalf of users, or devices</v>
      </c>
      <c r="G23" s="14"/>
      <c r="H23" s="14" t="s">
        <v>73</v>
      </c>
      <c r="I23" s="14"/>
      <c r="J23" s="14" t="s">
        <v>50</v>
      </c>
      <c r="K23" s="24" t="s">
        <v>48</v>
      </c>
    </row>
    <row r="24" spans="1:11" ht="87" customHeight="1" x14ac:dyDescent="0.25">
      <c r="A24" s="15" t="str">
        <f>xControls!D7</f>
        <v>IA.1.077</v>
      </c>
      <c r="B24" s="15" t="str">
        <f>xControls!A7</f>
        <v>Identification and Authentication</v>
      </c>
      <c r="C24" s="12"/>
      <c r="D24" s="44" t="str">
        <f>xControls!B7</f>
        <v>Basic</v>
      </c>
      <c r="E24" s="44" t="str">
        <f>xControls!C7</f>
        <v>IA.1.077</v>
      </c>
      <c r="F24" s="45" t="str">
        <f>xControls!E7</f>
        <v>Authenticate (or verify) the identities of those users, processes, or devices, as a prerequisite to allowing access to organizational information systems.</v>
      </c>
      <c r="G24" s="46"/>
      <c r="H24" s="46" t="s">
        <v>73</v>
      </c>
      <c r="I24" s="46"/>
      <c r="J24" s="17" t="s">
        <v>50</v>
      </c>
      <c r="K24" s="17" t="s">
        <v>48</v>
      </c>
    </row>
    <row r="25" spans="1:11" ht="16.5" customHeight="1" x14ac:dyDescent="0.25">
      <c r="A25" s="15"/>
      <c r="B25" s="15"/>
      <c r="C25" s="18"/>
      <c r="D25" s="19"/>
      <c r="E25" s="19"/>
      <c r="F25" s="20"/>
      <c r="G25" s="21"/>
      <c r="H25" s="21"/>
      <c r="I25" s="21"/>
      <c r="J25" s="21"/>
      <c r="K25" s="38"/>
    </row>
    <row r="26" spans="1:11" ht="87" customHeight="1" x14ac:dyDescent="0.25">
      <c r="A26" s="11" t="str">
        <f>xControls!D8</f>
        <v>MP.1.118</v>
      </c>
      <c r="B26" s="11" t="str">
        <f>xControls!A8</f>
        <v>Media Protection</v>
      </c>
      <c r="C26" s="12" t="str">
        <f>xControls!A8</f>
        <v>Media Protection</v>
      </c>
      <c r="D26" s="11" t="str">
        <f>xControls!B8</f>
        <v>Basic</v>
      </c>
      <c r="E26" s="11" t="str">
        <f>xControls!C8</f>
        <v>MP.1.118</v>
      </c>
      <c r="F26" s="13" t="str">
        <f>xControls!E8</f>
        <v>Sanitize or destroy information system media containing Federal Contract Information before disposal or release for reuse.</v>
      </c>
      <c r="G26" s="14"/>
      <c r="H26" s="14" t="s">
        <v>73</v>
      </c>
      <c r="I26" s="14"/>
      <c r="J26" s="14" t="s">
        <v>50</v>
      </c>
      <c r="K26" s="24" t="s">
        <v>48</v>
      </c>
    </row>
    <row r="27" spans="1:11" ht="18" customHeight="1" x14ac:dyDescent="0.25">
      <c r="A27" s="11"/>
      <c r="B27" s="11"/>
      <c r="C27" s="18"/>
      <c r="D27" s="39"/>
      <c r="E27" s="39"/>
      <c r="F27" s="40"/>
      <c r="G27" s="41"/>
      <c r="H27" s="41"/>
      <c r="I27" s="41"/>
      <c r="J27" s="41"/>
      <c r="K27" s="38"/>
    </row>
    <row r="28" spans="1:11" ht="87" customHeight="1" x14ac:dyDescent="0.25">
      <c r="A28" s="15" t="str">
        <f>xControls!D9</f>
        <v>PE.1.131</v>
      </c>
      <c r="B28" s="15" t="str">
        <f>xControls!A9</f>
        <v>Physical Protection</v>
      </c>
      <c r="C28" s="12" t="str">
        <f>xControls!A9</f>
        <v>Physical Protection</v>
      </c>
      <c r="D28" s="44" t="str">
        <f>xControls!B9</f>
        <v>Basic</v>
      </c>
      <c r="E28" s="44" t="str">
        <f>xControls!C9</f>
        <v>PE.1.131</v>
      </c>
      <c r="F28" s="45" t="str">
        <f>xControls!E9</f>
        <v xml:space="preserve">Limit physical access to organizational information systems, equipment, and the respective operating environments to authorized individuals. </v>
      </c>
      <c r="G28" s="46"/>
      <c r="H28" s="46" t="s">
        <v>73</v>
      </c>
      <c r="I28" s="46"/>
      <c r="J28" s="17" t="s">
        <v>50</v>
      </c>
      <c r="K28" s="24" t="s">
        <v>48</v>
      </c>
    </row>
    <row r="29" spans="1:11" ht="87" customHeight="1" x14ac:dyDescent="0.25">
      <c r="A29" s="11" t="str">
        <f>xControls!D10</f>
        <v>PE.1.132</v>
      </c>
      <c r="B29" s="11" t="str">
        <f>xControls!A10</f>
        <v>Physical Protection</v>
      </c>
      <c r="C29" s="12"/>
      <c r="D29" s="11" t="str">
        <f>xControls!B10</f>
        <v>Basic</v>
      </c>
      <c r="E29" s="11" t="str">
        <f>xControls!C10</f>
        <v>PE.1.132</v>
      </c>
      <c r="F29" s="13" t="str">
        <f>xControls!E10</f>
        <v>Escort visitors and monitor visitor activity.</v>
      </c>
      <c r="G29" s="14"/>
      <c r="H29" s="14" t="s">
        <v>73</v>
      </c>
      <c r="I29" s="14"/>
      <c r="J29" s="14" t="s">
        <v>50</v>
      </c>
      <c r="K29" s="24" t="s">
        <v>48</v>
      </c>
    </row>
    <row r="30" spans="1:11" ht="35.25" customHeight="1" x14ac:dyDescent="0.25">
      <c r="A30" s="15" t="str">
        <f>xControls!D11</f>
        <v>PE.1.133</v>
      </c>
      <c r="B30" s="15" t="str">
        <f>xControls!A11</f>
        <v>Physical Protection</v>
      </c>
      <c r="C30" s="12"/>
      <c r="D30" s="44" t="str">
        <f>xControls!B11</f>
        <v>Basic</v>
      </c>
      <c r="E30" s="44" t="str">
        <f>xControls!C11</f>
        <v>PE.1.133</v>
      </c>
      <c r="F30" s="45" t="str">
        <f>xControls!E11</f>
        <v>Maintain audit logs of physical access</v>
      </c>
      <c r="G30" s="46"/>
      <c r="H30" s="46" t="s">
        <v>73</v>
      </c>
      <c r="I30" s="46"/>
      <c r="J30" s="17" t="s">
        <v>50</v>
      </c>
      <c r="K30" s="25" t="s">
        <v>48</v>
      </c>
    </row>
    <row r="31" spans="1:11" ht="87" customHeight="1" x14ac:dyDescent="0.25">
      <c r="A31" s="11" t="str">
        <f>xControls!D12</f>
        <v>PE.1.134</v>
      </c>
      <c r="B31" s="11" t="str">
        <f>xControls!A12</f>
        <v>Physical Protection</v>
      </c>
      <c r="C31" s="12"/>
      <c r="D31" s="11" t="str">
        <f>xControls!B12</f>
        <v>Basic</v>
      </c>
      <c r="E31" s="11" t="str">
        <f>xControls!C12</f>
        <v>PE.1.134</v>
      </c>
      <c r="F31" s="13" t="str">
        <f>xControls!E12</f>
        <v>Control and manage physical access devices.</v>
      </c>
      <c r="G31" s="14"/>
      <c r="H31" s="14" t="s">
        <v>73</v>
      </c>
      <c r="I31" s="14"/>
      <c r="J31" s="14" t="s">
        <v>50</v>
      </c>
      <c r="K31" s="24" t="s">
        <v>48</v>
      </c>
    </row>
    <row r="32" spans="1:11" ht="13.5" customHeight="1" x14ac:dyDescent="0.25">
      <c r="A32" s="11"/>
      <c r="B32" s="11"/>
      <c r="C32" s="18"/>
      <c r="D32" s="39"/>
      <c r="E32" s="39"/>
      <c r="F32" s="40"/>
      <c r="G32" s="41"/>
      <c r="H32" s="41"/>
      <c r="I32" s="41"/>
      <c r="J32" s="41"/>
      <c r="K32" s="38"/>
    </row>
    <row r="33" spans="1:11" ht="31.5" customHeight="1" x14ac:dyDescent="0.25">
      <c r="A33" s="15" t="str">
        <f>xControls!D13</f>
        <v>SC.1.175</v>
      </c>
      <c r="B33" s="15" t="str">
        <f>xControls!A13</f>
        <v>System and Communications Protection</v>
      </c>
      <c r="C33" s="12" t="str">
        <f>xControls!A13</f>
        <v>System and Communications Protection</v>
      </c>
      <c r="D33" s="15" t="str">
        <f>xControls!B13</f>
        <v>Basic</v>
      </c>
      <c r="E33" s="15" t="str">
        <f>xControls!C13</f>
        <v>SC.1.175</v>
      </c>
      <c r="F33" s="16" t="str">
        <f>xControls!E13</f>
        <v>Monitor, control, and protect organizational communications (i.e., information transmitted or received by organizational information systems) at the external boundaries and key internal boundaries of information systems.</v>
      </c>
      <c r="G33" s="17"/>
      <c r="H33" s="17" t="s">
        <v>73</v>
      </c>
      <c r="I33" s="17"/>
      <c r="J33" s="17" t="s">
        <v>50</v>
      </c>
      <c r="K33" s="24" t="s">
        <v>48</v>
      </c>
    </row>
    <row r="34" spans="1:11" ht="87" customHeight="1" x14ac:dyDescent="0.25">
      <c r="A34" s="11" t="str">
        <f>xControls!D14</f>
        <v>SC.1.176</v>
      </c>
      <c r="B34" s="11" t="str">
        <f>xControls!A14</f>
        <v>System and Communications Protection</v>
      </c>
      <c r="C34" s="12"/>
      <c r="D34" s="11" t="str">
        <f>xControls!B14</f>
        <v>Basic</v>
      </c>
      <c r="E34" s="11" t="str">
        <f>xControls!C14</f>
        <v>SC.1.176</v>
      </c>
      <c r="F34" s="13" t="str">
        <f>xControls!E14</f>
        <v xml:space="preserve"> Implement subnetworks for publicly accessible system components that are physically or logically separated from internal networks.</v>
      </c>
      <c r="G34" s="14"/>
      <c r="H34" s="14" t="s">
        <v>73</v>
      </c>
      <c r="I34" s="14"/>
      <c r="J34" s="14" t="s">
        <v>50</v>
      </c>
      <c r="K34" s="24" t="s">
        <v>48</v>
      </c>
    </row>
    <row r="35" spans="1:11" ht="15" customHeight="1" x14ac:dyDescent="0.25">
      <c r="A35" s="11"/>
      <c r="B35" s="11"/>
      <c r="C35" s="18"/>
      <c r="D35" s="39"/>
      <c r="E35" s="39"/>
      <c r="F35" s="40"/>
      <c r="G35" s="41"/>
      <c r="H35" s="41"/>
      <c r="I35" s="41"/>
      <c r="J35" s="41"/>
      <c r="K35" s="38"/>
    </row>
    <row r="36" spans="1:11" ht="87" customHeight="1" x14ac:dyDescent="0.25">
      <c r="A36" s="15" t="str">
        <f>xControls!D15</f>
        <v>SI.1.210</v>
      </c>
      <c r="B36" s="15" t="str">
        <f>xControls!A15</f>
        <v>System and Information Integrity</v>
      </c>
      <c r="C36" s="12" t="str">
        <f>xControls!A15</f>
        <v>System and Information Integrity</v>
      </c>
      <c r="D36" s="44" t="str">
        <f>xControls!B15</f>
        <v>Basic</v>
      </c>
      <c r="E36" s="44" t="str">
        <f>xControls!C15</f>
        <v>SI.1.210</v>
      </c>
      <c r="F36" s="45" t="str">
        <f>xControls!E15</f>
        <v>Identify, report, and correct information system flaws in a timely manner.</v>
      </c>
      <c r="G36" s="46"/>
      <c r="H36" s="46" t="s">
        <v>73</v>
      </c>
      <c r="I36" s="46"/>
      <c r="J36" s="17" t="s">
        <v>50</v>
      </c>
      <c r="K36" s="25" t="s">
        <v>48</v>
      </c>
    </row>
    <row r="37" spans="1:11" ht="87" customHeight="1" x14ac:dyDescent="0.25">
      <c r="A37" s="11" t="str">
        <f>xControls!D16</f>
        <v>SI.1.211</v>
      </c>
      <c r="B37" s="11" t="str">
        <f>xControls!A16</f>
        <v>System and Information Integrity</v>
      </c>
      <c r="C37" s="12"/>
      <c r="D37" s="11" t="str">
        <f>xControls!B16</f>
        <v>Basic</v>
      </c>
      <c r="E37" s="11" t="str">
        <f>xControls!C16</f>
        <v>SI.1.211</v>
      </c>
      <c r="F37" s="13" t="str">
        <f>xControls!E16</f>
        <v>Provide protection from malicious code at appropriate locations within organizational information systems.</v>
      </c>
      <c r="G37" s="14"/>
      <c r="H37" s="14" t="s">
        <v>73</v>
      </c>
      <c r="I37" s="14"/>
      <c r="J37" s="14" t="s">
        <v>50</v>
      </c>
      <c r="K37" s="24" t="s">
        <v>48</v>
      </c>
    </row>
    <row r="38" spans="1:11" ht="150" x14ac:dyDescent="0.25">
      <c r="A38" s="15" t="str">
        <f>xControls!D17</f>
        <v>SI.1.212</v>
      </c>
      <c r="B38" s="15" t="str">
        <f>xControls!A17</f>
        <v>System and Information Integrity</v>
      </c>
      <c r="C38" s="12"/>
      <c r="D38" s="44" t="str">
        <f>xControls!B17</f>
        <v>Basic</v>
      </c>
      <c r="E38" s="44" t="str">
        <f>xControls!C17</f>
        <v>SI.1.212</v>
      </c>
      <c r="F38" s="45" t="str">
        <f>xControls!E17</f>
        <v>Update malicious code protection mechanisms when new releases are available.</v>
      </c>
      <c r="G38" s="46"/>
      <c r="H38" s="46" t="s">
        <v>73</v>
      </c>
      <c r="I38" s="46"/>
      <c r="J38" s="17" t="s">
        <v>50</v>
      </c>
      <c r="K38" s="25" t="s">
        <v>48</v>
      </c>
    </row>
    <row r="39" spans="1:11" ht="150" x14ac:dyDescent="0.25">
      <c r="A39" s="11" t="str">
        <f>xControls!D18</f>
        <v>SI.1.213</v>
      </c>
      <c r="B39" s="11" t="str">
        <f>xControls!A18</f>
        <v>System and Information Integrity</v>
      </c>
      <c r="C39" s="12"/>
      <c r="D39" s="11" t="str">
        <f>xControls!B18</f>
        <v>Basic</v>
      </c>
      <c r="E39" s="11" t="str">
        <f>xControls!C18</f>
        <v>SI.1.213</v>
      </c>
      <c r="F39" s="13" t="str">
        <f>xControls!E18</f>
        <v>Perform periodic scans of information systems and real-time scans of files from external sources as files are downloaded, opened, or executed.</v>
      </c>
      <c r="G39" s="14"/>
      <c r="H39" s="14" t="s">
        <v>73</v>
      </c>
      <c r="I39" s="14"/>
      <c r="J39" s="14" t="s">
        <v>50</v>
      </c>
      <c r="K39" s="24" t="s">
        <v>48</v>
      </c>
    </row>
    <row r="40" spans="1:11" x14ac:dyDescent="0.25">
      <c r="A40" s="25"/>
      <c r="B40" s="25"/>
      <c r="C40" s="31"/>
      <c r="D40" s="26"/>
      <c r="E40" s="26"/>
      <c r="F40" s="26"/>
      <c r="G40" s="26"/>
      <c r="H40" s="26"/>
      <c r="I40" s="26"/>
      <c r="J40" s="26"/>
      <c r="K40" s="26"/>
    </row>
    <row r="43" spans="1:11" x14ac:dyDescent="0.25">
      <c r="B43">
        <f>COUNTA(B15:B40)</f>
        <v>18</v>
      </c>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I18:I39 K18:K39"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40"/>
  <sheetViews>
    <sheetView topLeftCell="C1" workbookViewId="0">
      <selection activeCell="P9" sqref="P9"/>
    </sheetView>
  </sheetViews>
  <sheetFormatPr defaultRowHeight="15" x14ac:dyDescent="0.25"/>
  <cols>
    <col min="1" max="1" width="16" hidden="1" customWidth="1"/>
    <col min="2" max="2" width="9" hidden="1" customWidth="1"/>
    <col min="3" max="3" width="37" bestFit="1" customWidth="1"/>
    <col min="4" max="4" width="14.85546875" customWidth="1"/>
    <col min="5" max="5" width="9.85546875" customWidth="1"/>
    <col min="6" max="6" width="43.5703125" customWidth="1"/>
    <col min="7" max="7" width="43.5703125" hidden="1" customWidth="1"/>
    <col min="8" max="8" width="27.5703125" customWidth="1"/>
    <col min="9" max="9" width="22.28515625" hidden="1" customWidth="1"/>
    <col min="10" max="11" width="15.5703125" hidden="1" customWidth="1"/>
    <col min="12" max="12" width="32" customWidth="1"/>
    <col min="13" max="15" width="28.5703125" customWidth="1"/>
    <col min="16" max="16" width="27.85546875" customWidth="1"/>
  </cols>
  <sheetData>
    <row r="1" spans="3:16" ht="21" x14ac:dyDescent="0.35">
      <c r="C1" s="63" t="str">
        <f>CONCATENATE("FAR 52.204-21 Assessment Interview: ",E11," for ", E10)</f>
        <v>FAR 52.204-21 Assessment Interview: 0 for 0</v>
      </c>
      <c r="D1" s="64"/>
      <c r="E1" s="64"/>
      <c r="F1" s="64"/>
      <c r="G1" s="64"/>
      <c r="H1" s="64"/>
      <c r="I1" s="64"/>
      <c r="J1" s="64"/>
      <c r="K1" s="64"/>
      <c r="L1" s="64"/>
      <c r="M1" s="64"/>
      <c r="N1" s="2"/>
    </row>
    <row r="3" spans="3:16" x14ac:dyDescent="0.25">
      <c r="C3" s="62" t="s">
        <v>22</v>
      </c>
      <c r="D3" s="55"/>
      <c r="E3" s="55"/>
      <c r="F3" s="55"/>
      <c r="G3" s="55"/>
      <c r="H3" s="55"/>
      <c r="I3" s="55"/>
      <c r="J3" s="55"/>
      <c r="K3" s="55"/>
      <c r="L3" s="55"/>
      <c r="M3" s="55"/>
      <c r="N3" s="64"/>
    </row>
    <row r="4" spans="3:16" ht="15" customHeight="1" x14ac:dyDescent="0.25">
      <c r="C4" s="73" t="s">
        <v>41</v>
      </c>
      <c r="D4" s="73"/>
      <c r="E4" s="73"/>
      <c r="F4" s="73"/>
      <c r="G4" s="73"/>
      <c r="H4" s="73"/>
      <c r="I4" s="73"/>
      <c r="J4" s="73"/>
      <c r="K4" s="73"/>
      <c r="L4" s="73"/>
      <c r="M4" s="73"/>
      <c r="N4" s="73"/>
    </row>
    <row r="5" spans="3:16" x14ac:dyDescent="0.25">
      <c r="C5" s="73"/>
      <c r="D5" s="73"/>
      <c r="E5" s="73"/>
      <c r="F5" s="73"/>
      <c r="G5" s="73"/>
      <c r="H5" s="73"/>
      <c r="I5" s="73"/>
      <c r="J5" s="73"/>
      <c r="K5" s="73"/>
      <c r="L5" s="73"/>
      <c r="M5" s="73"/>
      <c r="N5" s="73"/>
    </row>
    <row r="6" spans="3:16" x14ac:dyDescent="0.25">
      <c r="C6" s="73"/>
      <c r="D6" s="73"/>
      <c r="E6" s="73"/>
      <c r="F6" s="73"/>
      <c r="G6" s="73"/>
      <c r="H6" s="73"/>
      <c r="I6" s="73"/>
      <c r="J6" s="73"/>
      <c r="K6" s="73"/>
      <c r="L6" s="73"/>
      <c r="M6" s="73"/>
      <c r="N6" s="73"/>
    </row>
    <row r="7" spans="3:16" x14ac:dyDescent="0.25">
      <c r="C7" s="73"/>
      <c r="D7" s="73"/>
      <c r="E7" s="73"/>
      <c r="F7" s="73"/>
      <c r="G7" s="73"/>
      <c r="H7" s="73"/>
      <c r="I7" s="73"/>
      <c r="J7" s="73"/>
      <c r="K7" s="73"/>
      <c r="L7" s="73"/>
      <c r="M7" s="73"/>
      <c r="N7" s="73"/>
    </row>
    <row r="8" spans="3:16" x14ac:dyDescent="0.25">
      <c r="C8" s="73"/>
      <c r="D8" s="73"/>
      <c r="E8" s="73"/>
      <c r="F8" s="73"/>
      <c r="G8" s="73"/>
      <c r="H8" s="73"/>
      <c r="I8" s="73"/>
      <c r="J8" s="73"/>
      <c r="K8" s="73"/>
      <c r="L8" s="73"/>
      <c r="M8" s="73"/>
      <c r="N8" s="73"/>
    </row>
    <row r="10" spans="3:16" x14ac:dyDescent="0.25">
      <c r="C10" s="65" t="s">
        <v>36</v>
      </c>
      <c r="D10" s="66"/>
      <c r="E10" s="70">
        <f>'ControlImplementation'!E10</f>
        <v>0</v>
      </c>
      <c r="F10" s="71"/>
      <c r="G10" s="71"/>
      <c r="H10" s="71"/>
      <c r="I10" s="71"/>
      <c r="J10" s="71"/>
      <c r="K10" s="71"/>
      <c r="L10" s="71"/>
      <c r="M10" s="71"/>
      <c r="N10" s="72"/>
    </row>
    <row r="11" spans="3:16" x14ac:dyDescent="0.25">
      <c r="C11" s="56" t="s">
        <v>32</v>
      </c>
      <c r="D11" s="57"/>
      <c r="E11" s="70">
        <f>'ControlImplementation'!E11</f>
        <v>0</v>
      </c>
      <c r="F11" s="71"/>
      <c r="G11" s="71"/>
      <c r="H11" s="71"/>
      <c r="I11" s="71"/>
      <c r="J11" s="71"/>
      <c r="K11" s="71"/>
      <c r="L11" s="71"/>
      <c r="M11" s="71"/>
      <c r="N11" s="72"/>
    </row>
    <row r="12" spans="3:16" x14ac:dyDescent="0.25">
      <c r="C12" s="56" t="s">
        <v>34</v>
      </c>
      <c r="D12" s="57"/>
      <c r="E12" s="70">
        <f>'ControlImplementation'!E12</f>
        <v>0</v>
      </c>
      <c r="F12" s="71"/>
      <c r="G12" s="71"/>
      <c r="H12" s="71"/>
      <c r="I12" s="71"/>
      <c r="J12" s="71"/>
      <c r="K12" s="71"/>
      <c r="L12" s="71"/>
      <c r="M12" s="71"/>
      <c r="N12" s="72"/>
    </row>
    <row r="13" spans="3:16" x14ac:dyDescent="0.25">
      <c r="C13" s="56" t="s">
        <v>33</v>
      </c>
      <c r="D13" s="57"/>
      <c r="E13" s="70">
        <f>'ControlImplementation'!E13</f>
        <v>0</v>
      </c>
      <c r="F13" s="71"/>
      <c r="G13" s="71"/>
      <c r="H13" s="71"/>
      <c r="I13" s="71"/>
      <c r="J13" s="71"/>
      <c r="K13" s="71"/>
      <c r="L13" s="71"/>
      <c r="M13" s="71"/>
      <c r="N13" s="72"/>
    </row>
    <row r="14" spans="3:16" x14ac:dyDescent="0.25">
      <c r="C14" s="58" t="s">
        <v>35</v>
      </c>
      <c r="D14" s="59"/>
      <c r="E14" s="70">
        <f>'ControlImplementation'!E14</f>
        <v>0</v>
      </c>
      <c r="F14" s="71"/>
      <c r="G14" s="71"/>
      <c r="H14" s="71"/>
      <c r="I14" s="71"/>
      <c r="J14" s="71"/>
      <c r="K14" s="71"/>
      <c r="L14" s="71"/>
      <c r="M14" s="71"/>
      <c r="N14" s="72"/>
    </row>
    <row r="16" spans="3:16" x14ac:dyDescent="0.25">
      <c r="C16" s="7"/>
      <c r="D16" s="7"/>
      <c r="E16" s="7"/>
      <c r="F16" s="7"/>
      <c r="G16" s="7"/>
      <c r="H16" s="7"/>
      <c r="I16" s="7"/>
      <c r="J16" s="7"/>
      <c r="K16" s="7"/>
      <c r="L16" s="7"/>
      <c r="M16" s="7"/>
      <c r="N16" s="7"/>
      <c r="O16" s="7"/>
      <c r="P16" s="7"/>
    </row>
    <row r="17" spans="1:16" x14ac:dyDescent="0.25">
      <c r="A17" t="s">
        <v>75</v>
      </c>
      <c r="B17" t="s">
        <v>76</v>
      </c>
      <c r="C17" s="6" t="s">
        <v>1</v>
      </c>
      <c r="D17" s="6" t="s">
        <v>39</v>
      </c>
      <c r="E17" s="6" t="s">
        <v>37</v>
      </c>
      <c r="F17" s="6" t="s">
        <v>43</v>
      </c>
      <c r="G17" s="6" t="s">
        <v>28</v>
      </c>
      <c r="H17" s="6" t="s">
        <v>63</v>
      </c>
      <c r="I17" s="6" t="s">
        <v>29</v>
      </c>
      <c r="J17" s="6" t="s">
        <v>52</v>
      </c>
      <c r="K17" s="6" t="s">
        <v>30</v>
      </c>
      <c r="L17" s="6" t="s">
        <v>42</v>
      </c>
      <c r="M17" s="6" t="s">
        <v>61</v>
      </c>
      <c r="N17" s="6" t="s">
        <v>56</v>
      </c>
      <c r="O17" s="6" t="s">
        <v>55</v>
      </c>
      <c r="P17" s="6" t="s">
        <v>53</v>
      </c>
    </row>
    <row r="18" spans="1:16" x14ac:dyDescent="0.25">
      <c r="A18" t="str">
        <f>xControls!D2</f>
        <v>AC.1.001</v>
      </c>
      <c r="B18" t="str">
        <f>xControls!A2</f>
        <v>Access Control</v>
      </c>
      <c r="C18" s="5" t="str">
        <f>xControls!A2</f>
        <v>Access Control</v>
      </c>
      <c r="D18" t="str">
        <f>xControls!B2</f>
        <v>Basic</v>
      </c>
      <c r="E18" t="str">
        <f>xControls!C2</f>
        <v>AC.1.001</v>
      </c>
      <c r="F18" s="8">
        <f>ControlImplementation[[#This Row],[Implementation Text]]</f>
        <v>0</v>
      </c>
      <c r="G18" s="8" t="s">
        <v>67</v>
      </c>
      <c r="I18" t="s">
        <v>62</v>
      </c>
      <c r="K18" t="s">
        <v>50</v>
      </c>
      <c r="L18" t="s">
        <v>48</v>
      </c>
    </row>
    <row r="19" spans="1:16" x14ac:dyDescent="0.25">
      <c r="A19" t="str">
        <f>xControls!D3</f>
        <v>AC.1.002</v>
      </c>
      <c r="B19" t="str">
        <f>xControls!A3</f>
        <v>Access Control</v>
      </c>
      <c r="C19" s="5" t="str">
        <f>xControls!A3</f>
        <v>Access Control</v>
      </c>
      <c r="D19" t="str">
        <f>xControls!B3</f>
        <v>Basic</v>
      </c>
      <c r="E19" t="str">
        <f>xControls!C3</f>
        <v>AC.1.002</v>
      </c>
      <c r="F19" s="8">
        <f>ControlImplementation[[#This Row],[Implementation Text]]</f>
        <v>0</v>
      </c>
      <c r="G19" s="8" t="s">
        <v>67</v>
      </c>
      <c r="I19" t="s">
        <v>62</v>
      </c>
      <c r="K19" t="s">
        <v>50</v>
      </c>
      <c r="L19" t="s">
        <v>48</v>
      </c>
    </row>
    <row r="20" spans="1:16" x14ac:dyDescent="0.25">
      <c r="A20" t="str">
        <f>xControls!D4</f>
        <v>AC.1.003</v>
      </c>
      <c r="B20" t="str">
        <f>xControls!A4</f>
        <v>Access Control</v>
      </c>
      <c r="C20" s="5" t="str">
        <f>xControls!A4</f>
        <v>Access Control</v>
      </c>
      <c r="D20" t="str">
        <f>xControls!B4</f>
        <v>Basic</v>
      </c>
      <c r="E20" t="str">
        <f>xControls!C4</f>
        <v>AC.1.003</v>
      </c>
      <c r="F20" s="8">
        <f>ControlImplementation[[#This Row],[Implementation Text]]</f>
        <v>0</v>
      </c>
      <c r="G20" s="8" t="s">
        <v>67</v>
      </c>
      <c r="I20" t="s">
        <v>62</v>
      </c>
      <c r="K20" t="s">
        <v>50</v>
      </c>
      <c r="L20" t="s">
        <v>48</v>
      </c>
    </row>
    <row r="21" spans="1:16" x14ac:dyDescent="0.25">
      <c r="A21" t="str">
        <f>xControls!D5</f>
        <v>AC.1.004</v>
      </c>
      <c r="B21" t="str">
        <f>xControls!A5</f>
        <v>Access Control</v>
      </c>
      <c r="C21" s="5" t="str">
        <f>xControls!A5</f>
        <v>Access Control</v>
      </c>
      <c r="D21" t="str">
        <f>xControls!B5</f>
        <v>Basic</v>
      </c>
      <c r="E21" t="str">
        <f>xControls!C5</f>
        <v>AC.1.004</v>
      </c>
      <c r="F21" s="8">
        <f>ControlImplementation[[#This Row],[Implementation Text]]</f>
        <v>0</v>
      </c>
      <c r="G21" s="8" t="s">
        <v>67</v>
      </c>
      <c r="I21" t="s">
        <v>62</v>
      </c>
      <c r="K21" t="s">
        <v>50</v>
      </c>
      <c r="L21" t="s">
        <v>48</v>
      </c>
    </row>
    <row r="22" spans="1:16" x14ac:dyDescent="0.25">
      <c r="C22" s="42"/>
      <c r="D22" s="7"/>
      <c r="E22" s="7"/>
      <c r="F22" s="9"/>
      <c r="G22" s="9"/>
      <c r="H22" s="7"/>
      <c r="I22" s="7"/>
      <c r="J22" s="7"/>
      <c r="K22" s="7"/>
      <c r="L22" s="7"/>
      <c r="M22" s="7"/>
      <c r="N22" s="7"/>
      <c r="O22" s="7"/>
      <c r="P22" s="7"/>
    </row>
    <row r="23" spans="1:16" x14ac:dyDescent="0.25">
      <c r="A23" t="str">
        <f>xControls!D6</f>
        <v>IA.1.076</v>
      </c>
      <c r="B23" t="str">
        <f>xControls!A6</f>
        <v>Identification and Authentication</v>
      </c>
      <c r="C23" s="5" t="str">
        <f>xControls!A6</f>
        <v>Identification and Authentication</v>
      </c>
      <c r="D23" t="str">
        <f>xControls!B6</f>
        <v>Basic</v>
      </c>
      <c r="E23" t="str">
        <f>xControls!C6</f>
        <v>IA.1.076</v>
      </c>
      <c r="F23" s="8">
        <f>ControlImplementation[[#This Row],[Implementation Text]]</f>
        <v>0</v>
      </c>
      <c r="G23" s="8" t="s">
        <v>67</v>
      </c>
      <c r="I23" t="s">
        <v>62</v>
      </c>
      <c r="K23" t="s">
        <v>50</v>
      </c>
      <c r="L23" t="s">
        <v>48</v>
      </c>
    </row>
    <row r="24" spans="1:16" x14ac:dyDescent="0.25">
      <c r="A24" t="str">
        <f>xControls!D7</f>
        <v>IA.1.077</v>
      </c>
      <c r="B24" t="str">
        <f>xControls!A7</f>
        <v>Identification and Authentication</v>
      </c>
      <c r="C24" s="5" t="str">
        <f>xControls!A7</f>
        <v>Identification and Authentication</v>
      </c>
      <c r="D24" t="str">
        <f>xControls!B7</f>
        <v>Basic</v>
      </c>
      <c r="E24" t="str">
        <f>xControls!C7</f>
        <v>IA.1.077</v>
      </c>
      <c r="F24" s="8">
        <f>ControlImplementation[[#This Row],[Implementation Text]]</f>
        <v>0</v>
      </c>
      <c r="G24" s="8" t="s">
        <v>67</v>
      </c>
      <c r="I24" t="s">
        <v>62</v>
      </c>
      <c r="K24" t="s">
        <v>50</v>
      </c>
      <c r="L24" t="s">
        <v>48</v>
      </c>
    </row>
    <row r="25" spans="1:16" x14ac:dyDescent="0.25">
      <c r="C25" s="42"/>
      <c r="D25" s="7"/>
      <c r="E25" s="7"/>
      <c r="F25" s="9"/>
      <c r="G25" s="9"/>
      <c r="H25" s="7"/>
      <c r="I25" s="7"/>
      <c r="J25" s="7"/>
      <c r="K25" s="7"/>
      <c r="L25" s="7"/>
      <c r="M25" s="7"/>
      <c r="N25" s="7"/>
      <c r="O25" s="7"/>
      <c r="P25" s="7"/>
    </row>
    <row r="26" spans="1:16" x14ac:dyDescent="0.25">
      <c r="A26" t="str">
        <f>xControls!D8</f>
        <v>MP.1.118</v>
      </c>
      <c r="B26" t="str">
        <f>xControls!A8</f>
        <v>Media Protection</v>
      </c>
      <c r="C26" s="5" t="str">
        <f>xControls!A8</f>
        <v>Media Protection</v>
      </c>
      <c r="D26" t="str">
        <f>xControls!B8</f>
        <v>Basic</v>
      </c>
      <c r="E26" t="str">
        <f>xControls!C8</f>
        <v>MP.1.118</v>
      </c>
      <c r="F26" s="8">
        <f>ControlImplementation[[#This Row],[Implementation Text]]</f>
        <v>0</v>
      </c>
      <c r="G26" s="8" t="s">
        <v>67</v>
      </c>
      <c r="I26" t="s">
        <v>62</v>
      </c>
      <c r="K26" t="s">
        <v>50</v>
      </c>
      <c r="L26" t="s">
        <v>48</v>
      </c>
    </row>
    <row r="27" spans="1:16" x14ac:dyDescent="0.25">
      <c r="C27" s="42"/>
      <c r="D27" s="7"/>
      <c r="E27" s="7"/>
      <c r="F27" s="9"/>
      <c r="G27" s="9"/>
      <c r="H27" s="7"/>
      <c r="I27" s="7"/>
      <c r="J27" s="7"/>
      <c r="K27" s="7"/>
      <c r="L27" s="7"/>
      <c r="M27" s="7"/>
      <c r="N27" s="7"/>
      <c r="O27" s="7"/>
      <c r="P27" s="7"/>
    </row>
    <row r="28" spans="1:16" x14ac:dyDescent="0.25">
      <c r="A28" t="str">
        <f>xControls!D9</f>
        <v>PE.1.131</v>
      </c>
      <c r="B28" t="str">
        <f>xControls!A9</f>
        <v>Physical Protection</v>
      </c>
      <c r="C28" s="5" t="str">
        <f>xControls!A9</f>
        <v>Physical Protection</v>
      </c>
      <c r="D28" t="str">
        <f>xControls!B9</f>
        <v>Basic</v>
      </c>
      <c r="E28" t="str">
        <f>xControls!C9</f>
        <v>PE.1.131</v>
      </c>
      <c r="F28" s="8">
        <f>ControlImplementation[[#This Row],[Implementation Text]]</f>
        <v>0</v>
      </c>
      <c r="G28" s="8" t="s">
        <v>67</v>
      </c>
      <c r="I28" t="s">
        <v>62</v>
      </c>
      <c r="K28" t="s">
        <v>50</v>
      </c>
      <c r="L28" t="s">
        <v>48</v>
      </c>
    </row>
    <row r="29" spans="1:16" x14ac:dyDescent="0.25">
      <c r="A29" t="str">
        <f>xControls!D10</f>
        <v>PE.1.132</v>
      </c>
      <c r="B29" t="str">
        <f>xControls!A10</f>
        <v>Physical Protection</v>
      </c>
      <c r="C29" s="5" t="str">
        <f>xControls!A10</f>
        <v>Physical Protection</v>
      </c>
      <c r="D29" t="str">
        <f>xControls!B10</f>
        <v>Basic</v>
      </c>
      <c r="E29" t="str">
        <f>xControls!C10</f>
        <v>PE.1.132</v>
      </c>
      <c r="F29" s="8">
        <f>ControlImplementation[[#This Row],[Implementation Text]]</f>
        <v>0</v>
      </c>
      <c r="G29" s="8" t="s">
        <v>67</v>
      </c>
      <c r="I29" t="s">
        <v>62</v>
      </c>
      <c r="K29" t="s">
        <v>50</v>
      </c>
      <c r="L29" t="s">
        <v>48</v>
      </c>
    </row>
    <row r="30" spans="1:16" x14ac:dyDescent="0.25">
      <c r="A30" t="str">
        <f>xControls!D11</f>
        <v>PE.1.133</v>
      </c>
      <c r="B30" t="str">
        <f>xControls!A11</f>
        <v>Physical Protection</v>
      </c>
      <c r="C30" s="5" t="str">
        <f>xControls!A11</f>
        <v>Physical Protection</v>
      </c>
      <c r="D30" t="str">
        <f>xControls!B11</f>
        <v>Basic</v>
      </c>
      <c r="E30" t="str">
        <f>xControls!C11</f>
        <v>PE.1.133</v>
      </c>
      <c r="F30" s="8">
        <f>ControlImplementation[[#This Row],[Implementation Text]]</f>
        <v>0</v>
      </c>
      <c r="G30" s="8" t="s">
        <v>67</v>
      </c>
      <c r="I30" t="s">
        <v>62</v>
      </c>
      <c r="K30" t="s">
        <v>50</v>
      </c>
      <c r="L30" t="s">
        <v>48</v>
      </c>
    </row>
    <row r="31" spans="1:16" x14ac:dyDescent="0.25">
      <c r="A31" t="str">
        <f>xControls!D12</f>
        <v>PE.1.134</v>
      </c>
      <c r="B31" t="str">
        <f>xControls!A12</f>
        <v>Physical Protection</v>
      </c>
      <c r="C31" s="5" t="str">
        <f>xControls!A12</f>
        <v>Physical Protection</v>
      </c>
      <c r="D31" t="str">
        <f>xControls!B12</f>
        <v>Basic</v>
      </c>
      <c r="E31" t="str">
        <f>xControls!C12</f>
        <v>PE.1.134</v>
      </c>
      <c r="F31" s="8">
        <f>ControlImplementation[[#This Row],[Implementation Text]]</f>
        <v>0</v>
      </c>
      <c r="G31" s="8" t="s">
        <v>67</v>
      </c>
      <c r="I31" t="s">
        <v>62</v>
      </c>
      <c r="K31" t="s">
        <v>50</v>
      </c>
      <c r="L31" t="s">
        <v>48</v>
      </c>
    </row>
    <row r="32" spans="1:16" x14ac:dyDescent="0.25">
      <c r="C32" s="42"/>
      <c r="D32" s="7"/>
      <c r="E32" s="7"/>
      <c r="F32" s="9"/>
      <c r="G32" s="9"/>
      <c r="H32" s="7"/>
      <c r="I32" s="7"/>
      <c r="J32" s="7"/>
      <c r="K32" s="7"/>
      <c r="L32" s="7"/>
      <c r="M32" s="7"/>
      <c r="N32" s="7"/>
      <c r="O32" s="7"/>
      <c r="P32" s="7"/>
    </row>
    <row r="33" spans="1:16" x14ac:dyDescent="0.25">
      <c r="A33" t="str">
        <f>xControls!D13</f>
        <v>SC.1.175</v>
      </c>
      <c r="B33" t="str">
        <f>xControls!A13</f>
        <v>System and Communications Protection</v>
      </c>
      <c r="C33" s="5" t="str">
        <f>xControls!A13</f>
        <v>System and Communications Protection</v>
      </c>
      <c r="D33" t="str">
        <f>xControls!B13</f>
        <v>Basic</v>
      </c>
      <c r="E33" t="str">
        <f>xControls!C13</f>
        <v>SC.1.175</v>
      </c>
      <c r="F33" s="8">
        <f>ControlImplementation[[#This Row],[Implementation Text]]</f>
        <v>0</v>
      </c>
      <c r="G33" s="8" t="s">
        <v>67</v>
      </c>
      <c r="I33" t="s">
        <v>62</v>
      </c>
      <c r="K33" t="s">
        <v>50</v>
      </c>
      <c r="L33" t="s">
        <v>48</v>
      </c>
    </row>
    <row r="34" spans="1:16" x14ac:dyDescent="0.25">
      <c r="A34" t="str">
        <f>xControls!D14</f>
        <v>SC.1.176</v>
      </c>
      <c r="B34" t="str">
        <f>xControls!A14</f>
        <v>System and Communications Protection</v>
      </c>
      <c r="C34" s="5" t="str">
        <f>xControls!A14</f>
        <v>System and Communications Protection</v>
      </c>
      <c r="D34" t="str">
        <f>xControls!B14</f>
        <v>Basic</v>
      </c>
      <c r="E34" t="str">
        <f>xControls!C14</f>
        <v>SC.1.176</v>
      </c>
      <c r="F34" s="8">
        <f>ControlImplementation[[#This Row],[Implementation Text]]</f>
        <v>0</v>
      </c>
      <c r="G34" s="8" t="s">
        <v>67</v>
      </c>
      <c r="I34" t="s">
        <v>62</v>
      </c>
      <c r="K34" t="s">
        <v>50</v>
      </c>
      <c r="L34" t="s">
        <v>48</v>
      </c>
    </row>
    <row r="35" spans="1:16" x14ac:dyDescent="0.25">
      <c r="C35" s="42"/>
      <c r="D35" s="7"/>
      <c r="E35" s="7"/>
      <c r="F35" s="9"/>
      <c r="G35" s="9"/>
      <c r="H35" s="7"/>
      <c r="I35" s="7"/>
      <c r="J35" s="7"/>
      <c r="K35" s="7"/>
      <c r="L35" s="7"/>
      <c r="M35" s="7"/>
      <c r="N35" s="7"/>
      <c r="O35" s="7"/>
      <c r="P35" s="7"/>
    </row>
    <row r="36" spans="1:16" x14ac:dyDescent="0.25">
      <c r="A36" t="str">
        <f>xControls!D15</f>
        <v>SI.1.210</v>
      </c>
      <c r="B36" t="str">
        <f>xControls!A15</f>
        <v>System and Information Integrity</v>
      </c>
      <c r="C36" s="5" t="str">
        <f>xControls!A15</f>
        <v>System and Information Integrity</v>
      </c>
      <c r="D36" t="str">
        <f>xControls!B15</f>
        <v>Basic</v>
      </c>
      <c r="E36" t="str">
        <f>xControls!C15</f>
        <v>SI.1.210</v>
      </c>
      <c r="F36" s="8">
        <f>ControlImplementation[[#This Row],[Implementation Text]]</f>
        <v>0</v>
      </c>
      <c r="G36" s="8" t="s">
        <v>67</v>
      </c>
      <c r="I36" t="s">
        <v>62</v>
      </c>
      <c r="K36" t="s">
        <v>50</v>
      </c>
      <c r="L36" t="s">
        <v>48</v>
      </c>
    </row>
    <row r="37" spans="1:16" x14ac:dyDescent="0.25">
      <c r="A37" t="str">
        <f>xControls!D16</f>
        <v>SI.1.211</v>
      </c>
      <c r="B37" t="str">
        <f>xControls!A16</f>
        <v>System and Information Integrity</v>
      </c>
      <c r="C37" s="5" t="str">
        <f>xControls!A16</f>
        <v>System and Information Integrity</v>
      </c>
      <c r="D37" t="str">
        <f>xControls!B16</f>
        <v>Basic</v>
      </c>
      <c r="E37" t="str">
        <f>xControls!C16</f>
        <v>SI.1.211</v>
      </c>
      <c r="F37" s="8">
        <f>ControlImplementation[[#This Row],[Implementation Text]]</f>
        <v>0</v>
      </c>
      <c r="G37" s="8" t="s">
        <v>67</v>
      </c>
      <c r="I37" t="s">
        <v>62</v>
      </c>
      <c r="K37" t="s">
        <v>50</v>
      </c>
      <c r="L37" t="s">
        <v>48</v>
      </c>
    </row>
    <row r="38" spans="1:16" x14ac:dyDescent="0.25">
      <c r="A38" t="str">
        <f>xControls!D17</f>
        <v>SI.1.212</v>
      </c>
      <c r="B38" t="str">
        <f>xControls!A17</f>
        <v>System and Information Integrity</v>
      </c>
      <c r="C38" s="5" t="str">
        <f>xControls!A17</f>
        <v>System and Information Integrity</v>
      </c>
      <c r="D38" t="str">
        <f>xControls!B17</f>
        <v>Basic</v>
      </c>
      <c r="E38" t="str">
        <f>xControls!C17</f>
        <v>SI.1.212</v>
      </c>
      <c r="F38" s="8">
        <f>ControlImplementation[[#This Row],[Implementation Text]]</f>
        <v>0</v>
      </c>
      <c r="G38" s="8" t="s">
        <v>67</v>
      </c>
      <c r="I38" t="s">
        <v>62</v>
      </c>
      <c r="K38" t="s">
        <v>50</v>
      </c>
      <c r="L38" t="s">
        <v>48</v>
      </c>
    </row>
    <row r="39" spans="1:16" x14ac:dyDescent="0.25">
      <c r="A39" t="str">
        <f>xControls!D18</f>
        <v>SI.1.213</v>
      </c>
      <c r="B39" t="str">
        <f>xControls!A18</f>
        <v>System and Information Integrity</v>
      </c>
      <c r="C39" s="5" t="str">
        <f>xControls!A18</f>
        <v>System and Information Integrity</v>
      </c>
      <c r="D39" t="str">
        <f>xControls!B18</f>
        <v>Basic</v>
      </c>
      <c r="E39" t="str">
        <f>xControls!C18</f>
        <v>SI.1.213</v>
      </c>
      <c r="F39" s="8">
        <f>ControlImplementation[[#This Row],[Implementation Text]]</f>
        <v>0</v>
      </c>
      <c r="G39" s="8" t="s">
        <v>67</v>
      </c>
      <c r="I39" t="s">
        <v>62</v>
      </c>
      <c r="K39" t="s">
        <v>50</v>
      </c>
      <c r="L39" t="s">
        <v>48</v>
      </c>
    </row>
    <row r="40" spans="1:16" x14ac:dyDescent="0.25">
      <c r="A40" s="7"/>
      <c r="B40" s="7"/>
      <c r="C40" s="7"/>
      <c r="D40" s="7"/>
      <c r="E40" s="7"/>
      <c r="F40" s="9"/>
      <c r="G40" s="9"/>
      <c r="H40" s="7"/>
      <c r="I40" s="7"/>
      <c r="J40" s="7"/>
      <c r="K40" t="s">
        <v>50</v>
      </c>
      <c r="L40" s="7"/>
      <c r="M40" s="7"/>
      <c r="N40" s="7"/>
      <c r="O40" s="7"/>
      <c r="P40" s="7"/>
    </row>
  </sheetData>
  <mergeCells count="13">
    <mergeCell ref="C1:M1"/>
    <mergeCell ref="C10:D10"/>
    <mergeCell ref="C11:D11"/>
    <mergeCell ref="C3:N3"/>
    <mergeCell ref="C4:N8"/>
    <mergeCell ref="E10:N10"/>
    <mergeCell ref="E11:N11"/>
    <mergeCell ref="E12:N12"/>
    <mergeCell ref="E13:N13"/>
    <mergeCell ref="E14:N14"/>
    <mergeCell ref="C12:D12"/>
    <mergeCell ref="C13:D13"/>
    <mergeCell ref="C14:D14"/>
  </mergeCells>
  <dataValidations count="1">
    <dataValidation type="list" allowBlank="1" showInputMessage="1" showErrorMessage="1" sqref="J18:J40 L18:N40" xr:uid="{FDC3EA20-C4EF-45DF-A7CB-B9842F070D6C}">
      <formula1>INDIRECT(INDIRECT("RC[-1]",0))</formula1>
    </dataValidation>
  </dataValidation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F04CDFE-4473-4FF9-808A-49D9DA017AC2}">
          <x14:formula1>
            <xm:f>'Project Information'!$A$2:$A$4</xm:f>
          </x14:formula1>
          <xm:sqref>H18:H39</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19" sqref="H1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3" t="str">
        <f>CONCATENATE("FAR 52.204-21 POA&amp;M: ",E11," for ", E10)</f>
        <v>FAR 52.204-21 POA&amp;M: 0 for 0</v>
      </c>
      <c r="D1" s="64"/>
      <c r="E1" s="64"/>
      <c r="F1" s="64"/>
      <c r="G1" s="64"/>
      <c r="H1" s="64"/>
      <c r="I1" s="64"/>
      <c r="J1" s="64"/>
      <c r="K1" s="64"/>
      <c r="L1" s="64"/>
    </row>
    <row r="3" spans="3:12" x14ac:dyDescent="0.25">
      <c r="C3" s="62" t="s">
        <v>22</v>
      </c>
      <c r="D3" s="55"/>
      <c r="E3" s="55"/>
      <c r="F3" s="55"/>
      <c r="G3" s="55"/>
      <c r="H3" s="55"/>
      <c r="I3" s="55"/>
      <c r="J3" s="55"/>
      <c r="K3" s="55"/>
      <c r="L3" s="55"/>
    </row>
    <row r="4" spans="3:12" ht="15" customHeight="1" x14ac:dyDescent="0.25">
      <c r="C4" s="73" t="s">
        <v>93</v>
      </c>
      <c r="D4" s="73"/>
      <c r="E4" s="73"/>
      <c r="F4" s="73"/>
      <c r="G4" s="73"/>
      <c r="H4" s="73"/>
      <c r="I4" s="73"/>
      <c r="J4" s="73"/>
      <c r="K4" s="73"/>
      <c r="L4" s="73"/>
    </row>
    <row r="5" spans="3:12" x14ac:dyDescent="0.25">
      <c r="C5" s="73"/>
      <c r="D5" s="73"/>
      <c r="E5" s="73"/>
      <c r="F5" s="73"/>
      <c r="G5" s="73"/>
      <c r="H5" s="73"/>
      <c r="I5" s="73"/>
      <c r="J5" s="73"/>
      <c r="K5" s="73"/>
      <c r="L5" s="73"/>
    </row>
    <row r="6" spans="3:12" x14ac:dyDescent="0.25">
      <c r="C6" s="73"/>
      <c r="D6" s="73"/>
      <c r="E6" s="73"/>
      <c r="F6" s="73"/>
      <c r="G6" s="73"/>
      <c r="H6" s="73"/>
      <c r="I6" s="73"/>
      <c r="J6" s="73"/>
      <c r="K6" s="73"/>
      <c r="L6" s="73"/>
    </row>
    <row r="7" spans="3:12" x14ac:dyDescent="0.25">
      <c r="C7" s="73"/>
      <c r="D7" s="73"/>
      <c r="E7" s="73"/>
      <c r="F7" s="73"/>
      <c r="G7" s="73"/>
      <c r="H7" s="73"/>
      <c r="I7" s="73"/>
      <c r="J7" s="73"/>
      <c r="K7" s="73"/>
      <c r="L7" s="73"/>
    </row>
    <row r="8" spans="3:12" x14ac:dyDescent="0.25">
      <c r="C8" s="73"/>
      <c r="D8" s="73"/>
      <c r="E8" s="73"/>
      <c r="F8" s="73"/>
      <c r="G8" s="73"/>
      <c r="H8" s="73"/>
      <c r="I8" s="73"/>
      <c r="J8" s="73"/>
      <c r="K8" s="73"/>
      <c r="L8" s="73"/>
    </row>
    <row r="10" spans="3:12" x14ac:dyDescent="0.25">
      <c r="C10" s="65" t="s">
        <v>36</v>
      </c>
      <c r="D10" s="66"/>
      <c r="E10" s="70">
        <f>'ControlImplementation'!E10</f>
        <v>0</v>
      </c>
      <c r="F10" s="71"/>
      <c r="G10" s="71"/>
      <c r="H10" s="71"/>
      <c r="I10" s="71"/>
      <c r="J10" s="71"/>
      <c r="K10" s="71"/>
      <c r="L10" s="71"/>
    </row>
    <row r="11" spans="3:12" x14ac:dyDescent="0.25">
      <c r="C11" s="56" t="s">
        <v>32</v>
      </c>
      <c r="D11" s="57"/>
      <c r="E11" s="70">
        <f>'ControlImplementation'!E11</f>
        <v>0</v>
      </c>
      <c r="F11" s="71"/>
      <c r="G11" s="71"/>
      <c r="H11" s="71"/>
      <c r="I11" s="71"/>
      <c r="J11" s="71"/>
      <c r="K11" s="71"/>
      <c r="L11" s="71"/>
    </row>
    <row r="12" spans="3:12" x14ac:dyDescent="0.25">
      <c r="C12" s="56" t="s">
        <v>34</v>
      </c>
      <c r="D12" s="57"/>
      <c r="E12" s="70">
        <f>'ControlImplementation'!E12</f>
        <v>0</v>
      </c>
      <c r="F12" s="71"/>
      <c r="G12" s="71"/>
      <c r="H12" s="71"/>
      <c r="I12" s="71"/>
      <c r="J12" s="71"/>
      <c r="K12" s="71"/>
      <c r="L12" s="71"/>
    </row>
    <row r="13" spans="3:12" x14ac:dyDescent="0.25">
      <c r="C13" s="56" t="s">
        <v>33</v>
      </c>
      <c r="D13" s="57"/>
      <c r="E13" s="70">
        <f>'ControlImplementation'!E13</f>
        <v>0</v>
      </c>
      <c r="F13" s="71"/>
      <c r="G13" s="71"/>
      <c r="H13" s="71"/>
      <c r="I13" s="71"/>
      <c r="J13" s="71"/>
      <c r="K13" s="71"/>
      <c r="L13" s="71"/>
    </row>
    <row r="14" spans="3:12" x14ac:dyDescent="0.25">
      <c r="C14" s="58" t="s">
        <v>35</v>
      </c>
      <c r="D14" s="59"/>
      <c r="E14" s="70">
        <f>'ControlImplementation'!E14</f>
        <v>0</v>
      </c>
      <c r="F14" s="71"/>
      <c r="G14" s="71"/>
      <c r="H14" s="71"/>
      <c r="I14" s="71"/>
      <c r="J14" s="71"/>
      <c r="K14" s="71"/>
      <c r="L14" s="71"/>
    </row>
    <row r="17" spans="3:12" x14ac:dyDescent="0.25">
      <c r="C17" s="32" t="s">
        <v>42</v>
      </c>
      <c r="D17" s="32" t="s">
        <v>94</v>
      </c>
      <c r="E17" s="32" t="s">
        <v>95</v>
      </c>
      <c r="F17" s="32" t="s">
        <v>96</v>
      </c>
      <c r="G17" s="32" t="s">
        <v>97</v>
      </c>
      <c r="H17" s="32" t="s">
        <v>98</v>
      </c>
      <c r="I17" s="32" t="s">
        <v>99</v>
      </c>
      <c r="J17" s="32" t="s">
        <v>100</v>
      </c>
      <c r="K17" s="32" t="s">
        <v>101</v>
      </c>
      <c r="L17" s="32" t="s">
        <v>102</v>
      </c>
    </row>
    <row r="18" spans="3:12" x14ac:dyDescent="0.25">
      <c r="I18" s="33"/>
      <c r="K18" s="33"/>
    </row>
    <row r="19" spans="3:12" x14ac:dyDescent="0.25">
      <c r="K19" s="33"/>
    </row>
    <row r="20" spans="3:12" x14ac:dyDescent="0.25">
      <c r="K20" s="33"/>
    </row>
    <row r="21" spans="3:12" x14ac:dyDescent="0.25">
      <c r="K21" s="33"/>
    </row>
    <row r="22" spans="3:12" x14ac:dyDescent="0.25">
      <c r="K22" s="33"/>
    </row>
    <row r="23" spans="3:12" x14ac:dyDescent="0.25">
      <c r="K23" s="33"/>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CECC82C-DC01-4B88-93B0-1EA9E9C3B54F}">
          <x14:formula1>
            <xm:f>xControls!$C$4:$C$113</xm:f>
          </x14:formula1>
          <xm:sqref>E18:E32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P44" sqref="P44"/>
    </sheetView>
  </sheetViews>
  <sheetFormatPr defaultRowHeight="15" x14ac:dyDescent="0.25"/>
  <cols>
    <col min="1" max="1" width="22.140625" customWidth="1"/>
    <col min="3" max="3" width="10.7109375" customWidth="1"/>
  </cols>
  <sheetData>
    <row r="1" spans="1:4" x14ac:dyDescent="0.25">
      <c r="A1" t="s">
        <v>63</v>
      </c>
    </row>
    <row r="2" spans="1:4" x14ac:dyDescent="0.25">
      <c r="A2" t="s">
        <v>64</v>
      </c>
    </row>
    <row r="3" spans="1:4" x14ac:dyDescent="0.25">
      <c r="A3" t="s">
        <v>65</v>
      </c>
    </row>
    <row r="4" spans="1:4" x14ac:dyDescent="0.25">
      <c r="A4" t="s">
        <v>66</v>
      </c>
    </row>
    <row r="7" spans="1:4" x14ac:dyDescent="0.25">
      <c r="A7" s="64" t="s">
        <v>83</v>
      </c>
      <c r="B7" s="64"/>
      <c r="C7" s="64"/>
      <c r="D7" s="64"/>
    </row>
    <row r="8" spans="1:4" x14ac:dyDescent="0.25">
      <c r="A8" t="s">
        <v>84</v>
      </c>
      <c r="B8" s="4" t="s">
        <v>80</v>
      </c>
      <c r="C8" s="4" t="s">
        <v>81</v>
      </c>
      <c r="D8" s="4" t="s">
        <v>82</v>
      </c>
    </row>
    <row r="9" spans="1:4" x14ac:dyDescent="0.25">
      <c r="A9" t="s">
        <v>77</v>
      </c>
    </row>
    <row r="10" spans="1:4" x14ac:dyDescent="0.25">
      <c r="A10" t="s">
        <v>78</v>
      </c>
    </row>
    <row r="11" spans="1:4" x14ac:dyDescent="0.25">
      <c r="A11" t="s">
        <v>79</v>
      </c>
    </row>
    <row r="12" spans="1:4" x14ac:dyDescent="0.25">
      <c r="A12" t="s">
        <v>92</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B210F-C033-426C-8A10-39BF76FA6D69}">
  <dimension ref="A1:B3"/>
  <sheetViews>
    <sheetView tabSelected="1" workbookViewId="0">
      <selection activeCell="A3" sqref="A3:B3"/>
    </sheetView>
  </sheetViews>
  <sheetFormatPr defaultRowHeight="15" x14ac:dyDescent="0.25"/>
  <sheetData>
    <row r="1" spans="1:2" x14ac:dyDescent="0.25">
      <c r="A1">
        <v>0.1</v>
      </c>
      <c r="B1" t="s">
        <v>175</v>
      </c>
    </row>
    <row r="2" spans="1:2" x14ac:dyDescent="0.25">
      <c r="A2">
        <v>0.2</v>
      </c>
      <c r="B2" t="s">
        <v>176</v>
      </c>
    </row>
    <row r="3" spans="1:2" x14ac:dyDescent="0.25">
      <c r="A3">
        <v>0.3</v>
      </c>
      <c r="B3" t="s">
        <v>177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02"/>
  <sheetViews>
    <sheetView zoomScale="140" zoomScaleNormal="140" workbookViewId="0">
      <selection activeCell="C3" sqref="C3"/>
    </sheetView>
  </sheetViews>
  <sheetFormatPr defaultRowHeight="15" x14ac:dyDescent="0.25"/>
  <cols>
    <col min="1" max="1" width="28" customWidth="1"/>
    <col min="2" max="2" width="13"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ht="30" x14ac:dyDescent="0.25">
      <c r="A2" t="s">
        <v>7</v>
      </c>
      <c r="B2" t="s">
        <v>8</v>
      </c>
      <c r="C2" t="s">
        <v>121</v>
      </c>
      <c r="D2" t="s">
        <v>121</v>
      </c>
      <c r="E2" s="1" t="s">
        <v>139</v>
      </c>
      <c r="F2" t="s">
        <v>140</v>
      </c>
    </row>
    <row r="3" spans="1:6" ht="165" x14ac:dyDescent="0.25">
      <c r="A3" t="s">
        <v>7</v>
      </c>
      <c r="B3" t="s">
        <v>8</v>
      </c>
      <c r="C3" t="s">
        <v>120</v>
      </c>
      <c r="D3" t="s">
        <v>120</v>
      </c>
      <c r="E3" s="1" t="s">
        <v>141</v>
      </c>
      <c r="F3" s="1" t="s">
        <v>142</v>
      </c>
    </row>
    <row r="4" spans="1:6" ht="409.5" x14ac:dyDescent="0.25">
      <c r="A4" t="s">
        <v>7</v>
      </c>
      <c r="B4" t="s">
        <v>8</v>
      </c>
      <c r="C4" t="s">
        <v>122</v>
      </c>
      <c r="D4" t="s">
        <v>122</v>
      </c>
      <c r="E4" s="34" t="s">
        <v>143</v>
      </c>
      <c r="F4" s="35" t="s">
        <v>144</v>
      </c>
    </row>
    <row r="5" spans="1:6" ht="150" x14ac:dyDescent="0.25">
      <c r="A5" t="s">
        <v>7</v>
      </c>
      <c r="B5" t="s">
        <v>8</v>
      </c>
      <c r="C5" t="s">
        <v>123</v>
      </c>
      <c r="D5" t="s">
        <v>123</v>
      </c>
      <c r="E5" t="s">
        <v>145</v>
      </c>
      <c r="F5" s="1" t="s">
        <v>9</v>
      </c>
    </row>
    <row r="6" spans="1:6" x14ac:dyDescent="0.25">
      <c r="A6" t="s">
        <v>10</v>
      </c>
      <c r="B6" t="s">
        <v>8</v>
      </c>
      <c r="C6" t="s">
        <v>124</v>
      </c>
      <c r="D6" t="s">
        <v>124</v>
      </c>
      <c r="E6" t="s">
        <v>137</v>
      </c>
      <c r="F6" t="s">
        <v>138</v>
      </c>
    </row>
    <row r="7" spans="1:6" ht="315" x14ac:dyDescent="0.25">
      <c r="A7" t="s">
        <v>10</v>
      </c>
      <c r="B7" t="s">
        <v>8</v>
      </c>
      <c r="C7" t="s">
        <v>125</v>
      </c>
      <c r="D7" t="s">
        <v>125</v>
      </c>
      <c r="E7" t="s">
        <v>146</v>
      </c>
      <c r="F7" s="1" t="s">
        <v>147</v>
      </c>
    </row>
    <row r="8" spans="1:6" ht="390" x14ac:dyDescent="0.25">
      <c r="A8" t="s">
        <v>11</v>
      </c>
      <c r="B8" t="s">
        <v>8</v>
      </c>
      <c r="C8" t="s">
        <v>136</v>
      </c>
      <c r="D8" t="s">
        <v>136</v>
      </c>
      <c r="E8" t="s">
        <v>148</v>
      </c>
      <c r="F8" s="1" t="s">
        <v>149</v>
      </c>
    </row>
    <row r="9" spans="1:6" ht="255" x14ac:dyDescent="0.25">
      <c r="A9" s="80" t="s">
        <v>12</v>
      </c>
      <c r="B9" t="s">
        <v>8</v>
      </c>
      <c r="C9" t="s">
        <v>126</v>
      </c>
      <c r="D9" t="s">
        <v>126</v>
      </c>
      <c r="E9" t="s">
        <v>150</v>
      </c>
      <c r="F9" s="1" t="s">
        <v>151</v>
      </c>
    </row>
    <row r="10" spans="1:6" ht="45" x14ac:dyDescent="0.25">
      <c r="A10" s="80" t="s">
        <v>12</v>
      </c>
      <c r="B10" t="s">
        <v>8</v>
      </c>
      <c r="C10" t="s">
        <v>127</v>
      </c>
      <c r="D10" t="s">
        <v>127</v>
      </c>
      <c r="E10" s="36" t="s">
        <v>13</v>
      </c>
      <c r="F10" s="1" t="s">
        <v>14</v>
      </c>
    </row>
    <row r="11" spans="1:6" ht="135" x14ac:dyDescent="0.25">
      <c r="A11" s="80" t="s">
        <v>12</v>
      </c>
      <c r="B11" t="s">
        <v>8</v>
      </c>
      <c r="C11" t="s">
        <v>128</v>
      </c>
      <c r="D11" t="s">
        <v>128</v>
      </c>
      <c r="E11" t="s">
        <v>152</v>
      </c>
      <c r="F11" s="1" t="s">
        <v>15</v>
      </c>
    </row>
    <row r="12" spans="1:6" ht="30" x14ac:dyDescent="0.25">
      <c r="A12" s="80" t="s">
        <v>12</v>
      </c>
      <c r="B12" t="s">
        <v>8</v>
      </c>
      <c r="C12" t="s">
        <v>129</v>
      </c>
      <c r="D12" t="s">
        <v>129</v>
      </c>
      <c r="E12" t="s">
        <v>16</v>
      </c>
      <c r="F12" s="1" t="s">
        <v>17</v>
      </c>
    </row>
    <row r="13" spans="1:6" ht="360" x14ac:dyDescent="0.25">
      <c r="A13" s="80" t="s">
        <v>18</v>
      </c>
      <c r="B13" t="s">
        <v>8</v>
      </c>
      <c r="C13" t="s">
        <v>130</v>
      </c>
      <c r="D13" t="s">
        <v>130</v>
      </c>
      <c r="E13" t="s">
        <v>153</v>
      </c>
      <c r="F13" s="1" t="s">
        <v>154</v>
      </c>
    </row>
    <row r="14" spans="1:6" ht="135" x14ac:dyDescent="0.25">
      <c r="A14" s="80" t="s">
        <v>18</v>
      </c>
      <c r="B14" t="s">
        <v>8</v>
      </c>
      <c r="C14" t="s">
        <v>131</v>
      </c>
      <c r="D14" t="s">
        <v>131</v>
      </c>
      <c r="E14" t="s">
        <v>155</v>
      </c>
      <c r="F14" s="1" t="s">
        <v>156</v>
      </c>
    </row>
    <row r="15" spans="1:6" ht="300" x14ac:dyDescent="0.25">
      <c r="A15" s="80" t="s">
        <v>19</v>
      </c>
      <c r="B15" t="s">
        <v>8</v>
      </c>
      <c r="C15" t="s">
        <v>132</v>
      </c>
      <c r="D15" t="s">
        <v>132</v>
      </c>
      <c r="E15" t="s">
        <v>157</v>
      </c>
      <c r="F15" s="1" t="s">
        <v>158</v>
      </c>
    </row>
    <row r="16" spans="1:6" ht="409.5" x14ac:dyDescent="0.25">
      <c r="A16" s="80" t="s">
        <v>19</v>
      </c>
      <c r="B16" t="s">
        <v>8</v>
      </c>
      <c r="C16" t="s">
        <v>133</v>
      </c>
      <c r="D16" t="s">
        <v>133</v>
      </c>
      <c r="E16" t="s">
        <v>159</v>
      </c>
      <c r="F16" s="1" t="s">
        <v>160</v>
      </c>
    </row>
    <row r="17" spans="1:6" ht="225" x14ac:dyDescent="0.25">
      <c r="A17" s="80" t="s">
        <v>19</v>
      </c>
      <c r="B17" t="s">
        <v>8</v>
      </c>
      <c r="C17" t="s">
        <v>134</v>
      </c>
      <c r="D17" t="s">
        <v>134</v>
      </c>
      <c r="E17" s="37" t="s">
        <v>161</v>
      </c>
      <c r="F17" s="1" t="s">
        <v>162</v>
      </c>
    </row>
    <row r="18" spans="1:6" ht="390" x14ac:dyDescent="0.25">
      <c r="A18" s="80" t="s">
        <v>19</v>
      </c>
      <c r="B18" t="s">
        <v>8</v>
      </c>
      <c r="C18" t="s">
        <v>135</v>
      </c>
      <c r="D18" t="s">
        <v>135</v>
      </c>
      <c r="E18" t="s">
        <v>163</v>
      </c>
      <c r="F18" s="1" t="s">
        <v>164</v>
      </c>
    </row>
    <row r="22" spans="1:6" ht="24" customHeight="1" x14ac:dyDescent="0.25">
      <c r="F22" s="1"/>
    </row>
    <row r="49" spans="6:6" x14ac:dyDescent="0.25">
      <c r="F49" s="1"/>
    </row>
    <row r="61" spans="6:6" x14ac:dyDescent="0.25">
      <c r="F61" s="1"/>
    </row>
    <row r="70" spans="6:6" x14ac:dyDescent="0.25">
      <c r="F70" s="1"/>
    </row>
    <row r="91" spans="6:6" x14ac:dyDescent="0.25">
      <c r="F91" s="1"/>
    </row>
    <row r="102" spans="6:6" x14ac:dyDescent="0.25">
      <c r="F102"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912e59bd-b5a0-4ecb-8cb0-df1f3412936d" xsi:nil="true"/>
    <_ip_UnifiedCompliancePolicyProperties xmlns="http://schemas.microsoft.com/sharepoint/v3" xsi:nil="true"/>
  </documentManagement>
</p:properties>
</file>

<file path=customXml/item12.xml>��< ? x m l   v e r s i o n = " 1 . 0 "   e n c o d i n g = " U T F - 1 6 " ? > < G e m i n i   x m l n s = " h t t p : / / g e m i n i / p i v o t c u s t o m i z a t i o n / M a n u a l C a l c M o d e " > < C u s t o m C o n t e n t > < ! [ C D A T A [ F a l s e ] ] > < / C u s t o m C o n t e n t > < / G e m i n i > 
</file>

<file path=customXml/item13.xml>��< ? x m l   v e r s i o n = " 1 . 0 "   e n c o d i n g = " U T F - 1 6 " ? > < G e m i n i   x m l n s = " h t t p : / / g e m i n i / p i v o t c u s t o m i z a t i o n / T a b l e O r d e r " > < C u s t o m C o n t e n t > < ! [ C D A T A [ R a n g e , C o n t r o l I m p l e m e n t a t i o n ] ] > < / C u s t o m C o n t e n t > < / G e m i n i > 
</file>

<file path=customXml/item14.xml>��< ? x m l   v e r s i o n = " 1 . 0 "   e n c o d i n g = " U T F - 1 6 " ? > < G e m i n i   x m l n s = " h t t p : / / g e m i n i / p i v o t c u s t o m i z a t i o n / C l i e n t W i n d o w X M L " > < C u s t o m C o n t e n t > < ! [ C D A T A [ R a n g e ] ] > < / C u s t o m C o n t e n t > < / G e m i n i > 
</file>

<file path=customXml/item15.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6.xml><?xml version="1.0" encoding="utf-8"?>
<?mso-contentType ?>
<FormTemplates xmlns="http://schemas.microsoft.com/sharepoint/v3/contenttype/forms">
  <Display>DocumentLibraryForm</Display>
  <Edit>DocumentLibraryForm</Edit>
  <New>DocumentLibraryForm</New>
</FormTemplates>
</file>

<file path=customXml/item17.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P o w e r P i v o t V e r s i o n " > < C u s t o m C o n t e n t > < ! [ C D A T A [ 2 0 1 5 . 1 3 0 . 1 6 0 5 . 1 5 5 0 ] ] > < / C u s t o m C o n t e n t > < / G e m i n i > 
</file>

<file path=customXml/item2.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0.xml>��< ? x m l   v e r s i o n = " 1 . 0 "   e n c o d i n g = " U T F - 1 6 " ? > < G e m i n i   x m l n s = " h t t p : / / g e m i n i / p i v o t c u s t o m i z a t i o n / L i n k e d T a b l e U p d a t e M o d e " > < C u s t o m C o n t e n t > < ! [ C D A T A [ T r u e ] ] > < / C u s t o m C o n t e n t > < / G e m i n i > 
</file>

<file path=customXml/item21.xml><?xml version="1.0" encoding="utf-8"?>
<ct:contentTypeSchema xmlns:ct="http://schemas.microsoft.com/office/2006/metadata/contentType" xmlns:ma="http://schemas.microsoft.com/office/2006/metadata/properties/metaAttributes" ct:_="" ma:_="" ma:contentTypeName="Document" ma:contentTypeID="0x0101001DD9B72CCC12174BB69467D697DA9BE6" ma:contentTypeVersion="20" ma:contentTypeDescription="Create a new document." ma:contentTypeScope="" ma:versionID="ceeb2458df12ab217b4113aa997e2133">
  <xsd:schema xmlns:xsd="http://www.w3.org/2001/XMLSchema" xmlns:xs="http://www.w3.org/2001/XMLSchema" xmlns:p="http://schemas.microsoft.com/office/2006/metadata/properties" xmlns:ns1="http://schemas.microsoft.com/sharepoint/v3" xmlns:ns3="0d6a4b8f-d441-413d-a7b1-c275355428e2" xmlns:ns4="912e59bd-b5a0-4ecb-8cb0-df1f3412936d" targetNamespace="http://schemas.microsoft.com/office/2006/metadata/properties" ma:root="true" ma:fieldsID="8b2a4a6e7a4ed6a30f3f94e3b474a562" ns1:_="" ns3:_="" ns4:_="">
    <xsd:import namespace="http://schemas.microsoft.com/sharepoint/v3"/>
    <xsd:import namespace="0d6a4b8f-d441-413d-a7b1-c275355428e2"/>
    <xsd:import namespace="912e59bd-b5a0-4ecb-8cb0-df1f3412936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AutoTags"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DateTaken" minOccurs="0"/>
                <xsd:element ref="ns4:MediaLengthInSeconds" minOccurs="0"/>
                <xsd:element ref="ns4:MediaServiceLocation" minOccurs="0"/>
                <xsd:element ref="ns4:_activity" minOccurs="0"/>
                <xsd:element ref="ns4:MediaServiceSearchProperties"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6a4b8f-d441-413d-a7b1-c27535542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2e59bd-b5a0-4ecb-8cb0-df1f3412936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activity" ma:index="24" nillable="true" ma:displayName="_activity" ma:hidden="true" ma:internalName="_activity">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ystemTags" ma:index="27"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1 6 " ? > < G e m i n i   x m l n s = " h t t p : / / g e m i n i / p i v o t c u s t o m i z a t i o n / R e l a t i o n s h i p A u t o D e t e c t i o n E n a b l e d " > < C u s t o m C o n t e n t > < ! [ C D A T A [ T r u e ] ] > < / C u s t o m C o n t e n t > < / G e m i n i > 
</file>

<file path=customXml/item23.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6.xml>��< ? x m l   v e r s i o n = " 1 . 0 "   e n c o d i n g = " U T F - 1 6 " ? > < G e m i n i   x m l n s = " h t t p : / / g e m i n i / p i v o t c u s t o m i z a t i o n / S a n d b o x N o n E m p t y " > < C u s t o m C o n t e n t > < ! [ C D A T A [ 1 ] ] > < / C u s t o m C o n t e n t > < / G e m i n i > 
</file>

<file path=customXml/item3.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I s S a n d b o x E m b e d d e d " > < C u s t o m C o n t e n t > < ! [ C D A T A [ y e s ] ] > < / C u s t o m C o n t e n t > < / G e m i n i > 
</file>

<file path=customXml/item8.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S h o w H i d d e n " > < C u s t o m C o n t e n t > < ! [ C D A T A [ F a l s e ] ] > < / C u s t o m C o n t e n t > < / G e m i n i > 
</file>

<file path=customXml/itemProps1.xml><?xml version="1.0" encoding="utf-8"?>
<ds:datastoreItem xmlns:ds="http://schemas.openxmlformats.org/officeDocument/2006/customXml" ds:itemID="{E068211F-5D77-4431-9DF1-77412911AF99}">
  <ds:schemaRefs/>
</ds:datastoreItem>
</file>

<file path=customXml/itemProps10.xml><?xml version="1.0" encoding="utf-8"?>
<ds:datastoreItem xmlns:ds="http://schemas.openxmlformats.org/officeDocument/2006/customXml" ds:itemID="{FCD7C559-AF7B-4212-B277-93ABACAEDF3A}">
  <ds:schemaRefs/>
</ds:datastoreItem>
</file>

<file path=customXml/itemProps11.xml><?xml version="1.0" encoding="utf-8"?>
<ds:datastoreItem xmlns:ds="http://schemas.openxmlformats.org/officeDocument/2006/customXml" ds:itemID="{43E4E9A4-E210-4E97-A7C2-A9D0BAE5AF89}">
  <ds:schemaRefs>
    <ds:schemaRef ds:uri="http://www.w3.org/XML/1998/namespace"/>
    <ds:schemaRef ds:uri="http://purl.org/dc/terms/"/>
    <ds:schemaRef ds:uri="http://purl.org/dc/dcmitype/"/>
    <ds:schemaRef ds:uri="http://purl.org/dc/elements/1.1/"/>
    <ds:schemaRef ds:uri="http://schemas.microsoft.com/office/infopath/2007/PartnerControls"/>
    <ds:schemaRef ds:uri="http://schemas.microsoft.com/office/2006/documentManagement/types"/>
    <ds:schemaRef ds:uri="http://schemas.microsoft.com/office/2006/metadata/properties"/>
    <ds:schemaRef ds:uri="912e59bd-b5a0-4ecb-8cb0-df1f3412936d"/>
    <ds:schemaRef ds:uri="http://schemas.openxmlformats.org/package/2006/metadata/core-properties"/>
    <ds:schemaRef ds:uri="0d6a4b8f-d441-413d-a7b1-c275355428e2"/>
    <ds:schemaRef ds:uri="http://schemas.microsoft.com/sharepoint/v3"/>
  </ds:schemaRefs>
</ds:datastoreItem>
</file>

<file path=customXml/itemProps12.xml><?xml version="1.0" encoding="utf-8"?>
<ds:datastoreItem xmlns:ds="http://schemas.openxmlformats.org/officeDocument/2006/customXml" ds:itemID="{26FC5521-142D-4EC9-A4A4-138D2286F866}">
  <ds:schemaRefs/>
</ds:datastoreItem>
</file>

<file path=customXml/itemProps13.xml><?xml version="1.0" encoding="utf-8"?>
<ds:datastoreItem xmlns:ds="http://schemas.openxmlformats.org/officeDocument/2006/customXml" ds:itemID="{5E7264B9-D8BB-45FA-ACEF-A19352E979AA}">
  <ds:schemaRefs/>
</ds:datastoreItem>
</file>

<file path=customXml/itemProps14.xml><?xml version="1.0" encoding="utf-8"?>
<ds:datastoreItem xmlns:ds="http://schemas.openxmlformats.org/officeDocument/2006/customXml" ds:itemID="{FB424C9D-FD34-4CDB-A532-5597459E9C9C}">
  <ds:schemaRefs/>
</ds:datastoreItem>
</file>

<file path=customXml/itemProps15.xml><?xml version="1.0" encoding="utf-8"?>
<ds:datastoreItem xmlns:ds="http://schemas.openxmlformats.org/officeDocument/2006/customXml" ds:itemID="{068A42E0-6528-4846-BF68-0C0F673781C4}">
  <ds:schemaRefs/>
</ds:datastoreItem>
</file>

<file path=customXml/itemProps16.xml><?xml version="1.0" encoding="utf-8"?>
<ds:datastoreItem xmlns:ds="http://schemas.openxmlformats.org/officeDocument/2006/customXml" ds:itemID="{55950A62-2526-48EE-A283-AB8AF2187D63}">
  <ds:schemaRefs>
    <ds:schemaRef ds:uri="http://schemas.microsoft.com/sharepoint/v3/contenttype/forms"/>
  </ds:schemaRefs>
</ds:datastoreItem>
</file>

<file path=customXml/itemProps17.xml><?xml version="1.0" encoding="utf-8"?>
<ds:datastoreItem xmlns:ds="http://schemas.openxmlformats.org/officeDocument/2006/customXml" ds:itemID="{2759A275-AEEC-4A8A-B9C0-5D368CACBC41}">
  <ds:schemaRefs/>
</ds:datastoreItem>
</file>

<file path=customXml/itemProps18.xml><?xml version="1.0" encoding="utf-8"?>
<ds:datastoreItem xmlns:ds="http://schemas.openxmlformats.org/officeDocument/2006/customXml" ds:itemID="{63ABB506-8EE5-458F-A906-ED6EE225B9DF}">
  <ds:schemaRefs/>
</ds:datastoreItem>
</file>

<file path=customXml/itemProps19.xml><?xml version="1.0" encoding="utf-8"?>
<ds:datastoreItem xmlns:ds="http://schemas.openxmlformats.org/officeDocument/2006/customXml" ds:itemID="{E6CB9BED-AA8C-44CB-BB2F-D894C64C6488}">
  <ds:schemaRefs/>
</ds:datastoreItem>
</file>

<file path=customXml/itemProps2.xml><?xml version="1.0" encoding="utf-8"?>
<ds:datastoreItem xmlns:ds="http://schemas.openxmlformats.org/officeDocument/2006/customXml" ds:itemID="{7C3643BA-26CB-45C3-92EF-A3DE1B7AC257}">
  <ds:schemaRefs/>
</ds:datastoreItem>
</file>

<file path=customXml/itemProps20.xml><?xml version="1.0" encoding="utf-8"?>
<ds:datastoreItem xmlns:ds="http://schemas.openxmlformats.org/officeDocument/2006/customXml" ds:itemID="{6C1674BB-3AD1-495E-9E51-1F8B29CA7FC3}">
  <ds:schemaRefs/>
</ds:datastoreItem>
</file>

<file path=customXml/itemProps21.xml><?xml version="1.0" encoding="utf-8"?>
<ds:datastoreItem xmlns:ds="http://schemas.openxmlformats.org/officeDocument/2006/customXml" ds:itemID="{628DEC1C-0EF1-4387-9AF8-AC554815E0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d6a4b8f-d441-413d-a7b1-c275355428e2"/>
    <ds:schemaRef ds:uri="912e59bd-b5a0-4ecb-8cb0-df1f341293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2.xml><?xml version="1.0" encoding="utf-8"?>
<ds:datastoreItem xmlns:ds="http://schemas.openxmlformats.org/officeDocument/2006/customXml" ds:itemID="{4ABBC6C1-D18B-4FCF-BDD3-605E221AB48A}">
  <ds:schemaRefs/>
</ds:datastoreItem>
</file>

<file path=customXml/itemProps23.xml><?xml version="1.0" encoding="utf-8"?>
<ds:datastoreItem xmlns:ds="http://schemas.openxmlformats.org/officeDocument/2006/customXml" ds:itemID="{2384ACD6-53D6-4B1A-B519-0181994F4838}">
  <ds:schemaRefs/>
</ds:datastoreItem>
</file>

<file path=customXml/itemProps24.xml><?xml version="1.0" encoding="utf-8"?>
<ds:datastoreItem xmlns:ds="http://schemas.openxmlformats.org/officeDocument/2006/customXml" ds:itemID="{2A8B5186-EEFF-4DA3-B62E-41E56313E929}">
  <ds:schemaRefs/>
</ds:datastoreItem>
</file>

<file path=customXml/itemProps25.xml><?xml version="1.0" encoding="utf-8"?>
<ds:datastoreItem xmlns:ds="http://schemas.openxmlformats.org/officeDocument/2006/customXml" ds:itemID="{B5DB8653-F19C-4DB7-AEBF-09866A1C8DD3}">
  <ds:schemaRefs/>
</ds:datastoreItem>
</file>

<file path=customXml/itemProps26.xml><?xml version="1.0" encoding="utf-8"?>
<ds:datastoreItem xmlns:ds="http://schemas.openxmlformats.org/officeDocument/2006/customXml" ds:itemID="{CABA338F-1D0F-4D26-980E-E69D3883EACF}">
  <ds:schemaRefs/>
</ds:datastoreItem>
</file>

<file path=customXml/itemProps3.xml><?xml version="1.0" encoding="utf-8"?>
<ds:datastoreItem xmlns:ds="http://schemas.openxmlformats.org/officeDocument/2006/customXml" ds:itemID="{83333591-09D7-4A28-AE28-692237602A65}">
  <ds:schemaRefs/>
</ds:datastoreItem>
</file>

<file path=customXml/itemProps4.xml><?xml version="1.0" encoding="utf-8"?>
<ds:datastoreItem xmlns:ds="http://schemas.openxmlformats.org/officeDocument/2006/customXml" ds:itemID="{9BBC88D7-19CC-4DB7-A63D-87B1D0D7DFB4}">
  <ds:schemaRefs/>
</ds:datastoreItem>
</file>

<file path=customXml/itemProps5.xml><?xml version="1.0" encoding="utf-8"?>
<ds:datastoreItem xmlns:ds="http://schemas.openxmlformats.org/officeDocument/2006/customXml" ds:itemID="{090BB78C-814B-43A4-9EEB-5886F031DA4C}">
  <ds:schemaRefs/>
</ds:datastoreItem>
</file>

<file path=customXml/itemProps6.xml><?xml version="1.0" encoding="utf-8"?>
<ds:datastoreItem xmlns:ds="http://schemas.openxmlformats.org/officeDocument/2006/customXml" ds:itemID="{CF94CF97-1801-406C-9123-29572897AE05}">
  <ds:schemaRefs/>
</ds:datastoreItem>
</file>

<file path=customXml/itemProps7.xml><?xml version="1.0" encoding="utf-8"?>
<ds:datastoreItem xmlns:ds="http://schemas.openxmlformats.org/officeDocument/2006/customXml" ds:itemID="{2F79BE96-C91B-4D20-B8CF-E122C9FF1B90}">
  <ds:schemaRefs/>
</ds:datastoreItem>
</file>

<file path=customXml/itemProps8.xml><?xml version="1.0" encoding="utf-8"?>
<ds:datastoreItem xmlns:ds="http://schemas.openxmlformats.org/officeDocument/2006/customXml" ds:itemID="{561A1D6D-B77A-46B7-B89A-C3DC05594B36}">
  <ds:schemaRefs/>
</ds:datastoreItem>
</file>

<file path=customXml/itemProps9.xml><?xml version="1.0" encoding="utf-8"?>
<ds:datastoreItem xmlns:ds="http://schemas.openxmlformats.org/officeDocument/2006/customXml" ds:itemID="{2CB51DEF-33DA-4AF4-9E97-80B4450023BC}">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ControlImplementation</vt:lpstr>
      <vt:lpstr>Audit Worksheet</vt:lpstr>
      <vt:lpstr>PO&amp;AM Worksheet</vt:lpstr>
      <vt:lpstr>Project Information</vt:lpstr>
      <vt:lpstr>SS Rev History</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2024-03-20T23:01:42Z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0x0101001DD9B72CCC12174BB69467D697DA9BE6</vt:lpwstr>
  </property>
</Properties>
</file>