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1d55ae27fe9aabe/GovernmentComplianceDocs/"/>
    </mc:Choice>
  </mc:AlternateContent>
  <xr:revisionPtr revIDLastSave="15" documentId="8_{6AC40164-8FE6-4D1E-B85D-D99743F84396}" xr6:coauthVersionLast="47" xr6:coauthVersionMax="47" xr10:uidLastSave="{92AB3CD4-F3CB-4A15-806A-71E160B13345}"/>
  <bookViews>
    <workbookView xWindow="915" yWindow="315" windowWidth="26250" windowHeight="19920" firstSheet="2" activeTab="4" xr2:uid="{6515E7F8-5D0F-4A0B-92FB-6DD264FA8E62}"/>
  </bookViews>
  <sheets>
    <sheet name="Attribution and License" sheetId="2" r:id="rId1"/>
    <sheet name="Control Reporting" sheetId="9" r:id="rId2"/>
    <sheet name="Control Dashboard" sheetId="11" r:id="rId3"/>
    <sheet name="Control Worksheet" sheetId="3" r:id="rId4"/>
    <sheet name="Audit Worksheet" sheetId="5" r:id="rId5"/>
    <sheet name="PO&amp;AM Worksheet" sheetId="12" r:id="rId6"/>
    <sheet name="Project Information" sheetId="6" r:id="rId7"/>
    <sheet name="SS Rev History" sheetId="13" r:id="rId8"/>
    <sheet name="xControls" sheetId="1" state="hidden" r:id="rId9"/>
    <sheet name="xValues" sheetId="4" state="hidden" r:id="rId10"/>
  </sheets>
  <definedNames>
    <definedName name="_xlcn.WorksheetConnection_171ControlTest.xlsxControlImplementation1" hidden="1">'Control Worksheet'!$A$17:$K$141</definedName>
    <definedName name="_xlcn.WorksheetConnection_ControlImplementationA17L1401" hidden="1">'Control Worksheet'!$A$17:$K$141</definedName>
    <definedName name="cr_ControlImplementaitionStatus">CR_ConImpStat[]</definedName>
    <definedName name="CR_ControlImpStatus">CR_ConImpStat[]</definedName>
    <definedName name="Slicer_CONTROL_FAMILY">#N/A</definedName>
    <definedName name="Slicer_Control_Type">#N/A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 i="9" l="1"/>
  <c r="K26" i="9"/>
  <c r="K25" i="9"/>
  <c r="K23" i="9"/>
  <c r="E14" i="12"/>
  <c r="E13" i="12"/>
  <c r="E12" i="12"/>
  <c r="E11" i="12"/>
  <c r="C1" i="12" s="1"/>
  <c r="E10" i="12"/>
  <c r="L5" i="9"/>
  <c r="M5" i="9"/>
  <c r="O5" i="9"/>
  <c r="L6" i="9"/>
  <c r="M6" i="9"/>
  <c r="O6" i="9"/>
  <c r="L7" i="9"/>
  <c r="M7" i="9"/>
  <c r="O7" i="9"/>
  <c r="L8" i="9"/>
  <c r="M8" i="9"/>
  <c r="O8" i="9"/>
  <c r="L9" i="9"/>
  <c r="M9" i="9"/>
  <c r="O9" i="9"/>
  <c r="L10" i="9"/>
  <c r="M10" i="9"/>
  <c r="O10" i="9"/>
  <c r="L11" i="9"/>
  <c r="M11" i="9"/>
  <c r="O11" i="9"/>
  <c r="L12" i="9"/>
  <c r="M12" i="9"/>
  <c r="O12" i="9"/>
  <c r="L13" i="9"/>
  <c r="M13" i="9"/>
  <c r="O13" i="9"/>
  <c r="L14" i="9"/>
  <c r="M14" i="9"/>
  <c r="O14" i="9"/>
  <c r="L15" i="9"/>
  <c r="M15" i="9"/>
  <c r="O15" i="9"/>
  <c r="L16" i="9"/>
  <c r="M16" i="9"/>
  <c r="O16" i="9"/>
  <c r="L17" i="9"/>
  <c r="M17" i="9"/>
  <c r="O17" i="9"/>
  <c r="M4" i="9"/>
  <c r="O4" i="9"/>
  <c r="L4" i="9"/>
  <c r="C22" i="9"/>
  <c r="D22" i="9"/>
  <c r="E22" i="9"/>
  <c r="F22" i="9"/>
  <c r="C23" i="9"/>
  <c r="D23" i="9"/>
  <c r="E23" i="9"/>
  <c r="F23" i="9"/>
  <c r="C24" i="9"/>
  <c r="D24" i="9"/>
  <c r="E24" i="9"/>
  <c r="F24" i="9"/>
  <c r="C25" i="9"/>
  <c r="D25" i="9"/>
  <c r="E25" i="9"/>
  <c r="F25" i="9"/>
  <c r="C26" i="9"/>
  <c r="D26" i="9"/>
  <c r="E26" i="9"/>
  <c r="F26" i="9"/>
  <c r="C27" i="9"/>
  <c r="D27" i="9"/>
  <c r="E27" i="9"/>
  <c r="F27" i="9"/>
  <c r="C28" i="9"/>
  <c r="D28" i="9"/>
  <c r="E28" i="9"/>
  <c r="F28" i="9"/>
  <c r="C29" i="9"/>
  <c r="D29" i="9"/>
  <c r="E29" i="9"/>
  <c r="F29" i="9"/>
  <c r="C30" i="9"/>
  <c r="D30" i="9"/>
  <c r="E30" i="9"/>
  <c r="F30" i="9"/>
  <c r="C31" i="9"/>
  <c r="D31" i="9"/>
  <c r="E31" i="9"/>
  <c r="F31" i="9"/>
  <c r="C32" i="9"/>
  <c r="D32" i="9"/>
  <c r="E32" i="9"/>
  <c r="F32" i="9"/>
  <c r="C33" i="9"/>
  <c r="D33" i="9"/>
  <c r="E33" i="9"/>
  <c r="F33" i="9"/>
  <c r="C34" i="9"/>
  <c r="D34" i="9"/>
  <c r="E34" i="9"/>
  <c r="F34" i="9"/>
  <c r="C35" i="9"/>
  <c r="D35" i="9"/>
  <c r="E35" i="9"/>
  <c r="F35" i="9"/>
  <c r="B23" i="9"/>
  <c r="B24" i="9"/>
  <c r="B25" i="9"/>
  <c r="B26" i="9"/>
  <c r="B27" i="9"/>
  <c r="B28" i="9"/>
  <c r="B29" i="9"/>
  <c r="B30" i="9"/>
  <c r="B31" i="9"/>
  <c r="B32" i="9"/>
  <c r="B33" i="9"/>
  <c r="B34" i="9"/>
  <c r="B35" i="9"/>
  <c r="B22" i="9"/>
  <c r="B144" i="3"/>
  <c r="C4" i="9"/>
  <c r="D4" i="9"/>
  <c r="E4" i="9"/>
  <c r="F4" i="9"/>
  <c r="C5" i="9"/>
  <c r="D5" i="9"/>
  <c r="E5" i="9"/>
  <c r="F5" i="9"/>
  <c r="C6" i="9"/>
  <c r="D6" i="9"/>
  <c r="E6" i="9"/>
  <c r="F6" i="9"/>
  <c r="C7" i="9"/>
  <c r="D7" i="9"/>
  <c r="E7" i="9"/>
  <c r="F7" i="9"/>
  <c r="C8" i="9"/>
  <c r="D8" i="9"/>
  <c r="E8" i="9"/>
  <c r="F8" i="9"/>
  <c r="C9" i="9"/>
  <c r="D9" i="9"/>
  <c r="E9" i="9"/>
  <c r="F9" i="9"/>
  <c r="C10" i="9"/>
  <c r="D10" i="9"/>
  <c r="E10" i="9"/>
  <c r="F10" i="9"/>
  <c r="C11" i="9"/>
  <c r="D11" i="9"/>
  <c r="E11" i="9"/>
  <c r="F11" i="9"/>
  <c r="C12" i="9"/>
  <c r="D12" i="9"/>
  <c r="E12" i="9"/>
  <c r="F12" i="9"/>
  <c r="C13" i="9"/>
  <c r="D13" i="9"/>
  <c r="E13" i="9"/>
  <c r="F13" i="9"/>
  <c r="C14" i="9"/>
  <c r="D14" i="9"/>
  <c r="E14" i="9"/>
  <c r="F14" i="9"/>
  <c r="C15" i="9"/>
  <c r="D15" i="9"/>
  <c r="E15" i="9"/>
  <c r="F15" i="9"/>
  <c r="C16" i="9"/>
  <c r="D16" i="9"/>
  <c r="E16" i="9"/>
  <c r="F16" i="9"/>
  <c r="C17" i="9"/>
  <c r="D17" i="9"/>
  <c r="E17" i="9"/>
  <c r="F17" i="9"/>
  <c r="B5" i="9"/>
  <c r="B6" i="9"/>
  <c r="B7" i="9"/>
  <c r="B8" i="9"/>
  <c r="B9" i="9"/>
  <c r="B10" i="9"/>
  <c r="B11" i="9"/>
  <c r="B12" i="9"/>
  <c r="B13" i="9"/>
  <c r="B14" i="9"/>
  <c r="B15" i="9"/>
  <c r="B16" i="9"/>
  <c r="B17" i="9"/>
  <c r="B4" i="9"/>
  <c r="F19" i="5"/>
  <c r="F20" i="5"/>
  <c r="F21" i="5"/>
  <c r="F22" i="5"/>
  <c r="F23" i="5"/>
  <c r="F24" i="5"/>
  <c r="F25" i="5"/>
  <c r="F26" i="5"/>
  <c r="F27" i="5"/>
  <c r="F28" i="5"/>
  <c r="F29" i="5"/>
  <c r="F30" i="5"/>
  <c r="F31" i="5"/>
  <c r="F32" i="5"/>
  <c r="F33" i="5"/>
  <c r="F34" i="5"/>
  <c r="F35" i="5"/>
  <c r="F36" i="5"/>
  <c r="F37" i="5"/>
  <c r="F38" i="5"/>
  <c r="F39" i="5"/>
  <c r="F41" i="5"/>
  <c r="F42" i="5"/>
  <c r="F43" i="5"/>
  <c r="F45" i="5"/>
  <c r="F46" i="5"/>
  <c r="F47" i="5"/>
  <c r="F48" i="5"/>
  <c r="F49" i="5"/>
  <c r="F50" i="5"/>
  <c r="F51" i="5"/>
  <c r="F52" i="5"/>
  <c r="F53" i="5"/>
  <c r="F55" i="5"/>
  <c r="F56" i="5"/>
  <c r="F57" i="5"/>
  <c r="F58" i="5"/>
  <c r="F59" i="5"/>
  <c r="F60" i="5"/>
  <c r="F61" i="5"/>
  <c r="F62" i="5"/>
  <c r="F63" i="5"/>
  <c r="F65" i="5"/>
  <c r="F66" i="5"/>
  <c r="F67" i="5"/>
  <c r="F68" i="5"/>
  <c r="F69" i="5"/>
  <c r="F70" i="5"/>
  <c r="F71" i="5"/>
  <c r="F72" i="5"/>
  <c r="F73" i="5"/>
  <c r="F74" i="5"/>
  <c r="F75" i="5"/>
  <c r="F77" i="5"/>
  <c r="F78" i="5"/>
  <c r="F79" i="5"/>
  <c r="F81" i="5"/>
  <c r="F82" i="5"/>
  <c r="F83" i="5"/>
  <c r="F84" i="5"/>
  <c r="F85" i="5"/>
  <c r="F86" i="5"/>
  <c r="F88" i="5"/>
  <c r="F89" i="5"/>
  <c r="F90" i="5"/>
  <c r="F91" i="5"/>
  <c r="F92" i="5"/>
  <c r="F93" i="5"/>
  <c r="F94" i="5"/>
  <c r="F95" i="5"/>
  <c r="F96" i="5"/>
  <c r="F98" i="5"/>
  <c r="F99" i="5"/>
  <c r="F101" i="5"/>
  <c r="F102" i="5"/>
  <c r="F103" i="5"/>
  <c r="F104" i="5"/>
  <c r="F105" i="5"/>
  <c r="F106" i="5"/>
  <c r="F108" i="5"/>
  <c r="F109" i="5"/>
  <c r="F110" i="5"/>
  <c r="F112" i="5"/>
  <c r="F113" i="5"/>
  <c r="F114" i="5"/>
  <c r="F115" i="5"/>
  <c r="F117" i="5"/>
  <c r="F118" i="5"/>
  <c r="F119" i="5"/>
  <c r="F120" i="5"/>
  <c r="F121" i="5"/>
  <c r="F122" i="5"/>
  <c r="F123" i="5"/>
  <c r="F124" i="5"/>
  <c r="F125" i="5"/>
  <c r="F126" i="5"/>
  <c r="F127" i="5"/>
  <c r="F128" i="5"/>
  <c r="F129" i="5"/>
  <c r="F130" i="5"/>
  <c r="F131" i="5"/>
  <c r="F132" i="5"/>
  <c r="F134" i="5"/>
  <c r="F135" i="5"/>
  <c r="F136" i="5"/>
  <c r="F137" i="5"/>
  <c r="F138" i="5"/>
  <c r="F139" i="5"/>
  <c r="F140" i="5"/>
  <c r="F18" i="5"/>
  <c r="E11" i="5"/>
  <c r="E12" i="5"/>
  <c r="E13" i="5"/>
  <c r="E14" i="5"/>
  <c r="E10" i="5"/>
  <c r="A140" i="5"/>
  <c r="A139" i="5"/>
  <c r="A138" i="5"/>
  <c r="A137" i="5"/>
  <c r="A136" i="5"/>
  <c r="A135" i="5"/>
  <c r="A134" i="5"/>
  <c r="A132" i="5"/>
  <c r="A131" i="5"/>
  <c r="A130" i="5"/>
  <c r="A129" i="5"/>
  <c r="A128" i="5"/>
  <c r="A127" i="5"/>
  <c r="A126" i="5"/>
  <c r="A125" i="5"/>
  <c r="A124" i="5"/>
  <c r="A123" i="5"/>
  <c r="A122" i="5"/>
  <c r="A121" i="5"/>
  <c r="A120" i="5"/>
  <c r="A119" i="5"/>
  <c r="A118" i="5"/>
  <c r="A117" i="5"/>
  <c r="A115" i="5"/>
  <c r="A114" i="5"/>
  <c r="A113" i="5"/>
  <c r="A112" i="5"/>
  <c r="A110" i="5"/>
  <c r="A109" i="5"/>
  <c r="A108" i="5"/>
  <c r="A106" i="5"/>
  <c r="A105" i="5"/>
  <c r="A104" i="5"/>
  <c r="A103" i="5"/>
  <c r="A102" i="5"/>
  <c r="A101" i="5"/>
  <c r="A99" i="5"/>
  <c r="A98" i="5"/>
  <c r="A96" i="5"/>
  <c r="A95" i="5"/>
  <c r="A94" i="5"/>
  <c r="A93" i="5"/>
  <c r="A92" i="5"/>
  <c r="A91" i="5"/>
  <c r="A90" i="5"/>
  <c r="A89" i="5"/>
  <c r="A88" i="5"/>
  <c r="A86" i="5"/>
  <c r="A85" i="5"/>
  <c r="A84" i="5"/>
  <c r="A83" i="5"/>
  <c r="A82" i="5"/>
  <c r="A81" i="5"/>
  <c r="A79" i="5"/>
  <c r="A78" i="5"/>
  <c r="A77" i="5"/>
  <c r="A75" i="5"/>
  <c r="A74" i="5"/>
  <c r="A73" i="5"/>
  <c r="A72" i="5"/>
  <c r="A71" i="5"/>
  <c r="A70" i="5"/>
  <c r="A69" i="5"/>
  <c r="A68" i="5"/>
  <c r="A67" i="5"/>
  <c r="A66" i="5"/>
  <c r="A65" i="5"/>
  <c r="A63" i="5"/>
  <c r="A62" i="5"/>
  <c r="A61" i="5"/>
  <c r="A60" i="5"/>
  <c r="A59" i="5"/>
  <c r="A58" i="5"/>
  <c r="A57" i="5"/>
  <c r="A56" i="5"/>
  <c r="A55" i="5"/>
  <c r="A53" i="5"/>
  <c r="A52" i="5"/>
  <c r="A51" i="5"/>
  <c r="A50" i="5"/>
  <c r="A49" i="5"/>
  <c r="A48" i="5"/>
  <c r="A47" i="5"/>
  <c r="A46" i="5"/>
  <c r="A45" i="5"/>
  <c r="A43" i="5"/>
  <c r="A42" i="5"/>
  <c r="A41" i="5"/>
  <c r="A39" i="5"/>
  <c r="A38" i="5"/>
  <c r="A37" i="5"/>
  <c r="A36" i="5"/>
  <c r="A35" i="5"/>
  <c r="A34" i="5"/>
  <c r="A33" i="5"/>
  <c r="A32" i="5"/>
  <c r="A31" i="5"/>
  <c r="A30" i="5"/>
  <c r="A29" i="5"/>
  <c r="A28" i="5"/>
  <c r="A27" i="5"/>
  <c r="A26" i="5"/>
  <c r="A25" i="5"/>
  <c r="A24" i="5"/>
  <c r="A23" i="5"/>
  <c r="A22" i="5"/>
  <c r="A21" i="5"/>
  <c r="A20" i="5"/>
  <c r="A19" i="5"/>
  <c r="B138" i="5"/>
  <c r="D138" i="5"/>
  <c r="E138" i="5"/>
  <c r="B139" i="5"/>
  <c r="D139" i="5"/>
  <c r="E139" i="5"/>
  <c r="B140" i="5"/>
  <c r="D140" i="5"/>
  <c r="E140" i="5"/>
  <c r="B127" i="5"/>
  <c r="D127" i="5"/>
  <c r="E127" i="5"/>
  <c r="B128" i="5"/>
  <c r="D128" i="5"/>
  <c r="E128" i="5"/>
  <c r="B129" i="5"/>
  <c r="D129" i="5"/>
  <c r="E129" i="5"/>
  <c r="B130" i="5"/>
  <c r="D130" i="5"/>
  <c r="E130" i="5"/>
  <c r="B131" i="5"/>
  <c r="D131" i="5"/>
  <c r="E131" i="5"/>
  <c r="B132" i="5"/>
  <c r="D132" i="5"/>
  <c r="E132" i="5"/>
  <c r="B134" i="5"/>
  <c r="C134" i="5"/>
  <c r="D134" i="5"/>
  <c r="E134" i="5"/>
  <c r="B135" i="5"/>
  <c r="D135" i="5"/>
  <c r="E135" i="5"/>
  <c r="B136" i="5"/>
  <c r="D136" i="5"/>
  <c r="E136" i="5"/>
  <c r="B137" i="5"/>
  <c r="D137" i="5"/>
  <c r="E137" i="5"/>
  <c r="B119" i="5"/>
  <c r="D119" i="5"/>
  <c r="E119" i="5"/>
  <c r="B120" i="5"/>
  <c r="D120" i="5"/>
  <c r="E120" i="5"/>
  <c r="B121" i="5"/>
  <c r="D121" i="5"/>
  <c r="E121" i="5"/>
  <c r="B122" i="5"/>
  <c r="D122" i="5"/>
  <c r="E122" i="5"/>
  <c r="B123" i="5"/>
  <c r="D123" i="5"/>
  <c r="E123" i="5"/>
  <c r="B124" i="5"/>
  <c r="D124" i="5"/>
  <c r="E124" i="5"/>
  <c r="B125" i="5"/>
  <c r="D125" i="5"/>
  <c r="E125" i="5"/>
  <c r="B126" i="5"/>
  <c r="D126" i="5"/>
  <c r="E126" i="5"/>
  <c r="B108" i="5"/>
  <c r="C108" i="5"/>
  <c r="D108" i="5"/>
  <c r="E108" i="5"/>
  <c r="B109" i="5"/>
  <c r="D109" i="5"/>
  <c r="E109" i="5"/>
  <c r="B110" i="5"/>
  <c r="D110" i="5"/>
  <c r="E110" i="5"/>
  <c r="B112" i="5"/>
  <c r="C112" i="5"/>
  <c r="D112" i="5"/>
  <c r="E112" i="5"/>
  <c r="B113" i="5"/>
  <c r="D113" i="5"/>
  <c r="E113" i="5"/>
  <c r="B114" i="5"/>
  <c r="D114" i="5"/>
  <c r="E114" i="5"/>
  <c r="B115" i="5"/>
  <c r="D115" i="5"/>
  <c r="E115" i="5"/>
  <c r="B117" i="5"/>
  <c r="C117" i="5"/>
  <c r="D117" i="5"/>
  <c r="E117" i="5"/>
  <c r="B118" i="5"/>
  <c r="D118" i="5"/>
  <c r="E118" i="5"/>
  <c r="B79" i="5"/>
  <c r="D79" i="5"/>
  <c r="E79" i="5"/>
  <c r="B81" i="5"/>
  <c r="C81" i="5"/>
  <c r="D81" i="5"/>
  <c r="E81" i="5"/>
  <c r="B82" i="5"/>
  <c r="D82" i="5"/>
  <c r="E82" i="5"/>
  <c r="B83" i="5"/>
  <c r="D83" i="5"/>
  <c r="E83" i="5"/>
  <c r="B84" i="5"/>
  <c r="D84" i="5"/>
  <c r="E84" i="5"/>
  <c r="B85" i="5"/>
  <c r="D85" i="5"/>
  <c r="E85" i="5"/>
  <c r="B86" i="5"/>
  <c r="D86" i="5"/>
  <c r="E86" i="5"/>
  <c r="B88" i="5"/>
  <c r="C88" i="5"/>
  <c r="D88" i="5"/>
  <c r="E88" i="5"/>
  <c r="B89" i="5"/>
  <c r="D89" i="5"/>
  <c r="E89" i="5"/>
  <c r="B90" i="5"/>
  <c r="D90" i="5"/>
  <c r="E90" i="5"/>
  <c r="B91" i="5"/>
  <c r="D91" i="5"/>
  <c r="E91" i="5"/>
  <c r="B92" i="5"/>
  <c r="D92" i="5"/>
  <c r="E92" i="5"/>
  <c r="B93" i="5"/>
  <c r="D93" i="5"/>
  <c r="E93" i="5"/>
  <c r="B94" i="5"/>
  <c r="D94" i="5"/>
  <c r="E94" i="5"/>
  <c r="B95" i="5"/>
  <c r="D95" i="5"/>
  <c r="E95" i="5"/>
  <c r="B96" i="5"/>
  <c r="D96" i="5"/>
  <c r="E96" i="5"/>
  <c r="B98" i="5"/>
  <c r="C98" i="5"/>
  <c r="D98" i="5"/>
  <c r="E98" i="5"/>
  <c r="B99" i="5"/>
  <c r="D99" i="5"/>
  <c r="E99" i="5"/>
  <c r="B101" i="5"/>
  <c r="C101" i="5"/>
  <c r="D101" i="5"/>
  <c r="E101" i="5"/>
  <c r="B102" i="5"/>
  <c r="D102" i="5"/>
  <c r="E102" i="5"/>
  <c r="B103" i="5"/>
  <c r="D103" i="5"/>
  <c r="E103" i="5"/>
  <c r="B104" i="5"/>
  <c r="D104" i="5"/>
  <c r="E104" i="5"/>
  <c r="B105" i="5"/>
  <c r="D105" i="5"/>
  <c r="E105" i="5"/>
  <c r="B106" i="5"/>
  <c r="D106" i="5"/>
  <c r="E106" i="5"/>
  <c r="E78" i="5"/>
  <c r="D78" i="5"/>
  <c r="B78" i="5"/>
  <c r="E77" i="5"/>
  <c r="D77" i="5"/>
  <c r="C77" i="5"/>
  <c r="B77" i="5"/>
  <c r="E75" i="5"/>
  <c r="D75" i="5"/>
  <c r="B75" i="5"/>
  <c r="E74" i="5"/>
  <c r="D74" i="5"/>
  <c r="B74" i="5"/>
  <c r="E73" i="5"/>
  <c r="D73" i="5"/>
  <c r="B73" i="5"/>
  <c r="E72" i="5"/>
  <c r="D72" i="5"/>
  <c r="B72" i="5"/>
  <c r="E71" i="5"/>
  <c r="D71" i="5"/>
  <c r="B71" i="5"/>
  <c r="E70" i="5"/>
  <c r="D70" i="5"/>
  <c r="B70" i="5"/>
  <c r="E69" i="5"/>
  <c r="D69" i="5"/>
  <c r="B69" i="5"/>
  <c r="E68" i="5"/>
  <c r="D68" i="5"/>
  <c r="B68" i="5"/>
  <c r="E67" i="5"/>
  <c r="D67" i="5"/>
  <c r="B67" i="5"/>
  <c r="E66" i="5"/>
  <c r="D66" i="5"/>
  <c r="B66" i="5"/>
  <c r="E65" i="5"/>
  <c r="D65" i="5"/>
  <c r="C65" i="5"/>
  <c r="B65" i="5"/>
  <c r="E63" i="5"/>
  <c r="D63" i="5"/>
  <c r="B63" i="5"/>
  <c r="E62" i="5"/>
  <c r="D62" i="5"/>
  <c r="B62" i="5"/>
  <c r="E61" i="5"/>
  <c r="D61" i="5"/>
  <c r="B61" i="5"/>
  <c r="E60" i="5"/>
  <c r="D60" i="5"/>
  <c r="B60" i="5"/>
  <c r="E59" i="5"/>
  <c r="D59" i="5"/>
  <c r="B59" i="5"/>
  <c r="E58" i="5"/>
  <c r="D58" i="5"/>
  <c r="B58" i="5"/>
  <c r="E57" i="5"/>
  <c r="D57" i="5"/>
  <c r="B57" i="5"/>
  <c r="E56" i="5"/>
  <c r="D56" i="5"/>
  <c r="B56" i="5"/>
  <c r="E55" i="5"/>
  <c r="D55" i="5"/>
  <c r="C55" i="5"/>
  <c r="B55" i="5"/>
  <c r="E53" i="5"/>
  <c r="D53" i="5"/>
  <c r="B53" i="5"/>
  <c r="E52" i="5"/>
  <c r="D52" i="5"/>
  <c r="B52" i="5"/>
  <c r="E51" i="5"/>
  <c r="D51" i="5"/>
  <c r="B51" i="5"/>
  <c r="E50" i="5"/>
  <c r="D50" i="5"/>
  <c r="B50" i="5"/>
  <c r="E49" i="5"/>
  <c r="D49" i="5"/>
  <c r="B49" i="5"/>
  <c r="E48" i="5"/>
  <c r="D48" i="5"/>
  <c r="B48" i="5"/>
  <c r="E47" i="5"/>
  <c r="D47" i="5"/>
  <c r="B47" i="5"/>
  <c r="E46" i="5"/>
  <c r="D46" i="5"/>
  <c r="B46" i="5"/>
  <c r="E45" i="5"/>
  <c r="D45" i="5"/>
  <c r="C45" i="5"/>
  <c r="B45" i="5"/>
  <c r="E43" i="5"/>
  <c r="D43" i="5"/>
  <c r="B43" i="5"/>
  <c r="E42" i="5"/>
  <c r="D42" i="5"/>
  <c r="B42" i="5"/>
  <c r="E41" i="5"/>
  <c r="D41" i="5"/>
  <c r="C41" i="5"/>
  <c r="B41" i="5"/>
  <c r="E39" i="5"/>
  <c r="D39" i="5"/>
  <c r="B39" i="5"/>
  <c r="E38" i="5"/>
  <c r="D38" i="5"/>
  <c r="B38" i="5"/>
  <c r="E37" i="5"/>
  <c r="D37" i="5"/>
  <c r="B37" i="5"/>
  <c r="E36" i="5"/>
  <c r="D36" i="5"/>
  <c r="B36" i="5"/>
  <c r="E35" i="5"/>
  <c r="D35" i="5"/>
  <c r="B35" i="5"/>
  <c r="E34" i="5"/>
  <c r="D34" i="5"/>
  <c r="B34" i="5"/>
  <c r="E33" i="5"/>
  <c r="D33" i="5"/>
  <c r="B33" i="5"/>
  <c r="E32" i="5"/>
  <c r="D32" i="5"/>
  <c r="B32" i="5"/>
  <c r="N10" i="9" s="1"/>
  <c r="E31" i="5"/>
  <c r="D31" i="5"/>
  <c r="B31" i="5"/>
  <c r="E30" i="5"/>
  <c r="D30" i="5"/>
  <c r="B30" i="5"/>
  <c r="E29" i="5"/>
  <c r="D29" i="5"/>
  <c r="B29" i="5"/>
  <c r="E28" i="5"/>
  <c r="D28" i="5"/>
  <c r="B28" i="5"/>
  <c r="E27" i="5"/>
  <c r="D27" i="5"/>
  <c r="B27" i="5"/>
  <c r="E26" i="5"/>
  <c r="D26" i="5"/>
  <c r="B26" i="5"/>
  <c r="K13" i="9" s="1"/>
  <c r="E25" i="5"/>
  <c r="D25" i="5"/>
  <c r="B25" i="5"/>
  <c r="E24" i="5"/>
  <c r="D24" i="5"/>
  <c r="B24" i="5"/>
  <c r="E23" i="5"/>
  <c r="D23" i="5"/>
  <c r="B23" i="5"/>
  <c r="E22" i="5"/>
  <c r="D22" i="5"/>
  <c r="B22" i="5"/>
  <c r="E21" i="5"/>
  <c r="D21" i="5"/>
  <c r="B21" i="5"/>
  <c r="E20" i="5"/>
  <c r="D20" i="5"/>
  <c r="B20" i="5"/>
  <c r="E19" i="5"/>
  <c r="D19" i="5"/>
  <c r="B19" i="5"/>
  <c r="B18" i="5"/>
  <c r="K15" i="9" s="1"/>
  <c r="A18" i="5"/>
  <c r="E18" i="5"/>
  <c r="D18" i="5"/>
  <c r="C18" i="5"/>
  <c r="B66" i="3"/>
  <c r="B67" i="3"/>
  <c r="B65" i="3"/>
  <c r="B140" i="3"/>
  <c r="B135" i="3"/>
  <c r="B136" i="3"/>
  <c r="B137" i="3"/>
  <c r="B138" i="3"/>
  <c r="B139" i="3"/>
  <c r="B134" i="3"/>
  <c r="B118" i="3"/>
  <c r="B119" i="3"/>
  <c r="B120" i="3"/>
  <c r="B121" i="3"/>
  <c r="B122" i="3"/>
  <c r="B123" i="3"/>
  <c r="B124" i="3"/>
  <c r="B125" i="3"/>
  <c r="B126" i="3"/>
  <c r="B127" i="3"/>
  <c r="B128" i="3"/>
  <c r="B129" i="3"/>
  <c r="B130" i="3"/>
  <c r="B131" i="3"/>
  <c r="B132" i="3"/>
  <c r="B117" i="3"/>
  <c r="B113" i="3"/>
  <c r="B114" i="3"/>
  <c r="B115" i="3"/>
  <c r="B112" i="3"/>
  <c r="B109" i="3"/>
  <c r="B110" i="3"/>
  <c r="B108" i="3"/>
  <c r="B106" i="3"/>
  <c r="B102" i="3"/>
  <c r="B103" i="3"/>
  <c r="B104" i="3"/>
  <c r="B105" i="3"/>
  <c r="B101" i="3"/>
  <c r="B99" i="3"/>
  <c r="B98" i="3"/>
  <c r="B94" i="3"/>
  <c r="B95" i="3"/>
  <c r="B96" i="3"/>
  <c r="B89" i="3"/>
  <c r="B90" i="3"/>
  <c r="B91" i="3"/>
  <c r="B92" i="3"/>
  <c r="B93" i="3"/>
  <c r="B88" i="3"/>
  <c r="B82" i="3"/>
  <c r="B83" i="3"/>
  <c r="B84" i="3"/>
  <c r="B85" i="3"/>
  <c r="B86" i="3"/>
  <c r="B81" i="3"/>
  <c r="B78" i="3"/>
  <c r="B79" i="3"/>
  <c r="B77" i="3"/>
  <c r="B75" i="3"/>
  <c r="B69" i="3"/>
  <c r="B70" i="3"/>
  <c r="B71" i="3"/>
  <c r="B72" i="3"/>
  <c r="B73" i="3"/>
  <c r="B74" i="3"/>
  <c r="B68" i="3"/>
  <c r="B60" i="3"/>
  <c r="B61" i="3"/>
  <c r="B62" i="3"/>
  <c r="B63" i="3"/>
  <c r="B56" i="3"/>
  <c r="B57" i="3"/>
  <c r="B58" i="3"/>
  <c r="B59" i="3"/>
  <c r="B55" i="3"/>
  <c r="B50" i="3"/>
  <c r="B51" i="3"/>
  <c r="B52" i="3"/>
  <c r="B53" i="3"/>
  <c r="B46" i="3"/>
  <c r="B47" i="3"/>
  <c r="B48" i="3"/>
  <c r="B49" i="3"/>
  <c r="B45" i="3"/>
  <c r="B42" i="3"/>
  <c r="B43" i="3"/>
  <c r="B41" i="3"/>
  <c r="B18" i="3"/>
  <c r="B19" i="3"/>
  <c r="B20" i="3"/>
  <c r="B21" i="3"/>
  <c r="B22" i="3"/>
  <c r="B23" i="3"/>
  <c r="B24" i="3"/>
  <c r="B25" i="3"/>
  <c r="B26" i="3"/>
  <c r="B27" i="3"/>
  <c r="B28" i="3"/>
  <c r="B29" i="3"/>
  <c r="B30" i="3"/>
  <c r="B31" i="3"/>
  <c r="B32" i="3"/>
  <c r="B33" i="3"/>
  <c r="B34" i="3"/>
  <c r="B35" i="3"/>
  <c r="B36" i="3"/>
  <c r="B37" i="3"/>
  <c r="B38" i="3"/>
  <c r="B39" i="3"/>
  <c r="A79" i="3"/>
  <c r="D79" i="3"/>
  <c r="E79" i="3"/>
  <c r="F79" i="3"/>
  <c r="A81" i="3"/>
  <c r="C81" i="3"/>
  <c r="D81" i="3"/>
  <c r="E81" i="3"/>
  <c r="F81" i="3"/>
  <c r="A82" i="3"/>
  <c r="D82" i="3"/>
  <c r="E82" i="3"/>
  <c r="F82" i="3"/>
  <c r="A83" i="3"/>
  <c r="D83" i="3"/>
  <c r="E83" i="3"/>
  <c r="F83" i="3"/>
  <c r="A84" i="3"/>
  <c r="D84" i="3"/>
  <c r="E84" i="3"/>
  <c r="F84" i="3"/>
  <c r="A85" i="3"/>
  <c r="D85" i="3"/>
  <c r="E85" i="3"/>
  <c r="F85" i="3"/>
  <c r="A86" i="3"/>
  <c r="D86" i="3"/>
  <c r="E86" i="3"/>
  <c r="F86" i="3"/>
  <c r="A88" i="3"/>
  <c r="C88" i="3"/>
  <c r="D88" i="3"/>
  <c r="E88" i="3"/>
  <c r="F88" i="3"/>
  <c r="A89" i="3"/>
  <c r="D89" i="3"/>
  <c r="E89" i="3"/>
  <c r="F89" i="3"/>
  <c r="A90" i="3"/>
  <c r="D90" i="3"/>
  <c r="E90" i="3"/>
  <c r="F90" i="3"/>
  <c r="A91" i="3"/>
  <c r="D91" i="3"/>
  <c r="E91" i="3"/>
  <c r="F91" i="3"/>
  <c r="A92" i="3"/>
  <c r="D92" i="3"/>
  <c r="E92" i="3"/>
  <c r="F92" i="3"/>
  <c r="A93" i="3"/>
  <c r="D93" i="3"/>
  <c r="E93" i="3"/>
  <c r="F93" i="3"/>
  <c r="A94" i="3"/>
  <c r="D94" i="3"/>
  <c r="E94" i="3"/>
  <c r="F94" i="3"/>
  <c r="A95" i="3"/>
  <c r="D95" i="3"/>
  <c r="E95" i="3"/>
  <c r="F95" i="3"/>
  <c r="A96" i="3"/>
  <c r="D96" i="3"/>
  <c r="E96" i="3"/>
  <c r="F96" i="3"/>
  <c r="A98" i="3"/>
  <c r="C98" i="3"/>
  <c r="D98" i="3"/>
  <c r="E98" i="3"/>
  <c r="F98" i="3"/>
  <c r="A99" i="3"/>
  <c r="D99" i="3"/>
  <c r="E99" i="3"/>
  <c r="F99" i="3"/>
  <c r="A101" i="3"/>
  <c r="C101" i="3"/>
  <c r="D101" i="3"/>
  <c r="E101" i="3"/>
  <c r="F101" i="3"/>
  <c r="A102" i="3"/>
  <c r="D102" i="3"/>
  <c r="E102" i="3"/>
  <c r="F102" i="3"/>
  <c r="A103" i="3"/>
  <c r="D103" i="3"/>
  <c r="E103" i="3"/>
  <c r="F103" i="3"/>
  <c r="A104" i="3"/>
  <c r="D104" i="3"/>
  <c r="E104" i="3"/>
  <c r="F104" i="3"/>
  <c r="A105" i="3"/>
  <c r="D105" i="3"/>
  <c r="E105" i="3"/>
  <c r="F105" i="3"/>
  <c r="A106" i="3"/>
  <c r="D106" i="3"/>
  <c r="E106" i="3"/>
  <c r="F106" i="3"/>
  <c r="A108" i="3"/>
  <c r="C108" i="3"/>
  <c r="D108" i="3"/>
  <c r="E108" i="3"/>
  <c r="F108" i="3"/>
  <c r="A109" i="3"/>
  <c r="D109" i="3"/>
  <c r="E109" i="3"/>
  <c r="F109" i="3"/>
  <c r="A110" i="3"/>
  <c r="D110" i="3"/>
  <c r="E110" i="3"/>
  <c r="F110" i="3"/>
  <c r="A112" i="3"/>
  <c r="C112" i="3"/>
  <c r="D112" i="3"/>
  <c r="E112" i="3"/>
  <c r="F112" i="3"/>
  <c r="A113" i="3"/>
  <c r="D113" i="3"/>
  <c r="E113" i="3"/>
  <c r="F113" i="3"/>
  <c r="A114" i="3"/>
  <c r="D114" i="3"/>
  <c r="E114" i="3"/>
  <c r="F114" i="3"/>
  <c r="A115" i="3"/>
  <c r="D115" i="3"/>
  <c r="E115" i="3"/>
  <c r="F115" i="3"/>
  <c r="A117" i="3"/>
  <c r="C117" i="3"/>
  <c r="D117" i="3"/>
  <c r="E117" i="3"/>
  <c r="F117" i="3"/>
  <c r="A118" i="3"/>
  <c r="D118" i="3"/>
  <c r="E118" i="3"/>
  <c r="F118" i="3"/>
  <c r="A119" i="3"/>
  <c r="D119" i="3"/>
  <c r="E119" i="3"/>
  <c r="F119" i="3"/>
  <c r="A120" i="3"/>
  <c r="D120" i="3"/>
  <c r="E120" i="3"/>
  <c r="F120" i="3"/>
  <c r="A121" i="3"/>
  <c r="D121" i="3"/>
  <c r="E121" i="3"/>
  <c r="F121" i="3"/>
  <c r="A122" i="3"/>
  <c r="D122" i="3"/>
  <c r="E122" i="3"/>
  <c r="F122" i="3"/>
  <c r="A123" i="3"/>
  <c r="D123" i="3"/>
  <c r="E123" i="3"/>
  <c r="F123" i="3"/>
  <c r="A124" i="3"/>
  <c r="D124" i="3"/>
  <c r="E124" i="3"/>
  <c r="F124" i="3"/>
  <c r="A125" i="3"/>
  <c r="D125" i="3"/>
  <c r="E125" i="3"/>
  <c r="F125" i="3"/>
  <c r="A126" i="3"/>
  <c r="D126" i="3"/>
  <c r="E126" i="3"/>
  <c r="F126" i="3"/>
  <c r="A127" i="3"/>
  <c r="D127" i="3"/>
  <c r="E127" i="3"/>
  <c r="F127" i="3"/>
  <c r="A128" i="3"/>
  <c r="D128" i="3"/>
  <c r="E128" i="3"/>
  <c r="F128" i="3"/>
  <c r="A129" i="3"/>
  <c r="D129" i="3"/>
  <c r="E129" i="3"/>
  <c r="F129" i="3"/>
  <c r="A130" i="3"/>
  <c r="D130" i="3"/>
  <c r="E130" i="3"/>
  <c r="F130" i="3"/>
  <c r="A131" i="3"/>
  <c r="D131" i="3"/>
  <c r="E131" i="3"/>
  <c r="F131" i="3"/>
  <c r="A132" i="3"/>
  <c r="D132" i="3"/>
  <c r="E132" i="3"/>
  <c r="F132" i="3"/>
  <c r="A134" i="3"/>
  <c r="C134" i="3"/>
  <c r="D134" i="3"/>
  <c r="E134" i="3"/>
  <c r="F134" i="3"/>
  <c r="A135" i="3"/>
  <c r="D135" i="3"/>
  <c r="E135" i="3"/>
  <c r="F135" i="3"/>
  <c r="A136" i="3"/>
  <c r="D136" i="3"/>
  <c r="E136" i="3"/>
  <c r="F136" i="3"/>
  <c r="A137" i="3"/>
  <c r="D137" i="3"/>
  <c r="E137" i="3"/>
  <c r="F137" i="3"/>
  <c r="A138" i="3"/>
  <c r="D138" i="3"/>
  <c r="E138" i="3"/>
  <c r="F138" i="3"/>
  <c r="A139" i="3"/>
  <c r="D139" i="3"/>
  <c r="E139" i="3"/>
  <c r="F139" i="3"/>
  <c r="A140" i="3"/>
  <c r="D140" i="3"/>
  <c r="E140" i="3"/>
  <c r="F140" i="3"/>
  <c r="A48" i="3"/>
  <c r="D48" i="3"/>
  <c r="E48" i="3"/>
  <c r="F48" i="3"/>
  <c r="A49" i="3"/>
  <c r="D49" i="3"/>
  <c r="E49" i="3"/>
  <c r="F49" i="3"/>
  <c r="A50" i="3"/>
  <c r="D50" i="3"/>
  <c r="E50" i="3"/>
  <c r="F50" i="3"/>
  <c r="A51" i="3"/>
  <c r="D51" i="3"/>
  <c r="E51" i="3"/>
  <c r="F51" i="3"/>
  <c r="A52" i="3"/>
  <c r="D52" i="3"/>
  <c r="E52" i="3"/>
  <c r="F52" i="3"/>
  <c r="A53" i="3"/>
  <c r="D53" i="3"/>
  <c r="E53" i="3"/>
  <c r="F53" i="3"/>
  <c r="A55" i="3"/>
  <c r="C55" i="3"/>
  <c r="D55" i="3"/>
  <c r="E55" i="3"/>
  <c r="F55" i="3"/>
  <c r="A56" i="3"/>
  <c r="D56" i="3"/>
  <c r="E56" i="3"/>
  <c r="F56" i="3"/>
  <c r="A57" i="3"/>
  <c r="D57" i="3"/>
  <c r="E57" i="3"/>
  <c r="F57" i="3"/>
  <c r="A58" i="3"/>
  <c r="D58" i="3"/>
  <c r="E58" i="3"/>
  <c r="F58" i="3"/>
  <c r="A59" i="3"/>
  <c r="D59" i="3"/>
  <c r="E59" i="3"/>
  <c r="F59" i="3"/>
  <c r="A60" i="3"/>
  <c r="D60" i="3"/>
  <c r="E60" i="3"/>
  <c r="F60" i="3"/>
  <c r="A61" i="3"/>
  <c r="D61" i="3"/>
  <c r="E61" i="3"/>
  <c r="F61" i="3"/>
  <c r="A62" i="3"/>
  <c r="D62" i="3"/>
  <c r="E62" i="3"/>
  <c r="F62" i="3"/>
  <c r="A63" i="3"/>
  <c r="D63" i="3"/>
  <c r="E63" i="3"/>
  <c r="F63" i="3"/>
  <c r="A65" i="3"/>
  <c r="C65" i="3"/>
  <c r="D65" i="3"/>
  <c r="E65" i="3"/>
  <c r="F65" i="3"/>
  <c r="A66" i="3"/>
  <c r="D66" i="3"/>
  <c r="E66" i="3"/>
  <c r="F66" i="3"/>
  <c r="A67" i="3"/>
  <c r="D67" i="3"/>
  <c r="E67" i="3"/>
  <c r="F67" i="3"/>
  <c r="A68" i="3"/>
  <c r="D68" i="3"/>
  <c r="E68" i="3"/>
  <c r="F68" i="3"/>
  <c r="A69" i="3"/>
  <c r="D69" i="3"/>
  <c r="E69" i="3"/>
  <c r="F69" i="3"/>
  <c r="A70" i="3"/>
  <c r="D70" i="3"/>
  <c r="E70" i="3"/>
  <c r="F70" i="3"/>
  <c r="A71" i="3"/>
  <c r="D71" i="3"/>
  <c r="E71" i="3"/>
  <c r="F71" i="3"/>
  <c r="A72" i="3"/>
  <c r="D72" i="3"/>
  <c r="E72" i="3"/>
  <c r="F72" i="3"/>
  <c r="A73" i="3"/>
  <c r="D73" i="3"/>
  <c r="E73" i="3"/>
  <c r="F73" i="3"/>
  <c r="A74" i="3"/>
  <c r="D74" i="3"/>
  <c r="E74" i="3"/>
  <c r="F74" i="3"/>
  <c r="A75" i="3"/>
  <c r="D75" i="3"/>
  <c r="E75" i="3"/>
  <c r="F75" i="3"/>
  <c r="A77" i="3"/>
  <c r="C77" i="3"/>
  <c r="D77" i="3"/>
  <c r="E77" i="3"/>
  <c r="F77" i="3"/>
  <c r="A78" i="3"/>
  <c r="D78" i="3"/>
  <c r="E78" i="3"/>
  <c r="F78" i="3"/>
  <c r="A22" i="3"/>
  <c r="D22" i="3"/>
  <c r="E22" i="3"/>
  <c r="F22" i="3"/>
  <c r="A23" i="3"/>
  <c r="D23" i="3"/>
  <c r="E23" i="3"/>
  <c r="F23" i="3"/>
  <c r="A24" i="3"/>
  <c r="D24" i="3"/>
  <c r="E24" i="3"/>
  <c r="F24" i="3"/>
  <c r="A25" i="3"/>
  <c r="D25" i="3"/>
  <c r="E25" i="3"/>
  <c r="F25" i="3"/>
  <c r="A26" i="3"/>
  <c r="D26" i="3"/>
  <c r="E26" i="3"/>
  <c r="F26" i="3"/>
  <c r="A27" i="3"/>
  <c r="D27" i="3"/>
  <c r="E27" i="3"/>
  <c r="F27" i="3"/>
  <c r="A28" i="3"/>
  <c r="D28" i="3"/>
  <c r="E28" i="3"/>
  <c r="F28" i="3"/>
  <c r="A29" i="3"/>
  <c r="D29" i="3"/>
  <c r="E29" i="3"/>
  <c r="F29" i="3"/>
  <c r="A30" i="3"/>
  <c r="D30" i="3"/>
  <c r="E30" i="3"/>
  <c r="F30" i="3"/>
  <c r="A31" i="3"/>
  <c r="D31" i="3"/>
  <c r="E31" i="3"/>
  <c r="F31" i="3"/>
  <c r="A32" i="3"/>
  <c r="D32" i="3"/>
  <c r="E32" i="3"/>
  <c r="F32" i="3"/>
  <c r="A33" i="3"/>
  <c r="D33" i="3"/>
  <c r="E33" i="3"/>
  <c r="F33" i="3"/>
  <c r="A34" i="3"/>
  <c r="D34" i="3"/>
  <c r="E34" i="3"/>
  <c r="F34" i="3"/>
  <c r="A35" i="3"/>
  <c r="D35" i="3"/>
  <c r="E35" i="3"/>
  <c r="F35" i="3"/>
  <c r="A36" i="3"/>
  <c r="D36" i="3"/>
  <c r="E36" i="3"/>
  <c r="F36" i="3"/>
  <c r="A37" i="3"/>
  <c r="D37" i="3"/>
  <c r="E37" i="3"/>
  <c r="F37" i="3"/>
  <c r="A38" i="3"/>
  <c r="D38" i="3"/>
  <c r="E38" i="3"/>
  <c r="F38" i="3"/>
  <c r="A39" i="3"/>
  <c r="D39" i="3"/>
  <c r="E39" i="3"/>
  <c r="F39" i="3"/>
  <c r="A41" i="3"/>
  <c r="C41" i="3"/>
  <c r="D41" i="3"/>
  <c r="E41" i="3"/>
  <c r="F41" i="3"/>
  <c r="A42" i="3"/>
  <c r="D42" i="3"/>
  <c r="E42" i="3"/>
  <c r="F42" i="3"/>
  <c r="A43" i="3"/>
  <c r="D43" i="3"/>
  <c r="E43" i="3"/>
  <c r="F43" i="3"/>
  <c r="A45" i="3"/>
  <c r="C45" i="3"/>
  <c r="D45" i="3"/>
  <c r="E45" i="3"/>
  <c r="F45" i="3"/>
  <c r="A46" i="3"/>
  <c r="D46" i="3"/>
  <c r="E46" i="3"/>
  <c r="F46" i="3"/>
  <c r="A47" i="3"/>
  <c r="D47" i="3"/>
  <c r="E47" i="3"/>
  <c r="F47" i="3"/>
  <c r="A19" i="3"/>
  <c r="D19" i="3"/>
  <c r="E19" i="3"/>
  <c r="F19" i="3"/>
  <c r="A20" i="3"/>
  <c r="D20" i="3"/>
  <c r="E20" i="3"/>
  <c r="F20" i="3"/>
  <c r="A21" i="3"/>
  <c r="D21" i="3"/>
  <c r="E21" i="3"/>
  <c r="F21" i="3"/>
  <c r="F18" i="3"/>
  <c r="D18" i="3"/>
  <c r="E18" i="3"/>
  <c r="C18" i="3"/>
  <c r="A18" i="3"/>
  <c r="C1" i="3"/>
  <c r="N7" i="9" l="1"/>
  <c r="K16" i="9"/>
  <c r="K17" i="9"/>
  <c r="N15" i="9"/>
  <c r="N5" i="9"/>
  <c r="N16" i="9"/>
  <c r="K14" i="9"/>
  <c r="K9" i="9"/>
  <c r="N8" i="9"/>
  <c r="K7" i="9"/>
  <c r="P7" i="9" s="1"/>
  <c r="K5" i="9"/>
  <c r="P5" i="9" s="1"/>
  <c r="N9" i="9"/>
  <c r="P9" i="9" s="1"/>
  <c r="K11" i="9"/>
  <c r="N14" i="9"/>
  <c r="P14" i="9" s="1"/>
  <c r="N13" i="9"/>
  <c r="P13" i="9" s="1"/>
  <c r="K4" i="9"/>
  <c r="N12" i="9"/>
  <c r="N6" i="9"/>
  <c r="N4" i="9"/>
  <c r="K6" i="9"/>
  <c r="P6" i="9" s="1"/>
  <c r="K12" i="9"/>
  <c r="P12" i="9" s="1"/>
  <c r="N17" i="9"/>
  <c r="P17" i="9" s="1"/>
  <c r="N11" i="9"/>
  <c r="P11" i="9" s="1"/>
  <c r="K10" i="9"/>
  <c r="P10" i="9" s="1"/>
  <c r="K8" i="9"/>
  <c r="G26" i="9"/>
  <c r="G22" i="9"/>
  <c r="G34" i="9"/>
  <c r="G25" i="9"/>
  <c r="G31" i="9"/>
  <c r="G33" i="9"/>
  <c r="G32" i="9"/>
  <c r="G28" i="9"/>
  <c r="F36" i="9"/>
  <c r="G27" i="9"/>
  <c r="C36" i="9"/>
  <c r="G30" i="9"/>
  <c r="E36" i="9"/>
  <c r="G29" i="9"/>
  <c r="D36" i="9"/>
  <c r="G23" i="9"/>
  <c r="G35" i="9"/>
  <c r="G24" i="9"/>
  <c r="G7" i="9"/>
  <c r="B36" i="9"/>
  <c r="P15" i="9"/>
  <c r="O18" i="9"/>
  <c r="M18" i="9"/>
  <c r="P16" i="9"/>
  <c r="L18" i="9"/>
  <c r="G14" i="9"/>
  <c r="G17" i="9"/>
  <c r="G12" i="9"/>
  <c r="G8" i="9"/>
  <c r="G16" i="9"/>
  <c r="G13" i="9"/>
  <c r="G9" i="9"/>
  <c r="F18" i="9"/>
  <c r="G4" i="9"/>
  <c r="G11" i="9"/>
  <c r="G6" i="9"/>
  <c r="E18" i="9"/>
  <c r="G15" i="9"/>
  <c r="G10" i="9"/>
  <c r="D18" i="9"/>
  <c r="C18" i="9"/>
  <c r="G5" i="9"/>
  <c r="B18" i="9"/>
  <c r="C1" i="5"/>
  <c r="K18" i="9" l="1"/>
  <c r="P8" i="9"/>
  <c r="P4" i="9"/>
  <c r="N18" i="9"/>
  <c r="G36" i="9"/>
  <c r="P18" i="9"/>
  <c r="G1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<sst xmlns="http://schemas.openxmlformats.org/spreadsheetml/2006/main" count="2012" uniqueCount="582">
  <si>
    <t>Control Family</t>
  </si>
  <si>
    <t>Family</t>
  </si>
  <si>
    <t>Basic/Derived Security Requirement</t>
  </si>
  <si>
    <t>Identifier</t>
  </si>
  <si>
    <t>Sort-As</t>
  </si>
  <si>
    <t xml:space="preserve"> Security Requirement</t>
  </si>
  <si>
    <t>Discussion</t>
  </si>
  <si>
    <t>Access Control</t>
  </si>
  <si>
    <t>Basic</t>
  </si>
  <si>
    <t>3.1.1</t>
  </si>
  <si>
    <t>03.01.01</t>
  </si>
  <si>
    <t>Limit system access to authorized users, processes acting on behalf of authorized users, and devices (including other systems).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</si>
  <si>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</si>
  <si>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</si>
  <si>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03.01.02</t>
  </si>
  <si>
    <t>Limit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</si>
  <si>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</si>
  <si>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Derived</t>
  </si>
  <si>
    <t>3.1.3</t>
  </si>
  <si>
    <t>03.01.03</t>
  </si>
  <si>
    <t>Control the flow of CUI in accordance with approved authorizations.</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</si>
  <si>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</si>
  <si>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3.1.4</t>
  </si>
  <si>
    <t>03.01.04</t>
  </si>
  <si>
    <t>Separate the duties of individuals to reduce the risk of malevolent activity without collusion.</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</si>
  <si>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</si>
  <si>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3.1.5</t>
  </si>
  <si>
    <t>03.01.05</t>
  </si>
  <si>
    <t>Employ the principle of least privilege, including for specific security functions and privileged accounts.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</si>
  <si>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</si>
  <si>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3.1.6</t>
  </si>
  <si>
    <t>03.01.06</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</si>
  <si>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</si>
  <si>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</si>
  <si>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3.1.7</t>
  </si>
  <si>
    <t>03.01.07</t>
  </si>
  <si>
    <t>Prevent non-privileged users from executing privileged functions and capture the execution of such functions in audit logs.</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</si>
  <si>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</si>
  <si>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3.1.8</t>
  </si>
  <si>
    <t>03.01.08</t>
  </si>
  <si>
    <t>Limit unsuccessful logon attempts.</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</si>
  <si>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</si>
  <si>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3.1.9</t>
  </si>
  <si>
    <t>03.01.09</t>
  </si>
  <si>
    <t>Provide privacy and security notices consistent with applicable CUI rules.</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</si>
  <si>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</si>
  <si>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3.1.10</t>
  </si>
  <si>
    <t>03.01.10</t>
  </si>
  <si>
    <t>Use session lock with pattern-hiding displays to prevent access and viewing of data after a period of inactivity</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</si>
  <si>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</si>
  <si>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3.1.11</t>
  </si>
  <si>
    <t>03.01.11</t>
  </si>
  <si>
    <t>Terminate (automatically) a user session after a defined condition.</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</si>
  <si>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</si>
  <si>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3.1.12</t>
  </si>
  <si>
    <t>03.01.12</t>
  </si>
  <si>
    <t>Monitor and control remote access sessions.</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</si>
  <si>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</si>
  <si>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3.1.13</t>
  </si>
  <si>
    <t>03.01.13</t>
  </si>
  <si>
    <t>Employ cryptographic mechanisms to protect the confidentiality of remote access sessions.</t>
  </si>
  <si>
    <t>Cryptographic standards include FIPS-validated cryptography and NSA-approved cryptography. See [NIST CRYPTO]; [NIST CAVP]; [NIST CMVP]; National Security Agency Cryptographic Standards.</t>
  </si>
  <si>
    <t>3.1.14</t>
  </si>
  <si>
    <t>03.01.14</t>
  </si>
  <si>
    <t>Route remote access via managed access control points.</t>
  </si>
  <si>
    <t>Routing remote access through managed access control points enhances explicit, organizational control over such connections, reducing the susceptibility to unauthorized access to organizational systems resulting in the unauthorized disclosure of CUI.</t>
  </si>
  <si>
    <t>3.1.15</t>
  </si>
  <si>
    <t>03.01.15</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</si>
  <si>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</si>
  <si>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</si>
  <si>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3.1.16</t>
  </si>
  <si>
    <t>03.01.16</t>
  </si>
  <si>
    <t>Authorize wireless access prior to allowing such connections</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</si>
  <si>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provides guidance on secure wireless networks.</t>
  </si>
  <si>
    <t>3.1.17</t>
  </si>
  <si>
    <t>03.01.17</t>
  </si>
  <si>
    <t>Protect wireless access using authentication and encryption</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</si>
  <si>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</si>
  <si>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3.1.18</t>
  </si>
  <si>
    <t>03.01.18</t>
  </si>
  <si>
    <t>Control connection of mobile devices.</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</si>
  <si>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</si>
  <si>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3.1.19</t>
  </si>
  <si>
    <t>03.01.19</t>
  </si>
  <si>
    <t xml:space="preserve">Encrypt CUI on mobile devices and mobile computing platforms.[23] </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</si>
  <si>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See [NIST CRYPTO].
[23] Mobile devices and computing platforms include, for example, smartphones and tablets.</t>
  </si>
  <si>
    <t>3.1.20</t>
  </si>
  <si>
    <t>03.01.20</t>
  </si>
  <si>
    <t>Verify and control/limit connections to and use of external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</si>
  <si>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</si>
  <si>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3.1.21</t>
  </si>
  <si>
    <t>03.01.21</t>
  </si>
  <si>
    <t>Limit use of portable storage devices on external systems.</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</si>
  <si>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</si>
  <si>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</si>
  <si>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03.01.22</t>
  </si>
  <si>
    <t>Control CUI posted or processed on publicly accessible systems.</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</si>
  <si>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</si>
  <si>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Awareness and Training</t>
  </si>
  <si>
    <t>3.2.1</t>
  </si>
  <si>
    <t>03.02.01</t>
  </si>
  <si>
    <t>Ensure that managers, systems administrators, and users of organizational systems are made aware of the security risks associated with their activities and of the applicable policies, standards, and procedures related to the security of those systems.</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</si>
  <si>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</si>
  <si>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3.2.2</t>
  </si>
  <si>
    <t>03.02.02</t>
  </si>
  <si>
    <t>Ensure that personnel are trained to carry out their assigned information security-related duties and responsibilities.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</si>
  <si>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t>
  </si>
  <si>
    <t>3.2.3</t>
  </si>
  <si>
    <t>03.02.03</t>
  </si>
  <si>
    <t>Provide security awareness training on recognizing and reporting potential indicators of insider threat.</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</si>
  <si>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</si>
  <si>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Audit and Accountability</t>
  </si>
  <si>
    <t>3.3.1</t>
  </si>
  <si>
    <t>03.03.01</t>
  </si>
  <si>
    <t>Create and retain system audit logs and records to the extent needed to enable the monitoring, analysis, investigation, and reporting of unlawful or unauthorized system activity</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</si>
  <si>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</si>
  <si>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3.3.2</t>
  </si>
  <si>
    <t>03.03.02</t>
  </si>
  <si>
    <t>Ensure that the actions of individual system users can be uniquely traced to those users, so they can be held accountable for their actions.</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</si>
  <si>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</si>
  <si>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3.3.3</t>
  </si>
  <si>
    <t>03.03.03</t>
  </si>
  <si>
    <t>Review and update logged events.</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</si>
  <si>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</si>
  <si>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3.3.4</t>
  </si>
  <si>
    <t>03.03.04</t>
  </si>
  <si>
    <t>Alert in the event of an audit logging process failure.</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</si>
  <si>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</si>
  <si>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3.3.5</t>
  </si>
  <si>
    <t>03.03.05</t>
  </si>
  <si>
    <t>Correlate audit record review, analysis, and reporting processes for investigation and response to indications of unlawful, unauthorized, suspicious, or unusual activity.</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</si>
  <si>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</si>
  <si>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3.3.6</t>
  </si>
  <si>
    <t>03.03.06</t>
  </si>
  <si>
    <t>Provide audit record reduction and report generation to support on-demand analysis and reporting.</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</si>
  <si>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</si>
  <si>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3.3.7</t>
  </si>
  <si>
    <t>03.03.07</t>
  </si>
  <si>
    <t>Provide a system capability that compares and synchronizes internal system clocks with an authoritative source to generate time stamps for audit records</t>
  </si>
  <si>
    <t xml:space="preserve">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  </t>
  </si>
  <si>
    <t>3.3.8</t>
  </si>
  <si>
    <t>03.03.08</t>
  </si>
  <si>
    <t>Protect audit information and audit logging tools from unauthorized access, modification, and deletion.</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</si>
  <si>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</si>
  <si>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3.3.9</t>
  </si>
  <si>
    <t>03.03.09</t>
  </si>
  <si>
    <t>Limit management of audit logging functionality to a subset of privileged users.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</si>
  <si>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</si>
  <si>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Configuration Management</t>
  </si>
  <si>
    <t>3.4.1</t>
  </si>
  <si>
    <t>03.04.01</t>
  </si>
  <si>
    <t>Establish and maintain baseline configurations and inventories of organizational systems (including hardware, software, firmware, and documentation) throughout the respective system development life cycles.</t>
  </si>
  <si>
    <t xml:space="preserve">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  </t>
  </si>
  <si>
    <t>3.4.2</t>
  </si>
  <si>
    <t>03.04.02</t>
  </si>
  <si>
    <t>Establish and enforce security configuration settings for information technology products employed in organizational systems.</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</si>
  <si>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t>
  </si>
  <si>
    <t>3.4.3</t>
  </si>
  <si>
    <t>03.04.03</t>
  </si>
  <si>
    <t>Track, review, approve or disapprove, and log changes to organizational systems.</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</si>
  <si>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</si>
  <si>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3.4.4</t>
  </si>
  <si>
    <t>03.04.04</t>
  </si>
  <si>
    <t>Analyze the security impact of changes prior to implementation.</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</si>
  <si>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</si>
  <si>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3.4.5</t>
  </si>
  <si>
    <t>03.04.05</t>
  </si>
  <si>
    <t>Define, document, approve, and enforce physical and logical access restrictions associated with changes to organizational systems.</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</si>
  <si>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</si>
  <si>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3.4.6</t>
  </si>
  <si>
    <t>03.04.06</t>
  </si>
  <si>
    <t>Employ the principle of least functionality by configuring organizational systems to provide only essential capabilities.</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</si>
  <si>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</si>
  <si>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3.4.7</t>
  </si>
  <si>
    <t>03.04.07</t>
  </si>
  <si>
    <t>Restrict, disable, or prevent the use of nonessential programs, functions, ports, protocols, and services.</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</si>
  <si>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</si>
  <si>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3.4.8</t>
  </si>
  <si>
    <t>03.04.08</t>
  </si>
  <si>
    <t>Apply deny-by-exception (blacklisting) policy to prevent the use of unauthorized software or deny-all, permit-by-exception (whitelisting) policy to allow the execution of authorized software.</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</si>
  <si>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</si>
  <si>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3.4.9</t>
  </si>
  <si>
    <t>03.04.09</t>
  </si>
  <si>
    <t>Control and monitor user-installed software.</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</si>
  <si>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</si>
  <si>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Identification and Authentication</t>
  </si>
  <si>
    <t>3.5.1</t>
  </si>
  <si>
    <t>03.05.01</t>
  </si>
  <si>
    <t>Identify system users, processes acting on behalf of users, and devices.</t>
  </si>
  <si>
    <t xml:space="preserve">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  </t>
  </si>
  <si>
    <t>3.5.2</t>
  </si>
  <si>
    <t>03.05.02</t>
  </si>
  <si>
    <t>Authenticate (or verify) the identities of users, processes, or devices, as a prerequisite to allowing access to organizational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</si>
  <si>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t>
  </si>
  <si>
    <t>3.5.3</t>
  </si>
  <si>
    <t>03.05.03</t>
  </si>
  <si>
    <t xml:space="preserve">Use multifactor authentication for local and network access to privileged accounts and for network access to non-privileged accounts.[24] [25].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</si>
  <si>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
[24] Multifactor authentication requires two or more different factors to achieve authentication. The factors include: something you know (e.g., password/PIN); something you have (e.g., cryptographic identification device, token); or something you are (e.g., biometric). The requirement for multifactor authentication should not be interpreted as requiring federal Personal Identity Verification (PIV) card or Department of Defense Common Access Card (CAC)-like solutions. A variety of multifactor solutions (including those with replay resistance) using tokens and biometrics are commercially available. Such solutions may employ hard tokens (e.g., smartcards, key fobs, or dongles) or soft tokens to store user credentials.  
[25] Local access is any access to a system by a user (or process acting on behalf of a user) communicating through a direct connection without the use of a network. Network access is any access to a system by a user (or a process acting on behalf of a user) communicating through a network (e.g., local area network, wide area network, Internet).</t>
  </si>
  <si>
    <t>3.5.4</t>
  </si>
  <si>
    <t>03.05.04</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</si>
  <si>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</si>
  <si>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</si>
  <si>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3.5.5</t>
  </si>
  <si>
    <t>03.05.05</t>
  </si>
  <si>
    <t>Prevent reuse of identifiers for a defined period.</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</si>
  <si>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</si>
  <si>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3.5.6</t>
  </si>
  <si>
    <t>03.05.06</t>
  </si>
  <si>
    <t>Disable identifiers after a defined period of inactivity.</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</si>
  <si>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</si>
  <si>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3.5.7</t>
  </si>
  <si>
    <t>03.05.07</t>
  </si>
  <si>
    <t>Enforce a minimum password complexity and change of characters when new passwords are created.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</si>
  <si>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</si>
  <si>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3.5.8</t>
  </si>
  <si>
    <t>03.05.08</t>
  </si>
  <si>
    <t>Prohibit password reuse for a specified number of generations.</t>
  </si>
  <si>
    <t>Password lifetime restrictions do not apply to temporary passwords</t>
  </si>
  <si>
    <t>3.5.9</t>
  </si>
  <si>
    <t>03.05.09</t>
  </si>
  <si>
    <t>Allow temporary password use for system logons with an immediate change to a permanent password.</t>
  </si>
  <si>
    <t>Changing temporary passwords to permanent passwords immediately after system logon ensures that the necessary strength of the authentication mechanism is implemented at the earliest opportunity, reducing the susceptibility to authenticator compromises.</t>
  </si>
  <si>
    <t>3.5.10</t>
  </si>
  <si>
    <t>03.05.10</t>
  </si>
  <si>
    <t>Store and transmit only cryptographically-protected passwords.</t>
  </si>
  <si>
    <t>Cryptographically-protected passwords use salted one-way cryptographic hashes of passwords. See [NIST CRYPTO].</t>
  </si>
  <si>
    <t>3.5.11</t>
  </si>
  <si>
    <t>03.05.11</t>
  </si>
  <si>
    <t>Obscure feedback of authentication information</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</si>
  <si>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</si>
  <si>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Incident response</t>
  </si>
  <si>
    <t>3.6.1</t>
  </si>
  <si>
    <t>03.06.01</t>
  </si>
  <si>
    <t>Establish an operational incident-handling capability for organizational systems that includes preparation, detection, analysis, containment, recovery, and user response activities.</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</si>
  <si>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</si>
  <si>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3.6.2</t>
  </si>
  <si>
    <t>03.06.02</t>
  </si>
  <si>
    <t>Track, document, and report incidents to designated officials and/or authorities both internal and external to the organization.</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</si>
  <si>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t>
  </si>
  <si>
    <t>3.6.3</t>
  </si>
  <si>
    <t>03.06.03</t>
  </si>
  <si>
    <t>Test the organizational incident response capability.</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</si>
  <si>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t>
  </si>
  <si>
    <t>Maintenance</t>
  </si>
  <si>
    <t>3.7.1</t>
  </si>
  <si>
    <t>03.07.01</t>
  </si>
  <si>
    <t xml:space="preserve">Perform maintenance on organizational systems.[26]. </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</si>
  <si>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[26] In general, system maintenance requirements tend to support the security objective of availability. However, improper system maintenance or a failure to perform maintenance can result in the unauthorized disclosure of CUI, thus compromising confidentiality of that information.</t>
  </si>
  <si>
    <t>3.7.2</t>
  </si>
  <si>
    <t>03.07.02</t>
  </si>
  <si>
    <t>Provide controls on the tools, techniques, mechanisms, and personnel used to conduct system maintenance.</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</si>
  <si>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</si>
  <si>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3.7.3</t>
  </si>
  <si>
    <t>03.07.03</t>
  </si>
  <si>
    <t>Ensure equipment removed for off-site maintenance is sanitized of any CUI.</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</si>
  <si>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</si>
  <si>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3.7.4</t>
  </si>
  <si>
    <t>03.07.04</t>
  </si>
  <si>
    <t>Check media containing diagnostic and test programs for malicious code before the media are used in organizational systems.</t>
  </si>
  <si>
    <t>If, upon inspection of media containing maintenance diagnostic and test programs, organizations determine that the media contain malicious code, the incident is handled consistent with incident handling policies and procedures.</t>
  </si>
  <si>
    <t>3.7.5</t>
  </si>
  <si>
    <t>03.07.05</t>
  </si>
  <si>
    <t>Require multifactor authentication to establish nonlocal maintenance sessions via external network connections and terminate such connections when nonlocal maintenance is complete.</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</si>
  <si>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</si>
  <si>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3.7.6</t>
  </si>
  <si>
    <t>03.07.06</t>
  </si>
  <si>
    <t>Supervise the maintenance activities of maintenance personnel without required access authorization.</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</si>
  <si>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</si>
  <si>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Media Protection</t>
  </si>
  <si>
    <t>3.8.1</t>
  </si>
  <si>
    <t>03.08.01</t>
  </si>
  <si>
    <t>Protect (i.e., physically control and securely store) system media containing CUI, both paper and digital.</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</si>
  <si>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</si>
  <si>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3.8.2</t>
  </si>
  <si>
    <t>03.08.02</t>
  </si>
  <si>
    <t>Limit access to CUI on system media to authorized users</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</si>
  <si>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</si>
  <si>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</si>
  <si>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03.08.03</t>
  </si>
  <si>
    <t>Sanitize or destroy system media containing CUI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</si>
  <si>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t>
  </si>
  <si>
    <t>3.8.4</t>
  </si>
  <si>
    <t>03.08.04</t>
  </si>
  <si>
    <t xml:space="preserve">Mark media with necessary CUI markings and distribution limitations.[27] </t>
  </si>
  <si>
    <t>The term security marking refers to the application or use of human-readable security attributes. System media includes digital and non-digital media. Marking of system media reflects applicable federal laws, Executive Orders, directives, policies, and regulations. See [NARA MARK].
[27] The implementation of this requirement is per marking guidance in [32 CFR 2002] and [NARA CUI]. Standard Form (SF) 902 (approximate size 2.125” x 1.25”) and SF 903 (approximate size 2.125” x .625”) can be used on media that contains CUI such as hard drives, or USB devices. Both forms are available from https://www.gsaadvantage.gov.</t>
  </si>
  <si>
    <t>3.8.5</t>
  </si>
  <si>
    <t>03.08.05</t>
  </si>
  <si>
    <t>Control access to media containing CUI and maintain accountability for media during transport outside of controlled areas.</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</si>
  <si>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</si>
  <si>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3.8.6</t>
  </si>
  <si>
    <t>03.08.06</t>
  </si>
  <si>
    <t>Implement cryptographic mechanisms to protect the confidentiality of CUI stored on digital media during transport unless otherwise protected by alternative physical safeguards.</t>
  </si>
  <si>
    <t>This requirement applies to portable storage devices (e.g., USB memory sticks, digital video disks, compact disks, external or removable hard disk drives). See [NIST CRYPTO].  [SP 800-111] provides guidance on storage encryption technologies for end user devices.</t>
  </si>
  <si>
    <t>3.8.7</t>
  </si>
  <si>
    <t>03.08.07</t>
  </si>
  <si>
    <t>Control the use of removable media on system components.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</si>
  <si>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</si>
  <si>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3.8.8</t>
  </si>
  <si>
    <t>03.08.08</t>
  </si>
  <si>
    <t>Prohibit the use of portable storage devices when such devices have no identifiable owner.</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</si>
  <si>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</si>
  <si>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3.8.9</t>
  </si>
  <si>
    <t>03.08.09</t>
  </si>
  <si>
    <t>Protect the confidentiality of backup CUI at storage locations.</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</si>
  <si>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</si>
  <si>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Personnel Security</t>
  </si>
  <si>
    <t>3.9.1</t>
  </si>
  <si>
    <t>03.09.01</t>
  </si>
  <si>
    <t>Screen individuals prior to authorizing access to organizational systems containing CUI.</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</si>
  <si>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</si>
  <si>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3.9.2</t>
  </si>
  <si>
    <t>03.09.02</t>
  </si>
  <si>
    <t>Ensure that organizational systems containing CUI are protected during and after personnel actions such as terminations and transfers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</si>
  <si>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</si>
  <si>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Physical Protection</t>
  </si>
  <si>
    <t>3.10.1</t>
  </si>
  <si>
    <t>03.10.01</t>
  </si>
  <si>
    <t>Limit physical access to organizational systems, equipment, and the respective operating environments to authorized individuals.</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</si>
  <si>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</si>
  <si>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3.10.2</t>
  </si>
  <si>
    <t>03.10.02</t>
  </si>
  <si>
    <t>Protect and monitor the physical facility and support infrastructure for organizational systems.</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</si>
  <si>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</si>
  <si>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3.10.3</t>
  </si>
  <si>
    <t>03.10.03</t>
  </si>
  <si>
    <t>Escort visitors and monitor visitor activity.</t>
  </si>
  <si>
    <t>Individuals with permanent physical access authorization credentials are not considered visitors. Audit logs can be used to monitor visitor activity.</t>
  </si>
  <si>
    <t>3.10.4</t>
  </si>
  <si>
    <t>03.10.04</t>
  </si>
  <si>
    <t>Maintain audit logs of physical access.</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</si>
  <si>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</si>
  <si>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3.10.5</t>
  </si>
  <si>
    <t>03.10.05</t>
  </si>
  <si>
    <t>Control and manage physical access devices.</t>
  </si>
  <si>
    <t>Physical access devices include keys, locks, combinations, and card readers.</t>
  </si>
  <si>
    <t>3.10.6</t>
  </si>
  <si>
    <t>03.10.06</t>
  </si>
  <si>
    <t>Enforce safeguarding measures for CUI at alternate work sites.</t>
  </si>
  <si>
    <t>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t>
  </si>
  <si>
    <t>Risk Assessment</t>
  </si>
  <si>
    <t>3.11.1</t>
  </si>
  <si>
    <t>03.11.01</t>
  </si>
  <si>
    <t>Periodically assess the risk to organizational operations (including mission, functions, image, or reputation), organizational assets, and individuals, resulting from the operation of organizational systems and the associated processing, storage, or transmission of CUI</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</si>
  <si>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t>
  </si>
  <si>
    <t>3.11.2</t>
  </si>
  <si>
    <t>03.11.02</t>
  </si>
  <si>
    <t>Scan for vulnerabilities in organizational systems and applications periodically and when new vulnerabilities affecting those systems and applications are identified.</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</si>
  <si>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</si>
  <si>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3.11.3</t>
  </si>
  <si>
    <t>03.11.03</t>
  </si>
  <si>
    <t>Remediate vulnerabilities in accordance with risk assessments.</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</si>
  <si>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</si>
  <si>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Security Assessment</t>
  </si>
  <si>
    <t>3.12.1</t>
  </si>
  <si>
    <t>03.12.01</t>
  </si>
  <si>
    <t>Periodically assess the security controls in organizational systems to determine if the controls are effective in their application.</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</si>
  <si>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</si>
  <si>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3.12.2</t>
  </si>
  <si>
    <t>03.12.02</t>
  </si>
  <si>
    <t>Develop and implement plans of action designed to correct deficiencies and reduce or eliminate vulnerabilities in organizational systems.</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</si>
  <si>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[NIST CUI] provides supplemental material for Special Publication 800-171 including templates for plans of action.</t>
  </si>
  <si>
    <t>3.12.3</t>
  </si>
  <si>
    <t>03.12.03</t>
  </si>
  <si>
    <t>Monitor security controls on an ongoing basis to ensure the continued effectiveness of the controls.</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</si>
  <si>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</si>
  <si>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3.12.4</t>
  </si>
  <si>
    <t>03.12.04</t>
  </si>
  <si>
    <t xml:space="preserve">Develop, document, and periodically update system security plans that describe system boundaries, system environments of operation, how security requirements are implemented, and the relationships with or connections to other systems.[28]  </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</si>
  <si>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[NIST CUI] provides supplemental material for Special Publication 800-171 including templates for system security plans.</t>
  </si>
  <si>
    <t>System and Communications Protection</t>
  </si>
  <si>
    <t>3.13.1</t>
  </si>
  <si>
    <t>03.13.01</t>
  </si>
  <si>
    <t>Monitor, control, and protect communications (i.e., information transmitted or received by organizational systems) at the external boundaries and key internal boundaries of organizational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</si>
  <si>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
[28] There is no prescribed format or specified level of detail for system security plans. However, organizations ensure that the required information in 3.12.4 is conveyed in those plans.</t>
  </si>
  <si>
    <t>3.13.2</t>
  </si>
  <si>
    <t>03.13.02</t>
  </si>
  <si>
    <t>Employ architectural designs, software development techniques, and systems engineering principles that promote effective information security within organizational systems.</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</si>
  <si>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t>
  </si>
  <si>
    <t>3.13.3</t>
  </si>
  <si>
    <t>03.13.03</t>
  </si>
  <si>
    <t>Separate user functionality from system management functionality.</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</si>
  <si>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</si>
  <si>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3.13.4</t>
  </si>
  <si>
    <t>03.13.04</t>
  </si>
  <si>
    <t>Prevent unauthorized and unintended information transfer via shared system resources.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</si>
  <si>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</si>
  <si>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</si>
  <si>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03.13.05</t>
  </si>
  <si>
    <t>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</si>
  <si>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</si>
  <si>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3.13.6</t>
  </si>
  <si>
    <t>03.13.06</t>
  </si>
  <si>
    <t>Deny network communications traffic by default and allow network communications traffic by exception (i.e., deny all, permit by exception).</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</si>
  <si>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</si>
  <si>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3.13.7</t>
  </si>
  <si>
    <t>03.13.07</t>
  </si>
  <si>
    <t>Prevent remote devices from simultaneously establishing non-remote connections with organizational systems and communicating via some other connection to resources in external networks (i.e., split tunneling).</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</si>
  <si>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</si>
  <si>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3.13.8</t>
  </si>
  <si>
    <t>03.13.08</t>
  </si>
  <si>
    <t>Implement cryptographic mechanisms to prevent unauthorized disclosure of CUI during transmission unless otherwise protected by alternative physical safeguards.</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</si>
  <si>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</si>
  <si>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3.13.9</t>
  </si>
  <si>
    <t>03.13.09</t>
  </si>
  <si>
    <t>Terminate network connections associated with communications sessions at the end of the sessions or after a defined period of inactivity.</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</si>
  <si>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</si>
  <si>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3.13.10</t>
  </si>
  <si>
    <t>03.13.10</t>
  </si>
  <si>
    <t>Establish and manage cryptographic keys for cryptography employed in organizational systems.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</si>
  <si>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</si>
  <si>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3.13.11</t>
  </si>
  <si>
    <t>03.13.11</t>
  </si>
  <si>
    <t>Employ FIPS-validated cryptography when used to protect the confidentiality of CUI.</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</si>
  <si>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 See [NIST CRYPTO]; [NIST CAVP]; and [NIST CMVP].</t>
  </si>
  <si>
    <t>3.13.12</t>
  </si>
  <si>
    <t>03.13.12</t>
  </si>
  <si>
    <t xml:space="preserve">Prohibit remote activation of collaborative computing devices and provide indication of devices in use to users present at the device.[29].  </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</si>
  <si>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
[29] Dedicated video conferencing systems, which rely on one of the participants calling or connecting to the other party to activate the video conference, are excluded.</t>
  </si>
  <si>
    <t>3.13.13</t>
  </si>
  <si>
    <t>03.13.13</t>
  </si>
  <si>
    <t>Control and monitor the use of mobile code.</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</si>
  <si>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</si>
  <si>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3.13.14</t>
  </si>
  <si>
    <t>03.13.14</t>
  </si>
  <si>
    <t>Control and monitor the use of Voice over Internet Protocol (VoIP) technologies.</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</si>
  <si>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t>
  </si>
  <si>
    <t>3.13.15</t>
  </si>
  <si>
    <t>03.13.15</t>
  </si>
  <si>
    <t>Protect the authenticity of communications sessions.</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</si>
  <si>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</si>
  <si>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3.13.16</t>
  </si>
  <si>
    <t>03.13.16</t>
  </si>
  <si>
    <t>Protect the confidentiality of CUI at rest.</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</si>
  <si>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t>
  </si>
  <si>
    <t>System and Information Integrity</t>
  </si>
  <si>
    <t>3.14.1</t>
  </si>
  <si>
    <t>03.14.01</t>
  </si>
  <si>
    <t>Identify, report, and correct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</si>
  <si>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</si>
  <si>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</si>
  <si>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03.14.02</t>
  </si>
  <si>
    <t>Provide protection from malicious code at designated locations within organizational systems.</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</si>
  <si>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</si>
  <si>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3.14.3</t>
  </si>
  <si>
    <t>03.14.03</t>
  </si>
  <si>
    <t>Monitor system security alerts and advisories and take action in response.</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</si>
  <si>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t>
  </si>
  <si>
    <t>3.14.4</t>
  </si>
  <si>
    <t>03.14.04</t>
  </si>
  <si>
    <t>Update malicious code protection mechanisms when new releases are available.</t>
  </si>
  <si>
    <t xml:space="preserve">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t>
  </si>
  <si>
    <t>3.14.5</t>
  </si>
  <si>
    <t>03.14.05</t>
  </si>
  <si>
    <t>Perform periodic scans of organizational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</si>
  <si>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</si>
  <si>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3.14.6</t>
  </si>
  <si>
    <t>03.14.06</t>
  </si>
  <si>
    <t>Monitor organizational systems, including inbound and outbound communications traffic, to detect attacks and indicators of potential attacks.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</si>
  <si>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</si>
  <si>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3.14.7</t>
  </si>
  <si>
    <t>03.14.07</t>
  </si>
  <si>
    <t>Identify unauthorized use of organizational systems.</t>
  </si>
  <si>
    <t xml:space="preserve">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 </t>
  </si>
  <si>
    <t>NIST 800-171 Asessment Spreadsheet</t>
  </si>
  <si>
    <t>This spreadsheet provides an effective measurable way for to analyze and improve the security around CUI.</t>
  </si>
  <si>
    <t>Author:</t>
  </si>
  <si>
    <t>Instructions</t>
  </si>
  <si>
    <t>NIST800-171 R3</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</si>
  <si>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</si>
  <si>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</si>
  <si>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</si>
  <si>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</si>
  <si>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</si>
  <si>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</si>
  <si>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</si>
  <si>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</si>
  <si>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</si>
  <si>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</si>
  <si>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</si>
  <si>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</si>
  <si>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</si>
  <si>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</si>
  <si>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</si>
  <si>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</si>
  <si>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</si>
  <si>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</si>
  <si>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</si>
  <si>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</si>
  <si>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</si>
  <si>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</si>
  <si>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</si>
  <si>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</si>
  <si>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</si>
  <si>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</si>
  <si>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</si>
  <si>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</si>
  <si>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</si>
  <si>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</si>
  <si>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</si>
  <si>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</si>
  <si>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</si>
  <si>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</si>
  <si>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</si>
  <si>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</si>
  <si>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</si>
  <si>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</si>
  <si>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</si>
  <si>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</si>
  <si>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</si>
  <si>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</si>
  <si>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</si>
  <si>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</si>
  <si>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</si>
  <si>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</si>
  <si>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</si>
  <si>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</si>
  <si>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</si>
  <si>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</si>
  <si>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</si>
  <si>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</si>
  <si>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</si>
  <si>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</si>
  <si>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</si>
  <si>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</si>
  <si>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</si>
  <si>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</si>
  <si>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</si>
  <si>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</si>
  <si>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</si>
  <si>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</si>
  <si>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</si>
  <si>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</si>
  <si>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</si>
  <si>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</si>
  <si>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</si>
  <si>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</si>
  <si>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</si>
  <si>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</si>
  <si>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</si>
  <si>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</si>
  <si>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</si>
  <si>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</si>
  <si>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</si>
  <si>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</si>
  <si>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</si>
  <si>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</si>
  <si>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</si>
  <si>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</si>
  <si>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</si>
  <si>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</si>
  <si>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</si>
  <si>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</si>
  <si>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</si>
  <si>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</si>
  <si>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</si>
  <si>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</si>
  <si>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</si>
  <si>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</si>
  <si>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</si>
  <si>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</si>
  <si>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</si>
  <si>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</si>
  <si>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</si>
  <si>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</si>
  <si>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</si>
  <si>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Implemented by Microsoft as documented in the Azure SSP</t>
  </si>
  <si>
    <t>Implemented by Microsoft in the Azure SSP.</t>
  </si>
  <si>
    <t>Azure SSP</t>
  </si>
  <si>
    <t>Addressed in the MS SSP</t>
  </si>
  <si>
    <t>Team Member</t>
  </si>
  <si>
    <t>Compliance Documents from Conquest Security © 2024 by Mark Williamson &amp; Jim Miller is licensed under Attribution-ShareAlike 4.0 International</t>
  </si>
  <si>
    <t>Conquest Security © 2024 by Mark Williamson &amp; Jim Miller</t>
  </si>
  <si>
    <t>Initial Draft</t>
  </si>
  <si>
    <t>Adjust license and some formatting</t>
  </si>
  <si>
    <t>Discord:</t>
  </si>
  <si>
    <t>https://discord.gg/pVzGfgSU</t>
  </si>
  <si>
    <t>Web:</t>
  </si>
  <si>
    <t>https://www.conquestsecurity.com</t>
  </si>
  <si>
    <t>Contact us:</t>
  </si>
  <si>
    <t>Contact Us – Conquest (conquestsecurity.com)</t>
  </si>
  <si>
    <t xml:space="preserve"> </t>
  </si>
  <si>
    <t>Adjusted Audit for inteview, examine and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</si>
</sst>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9">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8">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3" borderId="0" xfId="0" applyFill="1" applyAlignment="1" applyProtection="1">
      <alignment wrapText="1"/>
      <protection locked="0"/>
    </xf>
    <xf numFmtId="0" fontId="0" fillId="0" borderId="0" xfId="0" applyAlignment="1">
      <alignment horizontal="center"/>
    </xf>
    <xf numFmtId="0" fontId="0" fillId="6" borderId="13" xfId="0" applyFill="1" applyBorder="1" applyAlignment="1">
      <alignment vertical="top"/>
    </xf>
    <xf numFmtId="0" fontId="3" fillId="4" borderId="13" xfId="0" applyFont="1" applyFill="1" applyBorder="1" applyAlignment="1">
      <alignment vertical="top"/>
    </xf>
    <xf numFmtId="0" fontId="0" fillId="6" borderId="13" xfId="0" applyFill="1" applyBorder="1" applyAlignment="1">
      <alignment vertical="top" wrapText="1"/>
    </xf>
    <xf numFmtId="0" fontId="0" fillId="6" borderId="13" xfId="0" applyFill="1" applyBorder="1" applyAlignment="1">
      <alignment wrapText="1"/>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0" fillId="4" borderId="13" xfId="0" applyFill="1" applyBorder="1" applyAlignment="1">
      <alignment vertical="top"/>
    </xf>
    <xf numFmtId="0" fontId="2" fillId="7" borderId="0" xfId="0" applyFont="1" applyFill="1"/>
    <xf numFmtId="0" fontId="2" fillId="7" borderId="0" xfId="0" applyFont="1" applyFill="1" applyAlignment="1">
      <alignment horizontal="center"/>
    </xf>
    <xf numFmtId="0" fontId="0" fillId="6" borderId="13" xfId="0" applyFill="1" applyBorder="1"/>
    <xf numFmtId="0" fontId="0" fillId="0" borderId="13" xfId="0" applyBorder="1"/>
    <xf numFmtId="0" fontId="0" fillId="3"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3" fillId="3" borderId="13" xfId="0" applyFont="1" applyFill="1" applyBorder="1"/>
    <xf numFmtId="0" fontId="2" fillId="3" borderId="0" xfId="0" applyFont="1" applyFill="1"/>
    <xf numFmtId="14" fontId="0" fillId="0" borderId="0" xfId="0" applyNumberFormat="1"/>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xf numFmtId="0" fontId="1" fillId="8" borderId="0" xfId="1" applyFill="1" applyBorder="1"/>
    <xf numFmtId="0" fontId="9" fillId="8" borderId="0" xfId="1" applyNumberFormat="1" applyFont="1" applyFill="1" applyBorder="1" applyAlignment="1">
      <alignment horizontal="center"/>
    </xf>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cellXfs>
  <cellStyles count="3">
    <cellStyle name="Check Cell" xfId="1" builtinId="23"/>
    <cellStyle name="Hyperlink" xfId="2" builtinId="8"/>
    <cellStyle name="Normal" xfId="0" builtinId="0"/>
  </cellStyles>
  <dxfs count="25">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24"/>
      <tableStyleElement type="totalRow" dxfId="23"/>
      <tableStyleElement type="secondRowStripe" dxfId="22"/>
    </tableStyle>
  </tableStyles>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Reporting'!$B$18:$F$18</c:f>
              <c:numCache>
                <c:formatCode>General</c:formatCode>
                <c:ptCount val="5"/>
                <c:pt idx="0">
                  <c:v>49</c:v>
                </c:pt>
                <c:pt idx="1">
                  <c:v>7</c:v>
                </c:pt>
                <c:pt idx="2">
                  <c:v>0</c:v>
                </c:pt>
                <c:pt idx="3">
                  <c:v>54</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Reporting'!$K$18:$O$18</c:f>
              <c:numCache>
                <c:formatCode>General</c:formatCode>
                <c:ptCount val="5"/>
                <c:pt idx="0">
                  <c:v>56</c:v>
                </c:pt>
                <c:pt idx="1">
                  <c:v>0</c:v>
                </c:pt>
                <c:pt idx="2">
                  <c:v>0</c:v>
                </c:pt>
                <c:pt idx="3">
                  <c:v>54</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Reporting'!$B$21:$F$21</c:f>
              <c:strCache>
                <c:ptCount val="5"/>
                <c:pt idx="0">
                  <c:v>Inherited</c:v>
                </c:pt>
                <c:pt idx="1">
                  <c:v>Inherited - AzureSSP</c:v>
                </c:pt>
                <c:pt idx="2">
                  <c:v>Inherited - Org ISSP</c:v>
                </c:pt>
                <c:pt idx="3">
                  <c:v>Hybrid</c:v>
                </c:pt>
                <c:pt idx="4">
                  <c:v>System Specific</c:v>
                </c:pt>
              </c:strCache>
            </c:strRef>
          </c:cat>
          <c:val>
            <c:numRef>
              <c:f>'Control Reporting'!$B$36:$F$36</c:f>
              <c:numCache>
                <c:formatCode>General</c:formatCode>
                <c:ptCount val="5"/>
                <c:pt idx="0">
                  <c:v>0</c:v>
                </c:pt>
                <c:pt idx="1">
                  <c:v>54</c:v>
                </c:pt>
                <c:pt idx="2">
                  <c:v>0</c:v>
                </c:pt>
                <c:pt idx="3">
                  <c:v>53</c:v>
                </c:pt>
                <c:pt idx="4">
                  <c:v>1</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581025</xdr:colOff>
      <xdr:row>6</xdr:row>
      <xdr:rowOff>61912</xdr:rowOff>
    </xdr:from>
    <xdr:to>
      <xdr:col>7</xdr:col>
      <xdr:colOff>733425</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285750</xdr:colOff>
      <xdr:row>15</xdr:row>
      <xdr:rowOff>9526</xdr:rowOff>
    </xdr:from>
    <xdr:to>
      <xdr:col>14</xdr:col>
      <xdr:colOff>285750</xdr:colOff>
      <xdr:row>19</xdr:row>
      <xdr:rowOff>828676</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6363950" y="2943226"/>
              <a:ext cx="1828800" cy="4324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19050</xdr:colOff>
      <xdr:row>15</xdr:row>
      <xdr:rowOff>0</xdr:rowOff>
    </xdr:from>
    <xdr:to>
      <xdr:col>18</xdr:col>
      <xdr:colOff>19050</xdr:colOff>
      <xdr:row>19</xdr:row>
      <xdr:rowOff>857250</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35650" y="2933700"/>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361950</xdr:colOff>
      <xdr:row>19</xdr:row>
      <xdr:rowOff>1085850</xdr:rowOff>
    </xdr:from>
    <xdr:to>
      <xdr:col>14</xdr:col>
      <xdr:colOff>361950</xdr:colOff>
      <xdr:row>22</xdr:row>
      <xdr:rowOff>295275</xdr:rowOff>
    </xdr:to>
    <mc:AlternateContent xmlns:mc="http://schemas.openxmlformats.org/markup-compatibility/2006" xmlns:sle15="http://schemas.microsoft.com/office/drawing/2012/slicer">
      <mc:Choice Requires="sle15">
        <xdr:graphicFrame macro="">
          <xdr:nvGraphicFramePr>
            <xdr:cNvPr id="3" name="Control Type">
              <a:extLst>
                <a:ext uri="{FF2B5EF4-FFF2-40B4-BE49-F238E27FC236}">
                  <a16:creationId xmlns:a16="http://schemas.microsoft.com/office/drawing/2014/main" id="{2A0D9487-8CB2-14C4-39ED-F38A3006BCAD}"/>
                </a:ext>
              </a:extLst>
            </xdr:cNvPr>
            <xdr:cNvGraphicFramePr/>
          </xdr:nvGraphicFramePr>
          <xdr:xfrm>
            <a:off x="0" y="0"/>
            <a:ext cx="0" cy="0"/>
          </xdr:xfrm>
          <a:graphic>
            <a:graphicData uri="http://schemas.microsoft.com/office/drawing/2010/slicer">
              <sle:slicer xmlns:sle="http://schemas.microsoft.com/office/drawing/2010/slicer" name="Control Type"/>
            </a:graphicData>
          </a:graphic>
        </xdr:graphicFrame>
      </mc:Choice>
      <mc:Fallback xmlns="">
        <xdr:sp macro="" textlink="">
          <xdr:nvSpPr>
            <xdr:cNvPr id="0" name=""/>
            <xdr:cNvSpPr>
              <a:spLocks noTextEdit="1"/>
            </xdr:cNvSpPr>
          </xdr:nvSpPr>
          <xdr:spPr>
            <a:xfrm>
              <a:off x="16440150" y="7524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66675</xdr:colOff>
      <xdr:row>13</xdr:row>
      <xdr:rowOff>0</xdr:rowOff>
    </xdr:from>
    <xdr:to>
      <xdr:col>19</xdr:col>
      <xdr:colOff>66675</xdr:colOff>
      <xdr:row>38</xdr:row>
      <xdr:rowOff>285750</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20916900" y="255270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219075</xdr:colOff>
      <xdr:row>13</xdr:row>
      <xdr:rowOff>0</xdr:rowOff>
    </xdr:from>
    <xdr:to>
      <xdr:col>22</xdr:col>
      <xdr:colOff>219075</xdr:colOff>
      <xdr:row>38</xdr:row>
      <xdr:rowOff>276225</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22898100" y="255270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95250</xdr:colOff>
      <xdr:row>39</xdr:row>
      <xdr:rowOff>19050</xdr:rowOff>
    </xdr:from>
    <xdr:to>
      <xdr:col>19</xdr:col>
      <xdr:colOff>95250</xdr:colOff>
      <xdr:row>52</xdr:row>
      <xdr:rowOff>66675</xdr:rowOff>
    </xdr:to>
    <mc:AlternateContent xmlns:mc="http://schemas.openxmlformats.org/markup-compatibility/2006">
      <mc:Choice xmlns:sle15="http://schemas.microsoft.com/office/drawing/2012/slicer" Requires="sle15">
        <xdr:graphicFrame macro="">
          <xdr:nvGraphicFramePr>
            <xdr:cNvPr id="4" name="Status 2">
              <a:extLst>
                <a:ext uri="{FF2B5EF4-FFF2-40B4-BE49-F238E27FC236}">
                  <a16:creationId xmlns:a16="http://schemas.microsoft.com/office/drawing/2014/main" id="{4BF3B6C1-EFA4-E588-C2E5-6CABFDE14DE7}"/>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20945475" y="790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Type" xr10:uid="{10DEDB94-F81D-4B73-848E-93F936DA37C2}" sourceName="Control Type">
  <extLst>
    <x:ext xmlns:x15="http://schemas.microsoft.com/office/spreadsheetml/2010/11/main" uri="{2F2917AC-EB37-4324-AD4E-5DD8C200BD13}">
      <x15:tableSlicerCache tableId="9" column="9"/>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8B65FB26-3105-4C74-9100-2F60F96725F7}"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 name="Control Type" xr10:uid="{B5DD230B-07EB-4264-962C-412CC3AD62E4}" cache="Slicer_Control_Type" caption="Control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 rowHeight="241300"/>
  <slicer name="Status 2" xr10:uid="{18D6F078-F657-490B-99E5-5E28E3DC4B1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18" totalsRowShown="0" headerRowDxfId="21">
  <autoFilter ref="A3:G18"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20"/>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1:G36" totalsRowShown="0" headerRowDxfId="19">
  <autoFilter ref="A21:G3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18"/>
    <tableColumn id="3" xr3:uid="{21B56E1B-007C-4C04-97B8-7A3FEA651922}" name="Inherited - AzureSSP" dataDxfId="17"/>
    <tableColumn id="4" xr3:uid="{238C8B38-3B31-45E6-A10E-B48BD6A8EBD1}" name="Inherited - Org ISSP" dataDxfId="16"/>
    <tableColumn id="5" xr3:uid="{19F63DB8-6717-444A-A1BA-9C7AB40A41FF}" name="Hybrid" dataDxfId="15"/>
    <tableColumn id="6" xr3:uid="{9198D207-4FF8-478E-A73D-83C692ED7C31}" name="System Specific" dataDxfId="14"/>
    <tableColumn id="7" xr3:uid="{4C16C8C4-AF7C-40D3-91A9-BDC74446DEC0}" name="Total" dataDxfId="13"/>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18" totalsRowShown="0" headerRowDxfId="12">
  <autoFilter ref="J3:P18"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11"/>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3:K26"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41" totalsRowShown="0" headerRowDxfId="10" tableBorderDxfId="9">
  <autoFilter ref="A17:K141" xr:uid="{C8EA65B9-A847-4B76-9C6E-64CA64A03778}"/>
  <tableColumns count="11">
    <tableColumn id="1" xr3:uid="{3392B7BB-664C-451F-8B58-BDFA30DF8A08}" name="Sort_Order"/>
    <tableColumn id="2" xr3:uid="{9CE33FB5-120F-42D7-A5BE-E38B34EDEA7B}" name="Filter_Family"/>
    <tableColumn id="3" xr3:uid="{A9B5EAE6-EB7B-4492-ACF7-D5749CAEA952}" name="Family" dataDxfId="8"/>
    <tableColumn id="4" xr3:uid="{3F146A18-C679-4D84-9957-A5C2B475ACEB}" name="Requirement"/>
    <tableColumn id="5" xr3:uid="{7FD54F1D-EF41-4D29-8764-D8F6D3979E76}" name="ID"/>
    <tableColumn id="6" xr3:uid="{3E87FEA5-7BEC-4A43-9255-3364A8D4B507}" name="Control Requirement"/>
    <tableColumn id="7" xr3:uid="{B1F8DFEC-642F-43BE-BCC2-4624A7A02C76}" name="Implementation Text"/>
    <tableColumn id="8" xr3:uid="{67239FA2-4C5B-41AA-9E97-0D955F9DC480}" name="Column5"/>
    <tableColumn id="9" xr3:uid="{B8AAC346-4BF5-48C3-B648-2E9FDD8E242D}" name="Control Type"/>
    <tableColumn id="10" xr3:uid="{52814D9E-80E6-4E45-8F49-C26B84DAA20F}" name="Column1"/>
    <tableColumn id="11" xr3:uid="{3C4E488D-3100-494B-9FC0-BBC139FBDBC7}"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41" totalsRowShown="0" headerRowDxfId="7">
  <autoFilter ref="A17:P141" xr:uid="{1E0D1B6F-E001-4104-96FA-7EB29BB2CCD6}"/>
  <tableColumns count="16">
    <tableColumn id="1" xr3:uid="{05642FE0-C2A2-4EF4-9F74-8C1EAB2DF954}" name="Sort"/>
    <tableColumn id="2" xr3:uid="{26C1418F-2DC4-47FD-8A50-A94F9F33FA8D}" name="CONTROL_FAMILY"/>
    <tableColumn id="3" xr3:uid="{6DA38F96-59F5-44DC-B8AF-18D03573A7CD}" name="Family" dataDxfId="6"/>
    <tableColumn id="4" xr3:uid="{F09344BF-7C3F-4F1C-A708-B2BD30E78700}" name="Requirement"/>
    <tableColumn id="5" xr3:uid="{03DE1AE5-FB55-464C-B958-4C59EE9798E8}" name="ID"/>
    <tableColumn id="6" xr3:uid="{3F358BA0-8D7C-4A46-9CC2-DB8BEAB539C5}" name="Implementation Text" dataDxfId="5"/>
    <tableColumn id="7" xr3:uid="{D1B108CA-DCDC-4E48-98E6-E33A48145A34}" name="Column1" dataDxfId="4"/>
    <tableColumn id="8" xr3:uid="{AA2BC775-DBCC-430D-AD9F-D7CD44F218B4}" name="Team Member"/>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8FBAEDA-2558-4347-A9E0-FB40D5D650A1}" name="Interview"/>
    <tableColumn id="13" xr3:uid="{A0BD1FFB-08C8-4941-BF40-DDF19CF09395}" name="Examin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creativecommons.org/licenses/by-sa/4.0/?ref=chooser-v1" TargetMode="External"/><Relationship Id="rId1" Type="http://schemas.openxmlformats.org/officeDocument/2006/relationships/hyperlink" Target="https://www.conquestsecurity.com/"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27"/>
  <sheetViews>
    <sheetView topLeftCell="B1" workbookViewId="0">
      <selection activeCell="B3" sqref="B3"/>
    </sheetView>
  </sheetViews>
  <sheetFormatPr defaultRowHeight="15" x14ac:dyDescent="0.25"/>
  <cols>
    <col min="1" max="1" width="18.7109375" style="62" customWidth="1"/>
    <col min="2" max="2" width="192.28515625" style="62" customWidth="1"/>
    <col min="3" max="16384" width="9.140625" style="62"/>
  </cols>
  <sheetData>
    <row r="1" spans="1:2" ht="36" customHeight="1" x14ac:dyDescent="0.45">
      <c r="A1" s="63" t="s">
        <v>463</v>
      </c>
      <c r="B1" s="63"/>
    </row>
    <row r="2" spans="1:2" x14ac:dyDescent="0.25">
      <c r="A2" s="64" t="s">
        <v>469</v>
      </c>
      <c r="B2" s="65">
        <v>0.3</v>
      </c>
    </row>
    <row r="3" spans="1:2" x14ac:dyDescent="0.25">
      <c r="A3" s="64" t="s">
        <v>470</v>
      </c>
      <c r="B3" s="64" t="s">
        <v>464</v>
      </c>
    </row>
    <row r="4" spans="1:2" x14ac:dyDescent="0.25">
      <c r="A4" s="64" t="s">
        <v>468</v>
      </c>
      <c r="B4" s="66" t="s">
        <v>570</v>
      </c>
    </row>
    <row r="5" spans="1:2" x14ac:dyDescent="0.25">
      <c r="A5" s="64" t="s">
        <v>465</v>
      </c>
      <c r="B5" s="66" t="s">
        <v>571</v>
      </c>
    </row>
    <row r="6" spans="1:2" x14ac:dyDescent="0.25">
      <c r="A6" s="64" t="s">
        <v>471</v>
      </c>
      <c r="B6" s="64" t="s">
        <v>467</v>
      </c>
    </row>
    <row r="8" spans="1:2" x14ac:dyDescent="0.25">
      <c r="A8" s="64" t="s">
        <v>574</v>
      </c>
      <c r="B8" s="66" t="s">
        <v>575</v>
      </c>
    </row>
    <row r="9" spans="1:2" x14ac:dyDescent="0.25">
      <c r="A9" s="64" t="s">
        <v>576</v>
      </c>
      <c r="B9" s="66" t="s">
        <v>577</v>
      </c>
    </row>
    <row r="10" spans="1:2" x14ac:dyDescent="0.25">
      <c r="A10" s="64" t="s">
        <v>578</v>
      </c>
      <c r="B10" s="67" t="s">
        <v>579</v>
      </c>
    </row>
    <row r="27" spans="2:2" x14ac:dyDescent="0.25">
      <c r="B27" s="62" t="s">
        <v>580</v>
      </c>
    </row>
  </sheetData>
  <mergeCells count="1">
    <mergeCell ref="A1:B1"/>
  </mergeCells>
  <hyperlinks>
    <hyperlink ref="B5" r:id="rId1" xr:uid="{4E7E2984-4270-45FA-8498-89DAF5377C22}"/>
    <hyperlink ref="B4" r:id="rId2" display="Attribution-ShareAlike 4.0 International" xr:uid="{85A23456-DC78-4817-A7D0-7EBFA93CE1D1}"/>
    <hyperlink ref="B8" r:id="rId3" xr:uid="{C30CB237-4EA6-41C0-B6AB-DA6531854B42}"/>
    <hyperlink ref="B9" r:id="rId4" xr:uid="{D6CA0DAB-BCD9-4181-8A83-224F529A1DC4}"/>
    <hyperlink ref="B10" r:id="rId5" display="https://www.conquestsecurity.com/contact-us/" xr:uid="{607861F6-DB8C-4934-A9B7-86BDB0EF54E0}"/>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C4" sqref="C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488</v>
      </c>
      <c r="C1" t="s">
        <v>498</v>
      </c>
      <c r="E1" t="s">
        <v>512</v>
      </c>
      <c r="H1" t="s">
        <v>548</v>
      </c>
      <c r="J1" t="s">
        <v>551</v>
      </c>
      <c r="L1" t="s">
        <v>556</v>
      </c>
    </row>
    <row r="2" spans="1:12" x14ac:dyDescent="0.25">
      <c r="A2" t="s">
        <v>492</v>
      </c>
      <c r="C2" t="s">
        <v>505</v>
      </c>
      <c r="E2" t="s">
        <v>513</v>
      </c>
      <c r="H2" t="s">
        <v>549</v>
      </c>
      <c r="J2" t="s">
        <v>552</v>
      </c>
      <c r="L2" t="s">
        <v>557</v>
      </c>
    </row>
    <row r="3" spans="1:12" x14ac:dyDescent="0.25">
      <c r="A3" t="s">
        <v>490</v>
      </c>
      <c r="C3" t="s">
        <v>499</v>
      </c>
      <c r="E3" t="s">
        <v>529</v>
      </c>
      <c r="H3" t="s">
        <v>550</v>
      </c>
      <c r="J3" t="s">
        <v>553</v>
      </c>
      <c r="L3" t="s">
        <v>526</v>
      </c>
    </row>
    <row r="4" spans="1:12" x14ac:dyDescent="0.25">
      <c r="A4" t="s">
        <v>491</v>
      </c>
      <c r="C4" t="s">
        <v>500</v>
      </c>
      <c r="E4" t="s">
        <v>530</v>
      </c>
      <c r="J4" t="s">
        <v>554</v>
      </c>
      <c r="L4" t="s">
        <v>525</v>
      </c>
    </row>
    <row r="5" spans="1:12" x14ac:dyDescent="0.25">
      <c r="A5" t="s">
        <v>489</v>
      </c>
      <c r="E5" t="s">
        <v>514</v>
      </c>
      <c r="J5" t="s">
        <v>555</v>
      </c>
      <c r="L5" t="s">
        <v>524</v>
      </c>
    </row>
    <row r="6" spans="1:12" x14ac:dyDescent="0.25">
      <c r="A6" t="s">
        <v>493</v>
      </c>
      <c r="E6" t="s">
        <v>515</v>
      </c>
      <c r="L6" t="s">
        <v>558</v>
      </c>
    </row>
    <row r="19" spans="1:2" x14ac:dyDescent="0.25">
      <c r="A19" t="s">
        <v>501</v>
      </c>
      <c r="B19" t="s">
        <v>502</v>
      </c>
    </row>
    <row r="20" spans="1:2" x14ac:dyDescent="0.25">
      <c r="A20" t="s">
        <v>503</v>
      </c>
      <c r="B20" t="s">
        <v>504</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36"/>
  <sheetViews>
    <sheetView topLeftCell="A3" workbookViewId="0">
      <selection activeCell="E48" sqref="E48"/>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36" t="s">
        <v>535</v>
      </c>
      <c r="B2" s="36"/>
      <c r="C2" s="36"/>
      <c r="D2" s="36"/>
      <c r="E2" s="36"/>
      <c r="F2" s="36"/>
      <c r="G2" s="36"/>
      <c r="J2" s="36" t="s">
        <v>531</v>
      </c>
      <c r="K2" s="36"/>
      <c r="L2" s="36"/>
      <c r="M2" s="36"/>
      <c r="N2" s="36"/>
      <c r="O2" s="36"/>
    </row>
    <row r="3" spans="1:16" x14ac:dyDescent="0.25">
      <c r="A3" s="4" t="s">
        <v>0</v>
      </c>
      <c r="B3" s="3" t="s">
        <v>492</v>
      </c>
      <c r="C3" s="3" t="s">
        <v>490</v>
      </c>
      <c r="D3" s="3" t="s">
        <v>491</v>
      </c>
      <c r="E3" s="3" t="s">
        <v>489</v>
      </c>
      <c r="F3" s="3" t="s">
        <v>493</v>
      </c>
      <c r="G3" s="3" t="s">
        <v>533</v>
      </c>
      <c r="J3" s="4" t="s">
        <v>0</v>
      </c>
      <c r="K3" s="3" t="s">
        <v>492</v>
      </c>
      <c r="L3" s="3" t="s">
        <v>490</v>
      </c>
      <c r="M3" s="3" t="s">
        <v>491</v>
      </c>
      <c r="N3" s="3" t="s">
        <v>489</v>
      </c>
      <c r="O3" s="3" t="s">
        <v>493</v>
      </c>
      <c r="P3" s="3" t="s">
        <v>533</v>
      </c>
    </row>
    <row r="4" spans="1:16" x14ac:dyDescent="0.25">
      <c r="A4" t="s">
        <v>7</v>
      </c>
      <c r="B4" s="10">
        <f>COUNTIFS('Control Worksheet'!$K$18:$K$141,"="&amp;B$3,'Control Worksheet'!$B$18:$B$141,"="&amp;$A4)</f>
        <v>13</v>
      </c>
      <c r="C4" s="10">
        <f>COUNTIFS('Control Worksheet'!$K$18:$K$141,"="&amp;C$3,'Control Worksheet'!$B$18:$B$141,"="&amp;$A4)</f>
        <v>7</v>
      </c>
      <c r="D4" s="10">
        <f>COUNTIFS('Control Worksheet'!$K$18:$K$141,"="&amp;D$3,'Control Worksheet'!$B$18:$B$141,"="&amp;$A4)</f>
        <v>0</v>
      </c>
      <c r="E4" s="10">
        <f>COUNTIFS('Control Worksheet'!$K$18:$K$141,"="&amp;E$3,'Control Worksheet'!$B$18:$B$141,"="&amp;$A4)</f>
        <v>2</v>
      </c>
      <c r="F4" s="10">
        <f>COUNTIFS('Control Worksheet'!$K$18:$K$141,"="&amp;F$3,'Control Worksheet'!$B$18:$B$141,"="&amp;$A4)</f>
        <v>0</v>
      </c>
      <c r="G4" s="24">
        <f>SUM(B4:F4)</f>
        <v>22</v>
      </c>
      <c r="J4" t="s">
        <v>7</v>
      </c>
      <c r="K4">
        <f>COUNTIFS('Audit Worksheet'!$L$18:$L$141,"="&amp;K$3,'Audit Worksheet'!$B$18:$B$141,"="&amp;$J4)</f>
        <v>20</v>
      </c>
      <c r="L4">
        <f>COUNTIFS('Audit Worksheet'!$L$18:$L$141,"="&amp;L$3,'Audit Worksheet'!$B$18:$B$141,"="&amp;$J4)</f>
        <v>0</v>
      </c>
      <c r="M4">
        <f>COUNTIFS('Audit Worksheet'!$L$18:$L$141,"="&amp;M$3,'Audit Worksheet'!$B$18:$B$141,"="&amp;$J4)</f>
        <v>0</v>
      </c>
      <c r="N4">
        <f>COUNTIFS('Audit Worksheet'!$L$18:$L$141,"="&amp;N$3,'Audit Worksheet'!$B$18:$B$141,"="&amp;$J4)</f>
        <v>2</v>
      </c>
      <c r="O4">
        <f>COUNTIFS('Audit Worksheet'!$L$18:$L$141,"="&amp;O$3,'Audit Worksheet'!$B$18:$B$141,"="&amp;$J4)</f>
        <v>0</v>
      </c>
      <c r="P4" s="23">
        <f>SUM(K4:O4)</f>
        <v>22</v>
      </c>
    </row>
    <row r="5" spans="1:16" x14ac:dyDescent="0.25">
      <c r="A5" t="s">
        <v>111</v>
      </c>
      <c r="B5" s="10">
        <f>COUNTIFS('Control Worksheet'!$K$18:$K$141,"="&amp;B$3,'Control Worksheet'!$B$18:$B$141,"="&amp;$A5)</f>
        <v>9</v>
      </c>
      <c r="C5" s="10">
        <f>COUNTIFS('Control Worksheet'!$K$18:$K$141,"="&amp;C$3,'Control Worksheet'!$B$18:$B$141,"="&amp;$A5)</f>
        <v>0</v>
      </c>
      <c r="D5" s="10">
        <f>COUNTIFS('Control Worksheet'!$K$18:$K$141,"="&amp;D$3,'Control Worksheet'!$B$18:$B$141,"="&amp;$A5)</f>
        <v>0</v>
      </c>
      <c r="E5" s="10">
        <f>COUNTIFS('Control Worksheet'!$K$18:$K$141,"="&amp;E$3,'Control Worksheet'!$B$18:$B$141,"="&amp;$A5)</f>
        <v>0</v>
      </c>
      <c r="F5" s="10">
        <f>COUNTIFS('Control Worksheet'!$K$18:$K$141,"="&amp;F$3,'Control Worksheet'!$B$18:$B$141,"="&amp;$A5)</f>
        <v>0</v>
      </c>
      <c r="G5" s="24">
        <f t="shared" ref="G5:G17" si="0">SUM(B5:F5)</f>
        <v>9</v>
      </c>
      <c r="J5" t="s">
        <v>111</v>
      </c>
      <c r="K5">
        <f>COUNTIFS('Audit Worksheet'!$L$18:$L$141,"="&amp;K$3,'Audit Worksheet'!$B$18:$B$141,"="&amp;$J5)</f>
        <v>9</v>
      </c>
      <c r="L5">
        <f>COUNTIFS('Audit Worksheet'!$L$18:$L$141,"="&amp;L$3,'Audit Worksheet'!$B$18:$B$141,"="&amp;$J5)</f>
        <v>0</v>
      </c>
      <c r="M5">
        <f>COUNTIFS('Audit Worksheet'!$L$18:$L$141,"="&amp;M$3,'Audit Worksheet'!$B$18:$B$141,"="&amp;$J5)</f>
        <v>0</v>
      </c>
      <c r="N5">
        <f>COUNTIFS('Audit Worksheet'!$L$18:$L$141,"="&amp;N$3,'Audit Worksheet'!$B$18:$B$141,"="&amp;$J5)</f>
        <v>0</v>
      </c>
      <c r="O5">
        <f>COUNTIFS('Audit Worksheet'!$L$18:$L$141,"="&amp;O$3,'Audit Worksheet'!$B$18:$B$141,"="&amp;$J5)</f>
        <v>0</v>
      </c>
      <c r="P5" s="23">
        <f t="shared" ref="P5:P17" si="1">SUM(K5:O5)</f>
        <v>9</v>
      </c>
    </row>
    <row r="6" spans="1:16" x14ac:dyDescent="0.25">
      <c r="A6" t="s">
        <v>98</v>
      </c>
      <c r="B6" s="10">
        <f>COUNTIFS('Control Worksheet'!$K$18:$K$141,"="&amp;B$3,'Control Worksheet'!$B$18:$B$141,"="&amp;$A6)</f>
        <v>3</v>
      </c>
      <c r="C6" s="10">
        <f>COUNTIFS('Control Worksheet'!$K$18:$K$141,"="&amp;C$3,'Control Worksheet'!$B$18:$B$141,"="&amp;$A6)</f>
        <v>0</v>
      </c>
      <c r="D6" s="10">
        <f>COUNTIFS('Control Worksheet'!$K$18:$K$141,"="&amp;D$3,'Control Worksheet'!$B$18:$B$141,"="&amp;$A6)</f>
        <v>0</v>
      </c>
      <c r="E6" s="10">
        <f>COUNTIFS('Control Worksheet'!$K$18:$K$141,"="&amp;E$3,'Control Worksheet'!$B$18:$B$141,"="&amp;$A6)</f>
        <v>0</v>
      </c>
      <c r="F6" s="10">
        <f>COUNTIFS('Control Worksheet'!$K$18:$K$141,"="&amp;F$3,'Control Worksheet'!$B$18:$B$141,"="&amp;$A6)</f>
        <v>0</v>
      </c>
      <c r="G6" s="24">
        <f t="shared" si="0"/>
        <v>3</v>
      </c>
      <c r="J6" t="s">
        <v>98</v>
      </c>
      <c r="K6">
        <f>COUNTIFS('Audit Worksheet'!$L$18:$L$141,"="&amp;K$3,'Audit Worksheet'!$B$18:$B$141,"="&amp;$J6)</f>
        <v>3</v>
      </c>
      <c r="L6">
        <f>COUNTIFS('Audit Worksheet'!$L$18:$L$141,"="&amp;L$3,'Audit Worksheet'!$B$18:$B$141,"="&amp;$J6)</f>
        <v>0</v>
      </c>
      <c r="M6">
        <f>COUNTIFS('Audit Worksheet'!$L$18:$L$141,"="&amp;M$3,'Audit Worksheet'!$B$18:$B$141,"="&amp;$J6)</f>
        <v>0</v>
      </c>
      <c r="N6">
        <f>COUNTIFS('Audit Worksheet'!$L$18:$L$141,"="&amp;N$3,'Audit Worksheet'!$B$18:$B$141,"="&amp;$J6)</f>
        <v>0</v>
      </c>
      <c r="O6">
        <f>COUNTIFS('Audit Worksheet'!$L$18:$L$141,"="&amp;O$3,'Audit Worksheet'!$B$18:$B$141,"="&amp;$J6)</f>
        <v>0</v>
      </c>
      <c r="P6" s="23">
        <f t="shared" si="1"/>
        <v>3</v>
      </c>
    </row>
    <row r="7" spans="1:16" x14ac:dyDescent="0.25">
      <c r="A7" t="s">
        <v>148</v>
      </c>
      <c r="B7" s="10">
        <f>COUNTIFS('Control Worksheet'!$K$18:$K$141,"="&amp;B$3,'Control Worksheet'!$B$18:$B$141,"="&amp;$A7)</f>
        <v>0</v>
      </c>
      <c r="C7" s="10">
        <f>COUNTIFS('Control Worksheet'!$K$18:$K$141,"="&amp;C$3,'Control Worksheet'!$B$18:$B$141,"="&amp;$A7)</f>
        <v>0</v>
      </c>
      <c r="D7" s="10">
        <f>COUNTIFS('Control Worksheet'!$K$18:$K$141,"="&amp;D$3,'Control Worksheet'!$B$18:$B$141,"="&amp;$A7)</f>
        <v>0</v>
      </c>
      <c r="E7" s="10">
        <f>COUNTIFS('Control Worksheet'!$K$18:$K$141,"="&amp;E$3,'Control Worksheet'!$B$18:$B$141,"="&amp;$A7)</f>
        <v>9</v>
      </c>
      <c r="F7" s="10">
        <f>COUNTIFS('Control Worksheet'!$K$18:$K$141,"="&amp;F$3,'Control Worksheet'!$B$18:$B$141,"="&amp;$A7)</f>
        <v>0</v>
      </c>
      <c r="G7" s="24">
        <f t="shared" si="0"/>
        <v>9</v>
      </c>
      <c r="J7" t="s">
        <v>148</v>
      </c>
      <c r="K7">
        <f>COUNTIFS('Audit Worksheet'!$L$18:$L$141,"="&amp;K$3,'Audit Worksheet'!$B$18:$B$141,"="&amp;$J7)</f>
        <v>0</v>
      </c>
      <c r="L7">
        <f>COUNTIFS('Audit Worksheet'!$L$18:$L$141,"="&amp;L$3,'Audit Worksheet'!$B$18:$B$141,"="&amp;$J7)</f>
        <v>0</v>
      </c>
      <c r="M7">
        <f>COUNTIFS('Audit Worksheet'!$L$18:$L$141,"="&amp;M$3,'Audit Worksheet'!$B$18:$B$141,"="&amp;$J7)</f>
        <v>0</v>
      </c>
      <c r="N7">
        <f>COUNTIFS('Audit Worksheet'!$L$18:$L$141,"="&amp;N$3,'Audit Worksheet'!$B$18:$B$141,"="&amp;$J7)</f>
        <v>9</v>
      </c>
      <c r="O7">
        <f>COUNTIFS('Audit Worksheet'!$L$18:$L$141,"="&amp;O$3,'Audit Worksheet'!$B$18:$B$141,"="&amp;$J7)</f>
        <v>0</v>
      </c>
      <c r="P7" s="23">
        <f t="shared" si="1"/>
        <v>9</v>
      </c>
    </row>
    <row r="8" spans="1:16" x14ac:dyDescent="0.25">
      <c r="A8" t="s">
        <v>185</v>
      </c>
      <c r="B8" s="10">
        <f>COUNTIFS('Control Worksheet'!$K$18:$K$141,"="&amp;B$3,'Control Worksheet'!$B$18:$B$141,"="&amp;$A8)</f>
        <v>11</v>
      </c>
      <c r="C8" s="10">
        <f>COUNTIFS('Control Worksheet'!$K$18:$K$141,"="&amp;C$3,'Control Worksheet'!$B$18:$B$141,"="&amp;$A8)</f>
        <v>0</v>
      </c>
      <c r="D8" s="10">
        <f>COUNTIFS('Control Worksheet'!$K$18:$K$141,"="&amp;D$3,'Control Worksheet'!$B$18:$B$141,"="&amp;$A8)</f>
        <v>0</v>
      </c>
      <c r="E8" s="10">
        <f>COUNTIFS('Control Worksheet'!$K$18:$K$141,"="&amp;E$3,'Control Worksheet'!$B$18:$B$141,"="&amp;$A8)</f>
        <v>0</v>
      </c>
      <c r="F8" s="10">
        <f>COUNTIFS('Control Worksheet'!$K$18:$K$141,"="&amp;F$3,'Control Worksheet'!$B$18:$B$141,"="&amp;$A8)</f>
        <v>0</v>
      </c>
      <c r="G8" s="24">
        <f t="shared" si="0"/>
        <v>11</v>
      </c>
      <c r="J8" t="s">
        <v>185</v>
      </c>
      <c r="K8">
        <f>COUNTIFS('Audit Worksheet'!$L$18:$L$141,"="&amp;K$3,'Audit Worksheet'!$B$18:$B$141,"="&amp;$J8)</f>
        <v>11</v>
      </c>
      <c r="L8">
        <f>COUNTIFS('Audit Worksheet'!$L$18:$L$141,"="&amp;L$3,'Audit Worksheet'!$B$18:$B$141,"="&amp;$J8)</f>
        <v>0</v>
      </c>
      <c r="M8">
        <f>COUNTIFS('Audit Worksheet'!$L$18:$L$141,"="&amp;M$3,'Audit Worksheet'!$B$18:$B$141,"="&amp;$J8)</f>
        <v>0</v>
      </c>
      <c r="N8">
        <f>COUNTIFS('Audit Worksheet'!$L$18:$L$141,"="&amp;N$3,'Audit Worksheet'!$B$18:$B$141,"="&amp;$J8)</f>
        <v>0</v>
      </c>
      <c r="O8">
        <f>COUNTIFS('Audit Worksheet'!$L$18:$L$141,"="&amp;O$3,'Audit Worksheet'!$B$18:$B$141,"="&amp;$J8)</f>
        <v>0</v>
      </c>
      <c r="P8" s="23">
        <f t="shared" si="1"/>
        <v>11</v>
      </c>
    </row>
    <row r="9" spans="1:16" x14ac:dyDescent="0.25">
      <c r="A9" t="s">
        <v>532</v>
      </c>
      <c r="B9" s="10">
        <f>COUNTIFS('Control Worksheet'!$K$18:$K$141,"="&amp;B$3,'Control Worksheet'!$B$18:$B$141,"="&amp;$A9)</f>
        <v>0</v>
      </c>
      <c r="C9" s="10">
        <f>COUNTIFS('Control Worksheet'!$K$18:$K$141,"="&amp;C$3,'Control Worksheet'!$B$18:$B$141,"="&amp;$A9)</f>
        <v>0</v>
      </c>
      <c r="D9" s="10">
        <f>COUNTIFS('Control Worksheet'!$K$18:$K$141,"="&amp;D$3,'Control Worksheet'!$B$18:$B$141,"="&amp;$A9)</f>
        <v>0</v>
      </c>
      <c r="E9" s="10">
        <f>COUNTIFS('Control Worksheet'!$K$18:$K$141,"="&amp;E$3,'Control Worksheet'!$B$18:$B$141,"="&amp;$A9)</f>
        <v>3</v>
      </c>
      <c r="F9" s="10">
        <f>COUNTIFS('Control Worksheet'!$K$18:$K$141,"="&amp;F$3,'Control Worksheet'!$B$18:$B$141,"="&amp;$A9)</f>
        <v>0</v>
      </c>
      <c r="G9" s="24">
        <f t="shared" si="0"/>
        <v>3</v>
      </c>
      <c r="J9" t="s">
        <v>532</v>
      </c>
      <c r="K9">
        <f>COUNTIFS('Audit Worksheet'!$L$18:$L$141,"="&amp;K$3,'Audit Worksheet'!$B$18:$B$141,"="&amp;$J9)</f>
        <v>0</v>
      </c>
      <c r="L9">
        <f>COUNTIFS('Audit Worksheet'!$L$18:$L$141,"="&amp;L$3,'Audit Worksheet'!$B$18:$B$141,"="&amp;$J9)</f>
        <v>0</v>
      </c>
      <c r="M9">
        <f>COUNTIFS('Audit Worksheet'!$L$18:$L$141,"="&amp;M$3,'Audit Worksheet'!$B$18:$B$141,"="&amp;$J9)</f>
        <v>0</v>
      </c>
      <c r="N9">
        <f>COUNTIFS('Audit Worksheet'!$L$18:$L$141,"="&amp;N$3,'Audit Worksheet'!$B$18:$B$141,"="&amp;$J9)</f>
        <v>3</v>
      </c>
      <c r="O9">
        <f>COUNTIFS('Audit Worksheet'!$L$18:$L$141,"="&amp;O$3,'Audit Worksheet'!$B$18:$B$141,"="&amp;$J9)</f>
        <v>0</v>
      </c>
      <c r="P9" s="23">
        <f t="shared" si="1"/>
        <v>3</v>
      </c>
    </row>
    <row r="10" spans="1:16" x14ac:dyDescent="0.25">
      <c r="A10" t="s">
        <v>243</v>
      </c>
      <c r="B10" s="10">
        <f>COUNTIFS('Control Worksheet'!$K$18:$K$141,"="&amp;B$3,'Control Worksheet'!$B$18:$B$141,"="&amp;$A10)</f>
        <v>0</v>
      </c>
      <c r="C10" s="10">
        <f>COUNTIFS('Control Worksheet'!$K$18:$K$141,"="&amp;C$3,'Control Worksheet'!$B$18:$B$141,"="&amp;$A10)</f>
        <v>0</v>
      </c>
      <c r="D10" s="10">
        <f>COUNTIFS('Control Worksheet'!$K$18:$K$141,"="&amp;D$3,'Control Worksheet'!$B$18:$B$141,"="&amp;$A10)</f>
        <v>0</v>
      </c>
      <c r="E10" s="10">
        <f>COUNTIFS('Control Worksheet'!$K$18:$K$141,"="&amp;E$3,'Control Worksheet'!$B$18:$B$141,"="&amp;$A10)</f>
        <v>6</v>
      </c>
      <c r="F10" s="10">
        <f>COUNTIFS('Control Worksheet'!$K$18:$K$141,"="&amp;F$3,'Control Worksheet'!$B$18:$B$141,"="&amp;$A10)</f>
        <v>0</v>
      </c>
      <c r="G10" s="24">
        <f t="shared" si="0"/>
        <v>6</v>
      </c>
      <c r="J10" t="s">
        <v>243</v>
      </c>
      <c r="K10">
        <f>COUNTIFS('Audit Worksheet'!$L$18:$L$141,"="&amp;K$3,'Audit Worksheet'!$B$18:$B$141,"="&amp;$J10)</f>
        <v>0</v>
      </c>
      <c r="L10">
        <f>COUNTIFS('Audit Worksheet'!$L$18:$L$141,"="&amp;L$3,'Audit Worksheet'!$B$18:$B$141,"="&amp;$J10)</f>
        <v>0</v>
      </c>
      <c r="M10">
        <f>COUNTIFS('Audit Worksheet'!$L$18:$L$141,"="&amp;M$3,'Audit Worksheet'!$B$18:$B$141,"="&amp;$J10)</f>
        <v>0</v>
      </c>
      <c r="N10">
        <f>COUNTIFS('Audit Worksheet'!$L$18:$L$141,"="&amp;N$3,'Audit Worksheet'!$B$18:$B$141,"="&amp;$J10)</f>
        <v>6</v>
      </c>
      <c r="O10">
        <f>COUNTIFS('Audit Worksheet'!$L$18:$L$141,"="&amp;O$3,'Audit Worksheet'!$B$18:$B$141,"="&amp;$J10)</f>
        <v>0</v>
      </c>
      <c r="P10" s="23">
        <f t="shared" si="1"/>
        <v>6</v>
      </c>
    </row>
    <row r="11" spans="1:16" x14ac:dyDescent="0.25">
      <c r="A11" t="s">
        <v>268</v>
      </c>
      <c r="B11" s="10">
        <f>COUNTIFS('Control Worksheet'!$K$18:$K$141,"="&amp;B$3,'Control Worksheet'!$B$18:$B$141,"="&amp;$A11)</f>
        <v>0</v>
      </c>
      <c r="C11" s="10">
        <f>COUNTIFS('Control Worksheet'!$K$18:$K$141,"="&amp;C$3,'Control Worksheet'!$B$18:$B$141,"="&amp;$A11)</f>
        <v>0</v>
      </c>
      <c r="D11" s="10">
        <f>COUNTIFS('Control Worksheet'!$K$18:$K$141,"="&amp;D$3,'Control Worksheet'!$B$18:$B$141,"="&amp;$A11)</f>
        <v>0</v>
      </c>
      <c r="E11" s="10">
        <f>COUNTIFS('Control Worksheet'!$K$18:$K$141,"="&amp;E$3,'Control Worksheet'!$B$18:$B$141,"="&amp;$A11)</f>
        <v>9</v>
      </c>
      <c r="F11" s="10">
        <f>COUNTIFS('Control Worksheet'!$K$18:$K$141,"="&amp;F$3,'Control Worksheet'!$B$18:$B$141,"="&amp;$A11)</f>
        <v>0</v>
      </c>
      <c r="G11" s="24">
        <f t="shared" si="0"/>
        <v>9</v>
      </c>
      <c r="J11" t="s">
        <v>268</v>
      </c>
      <c r="K11">
        <f>COUNTIFS('Audit Worksheet'!$L$18:$L$141,"="&amp;K$3,'Audit Worksheet'!$B$18:$B$141,"="&amp;$J11)</f>
        <v>0</v>
      </c>
      <c r="L11">
        <f>COUNTIFS('Audit Worksheet'!$L$18:$L$141,"="&amp;L$3,'Audit Worksheet'!$B$18:$B$141,"="&amp;$J11)</f>
        <v>0</v>
      </c>
      <c r="M11">
        <f>COUNTIFS('Audit Worksheet'!$L$18:$L$141,"="&amp;M$3,'Audit Worksheet'!$B$18:$B$141,"="&amp;$J11)</f>
        <v>0</v>
      </c>
      <c r="N11">
        <f>COUNTIFS('Audit Worksheet'!$L$18:$L$141,"="&amp;N$3,'Audit Worksheet'!$B$18:$B$141,"="&amp;$J11)</f>
        <v>9</v>
      </c>
      <c r="O11">
        <f>COUNTIFS('Audit Worksheet'!$L$18:$L$141,"="&amp;O$3,'Audit Worksheet'!$B$18:$B$141,"="&amp;$J11)</f>
        <v>0</v>
      </c>
      <c r="P11" s="23">
        <f t="shared" si="1"/>
        <v>9</v>
      </c>
    </row>
    <row r="12" spans="1:16" x14ac:dyDescent="0.25">
      <c r="A12" t="s">
        <v>305</v>
      </c>
      <c r="B12" s="10">
        <f>COUNTIFS('Control Worksheet'!$K$18:$K$141,"="&amp;B$3,'Control Worksheet'!$B$18:$B$141,"="&amp;$A12)</f>
        <v>2</v>
      </c>
      <c r="C12" s="10">
        <f>COUNTIFS('Control Worksheet'!$K$18:$K$141,"="&amp;C$3,'Control Worksheet'!$B$18:$B$141,"="&amp;$A12)</f>
        <v>0</v>
      </c>
      <c r="D12" s="10">
        <f>COUNTIFS('Control Worksheet'!$K$18:$K$141,"="&amp;D$3,'Control Worksheet'!$B$18:$B$141,"="&amp;$A12)</f>
        <v>0</v>
      </c>
      <c r="E12" s="10">
        <f>COUNTIFS('Control Worksheet'!$K$18:$K$141,"="&amp;E$3,'Control Worksheet'!$B$18:$B$141,"="&amp;$A12)</f>
        <v>0</v>
      </c>
      <c r="F12" s="10">
        <f>COUNTIFS('Control Worksheet'!$K$18:$K$141,"="&amp;F$3,'Control Worksheet'!$B$18:$B$141,"="&amp;$A12)</f>
        <v>0</v>
      </c>
      <c r="G12" s="24">
        <f t="shared" si="0"/>
        <v>2</v>
      </c>
      <c r="J12" t="s">
        <v>305</v>
      </c>
      <c r="K12">
        <f>COUNTIFS('Audit Worksheet'!$L$18:$L$141,"="&amp;K$3,'Audit Worksheet'!$B$18:$B$141,"="&amp;$J12)</f>
        <v>2</v>
      </c>
      <c r="L12">
        <f>COUNTIFS('Audit Worksheet'!$L$18:$L$141,"="&amp;L$3,'Audit Worksheet'!$B$18:$B$141,"="&amp;$J12)</f>
        <v>0</v>
      </c>
      <c r="M12">
        <f>COUNTIFS('Audit Worksheet'!$L$18:$L$141,"="&amp;M$3,'Audit Worksheet'!$B$18:$B$141,"="&amp;$J12)</f>
        <v>0</v>
      </c>
      <c r="N12">
        <f>COUNTIFS('Audit Worksheet'!$L$18:$L$141,"="&amp;N$3,'Audit Worksheet'!$B$18:$B$141,"="&amp;$J12)</f>
        <v>0</v>
      </c>
      <c r="O12">
        <f>COUNTIFS('Audit Worksheet'!$L$18:$L$141,"="&amp;O$3,'Audit Worksheet'!$B$18:$B$141,"="&amp;$J12)</f>
        <v>0</v>
      </c>
      <c r="P12" s="23">
        <f t="shared" si="1"/>
        <v>2</v>
      </c>
    </row>
    <row r="13" spans="1:16" x14ac:dyDescent="0.25">
      <c r="A13" t="s">
        <v>314</v>
      </c>
      <c r="B13" s="10">
        <f>COUNTIFS('Control Worksheet'!$K$18:$K$141,"="&amp;B$3,'Control Worksheet'!$B$18:$B$141,"="&amp;$A13)</f>
        <v>0</v>
      </c>
      <c r="C13" s="10">
        <f>COUNTIFS('Control Worksheet'!$K$18:$K$141,"="&amp;C$3,'Control Worksheet'!$B$18:$B$141,"="&amp;$A13)</f>
        <v>0</v>
      </c>
      <c r="D13" s="10">
        <f>COUNTIFS('Control Worksheet'!$K$18:$K$141,"="&amp;D$3,'Control Worksheet'!$B$18:$B$141,"="&amp;$A13)</f>
        <v>0</v>
      </c>
      <c r="E13" s="10">
        <f>COUNTIFS('Control Worksheet'!$K$18:$K$141,"="&amp;E$3,'Control Worksheet'!$B$18:$B$141,"="&amp;$A13)</f>
        <v>6</v>
      </c>
      <c r="F13" s="10">
        <f>COUNTIFS('Control Worksheet'!$K$18:$K$141,"="&amp;F$3,'Control Worksheet'!$B$18:$B$141,"="&amp;$A13)</f>
        <v>0</v>
      </c>
      <c r="G13" s="24">
        <f t="shared" si="0"/>
        <v>6</v>
      </c>
      <c r="J13" t="s">
        <v>314</v>
      </c>
      <c r="K13">
        <f>COUNTIFS('Audit Worksheet'!$L$18:$L$141,"="&amp;K$3,'Audit Worksheet'!$B$18:$B$141,"="&amp;$J13)</f>
        <v>0</v>
      </c>
      <c r="L13">
        <f>COUNTIFS('Audit Worksheet'!$L$18:$L$141,"="&amp;L$3,'Audit Worksheet'!$B$18:$B$141,"="&amp;$J13)</f>
        <v>0</v>
      </c>
      <c r="M13">
        <f>COUNTIFS('Audit Worksheet'!$L$18:$L$141,"="&amp;M$3,'Audit Worksheet'!$B$18:$B$141,"="&amp;$J13)</f>
        <v>0</v>
      </c>
      <c r="N13">
        <f>COUNTIFS('Audit Worksheet'!$L$18:$L$141,"="&amp;N$3,'Audit Worksheet'!$B$18:$B$141,"="&amp;$J13)</f>
        <v>6</v>
      </c>
      <c r="O13">
        <f>COUNTIFS('Audit Worksheet'!$L$18:$L$141,"="&amp;O$3,'Audit Worksheet'!$B$18:$B$141,"="&amp;$J13)</f>
        <v>0</v>
      </c>
      <c r="P13" s="23">
        <f t="shared" si="1"/>
        <v>6</v>
      </c>
    </row>
    <row r="14" spans="1:16" x14ac:dyDescent="0.25">
      <c r="A14" t="s">
        <v>339</v>
      </c>
      <c r="B14" s="10">
        <f>COUNTIFS('Control Worksheet'!$K$18:$K$141,"="&amp;B$3,'Control Worksheet'!$B$18:$B$141,"="&amp;$A14)</f>
        <v>0</v>
      </c>
      <c r="C14" s="10">
        <f>COUNTIFS('Control Worksheet'!$K$18:$K$141,"="&amp;C$3,'Control Worksheet'!$B$18:$B$141,"="&amp;$A14)</f>
        <v>0</v>
      </c>
      <c r="D14" s="10">
        <f>COUNTIFS('Control Worksheet'!$K$18:$K$141,"="&amp;D$3,'Control Worksheet'!$B$18:$B$141,"="&amp;$A14)</f>
        <v>0</v>
      </c>
      <c r="E14" s="10">
        <f>COUNTIFS('Control Worksheet'!$K$18:$K$141,"="&amp;E$3,'Control Worksheet'!$B$18:$B$141,"="&amp;$A14)</f>
        <v>3</v>
      </c>
      <c r="F14" s="10">
        <f>COUNTIFS('Control Worksheet'!$K$18:$K$141,"="&amp;F$3,'Control Worksheet'!$B$18:$B$141,"="&amp;$A14)</f>
        <v>0</v>
      </c>
      <c r="G14" s="24">
        <f t="shared" si="0"/>
        <v>3</v>
      </c>
      <c r="J14" t="s">
        <v>339</v>
      </c>
      <c r="K14">
        <f>COUNTIFS('Audit Worksheet'!$L$18:$L$141,"="&amp;K$3,'Audit Worksheet'!$B$18:$B$141,"="&amp;$J14)</f>
        <v>0</v>
      </c>
      <c r="L14">
        <f>COUNTIFS('Audit Worksheet'!$L$18:$L$141,"="&amp;L$3,'Audit Worksheet'!$B$18:$B$141,"="&amp;$J14)</f>
        <v>0</v>
      </c>
      <c r="M14">
        <f>COUNTIFS('Audit Worksheet'!$L$18:$L$141,"="&amp;M$3,'Audit Worksheet'!$B$18:$B$141,"="&amp;$J14)</f>
        <v>0</v>
      </c>
      <c r="N14">
        <f>COUNTIFS('Audit Worksheet'!$L$18:$L$141,"="&amp;N$3,'Audit Worksheet'!$B$18:$B$141,"="&amp;$J14)</f>
        <v>3</v>
      </c>
      <c r="O14">
        <f>COUNTIFS('Audit Worksheet'!$L$18:$L$141,"="&amp;O$3,'Audit Worksheet'!$B$18:$B$141,"="&amp;$J14)</f>
        <v>0</v>
      </c>
      <c r="P14" s="23">
        <f t="shared" si="1"/>
        <v>3</v>
      </c>
    </row>
    <row r="15" spans="1:16" x14ac:dyDescent="0.25">
      <c r="A15" t="s">
        <v>352</v>
      </c>
      <c r="B15" s="10">
        <f>COUNTIFS('Control Worksheet'!$K$18:$K$141,"="&amp;B$3,'Control Worksheet'!$B$18:$B$141,"="&amp;$A15)</f>
        <v>0</v>
      </c>
      <c r="C15" s="10">
        <f>COUNTIFS('Control Worksheet'!$K$18:$K$141,"="&amp;C$3,'Control Worksheet'!$B$18:$B$141,"="&amp;$A15)</f>
        <v>0</v>
      </c>
      <c r="D15" s="10">
        <f>COUNTIFS('Control Worksheet'!$K$18:$K$141,"="&amp;D$3,'Control Worksheet'!$B$18:$B$141,"="&amp;$A15)</f>
        <v>0</v>
      </c>
      <c r="E15" s="10">
        <f>COUNTIFS('Control Worksheet'!$K$18:$K$141,"="&amp;E$3,'Control Worksheet'!$B$18:$B$141,"="&amp;$A15)</f>
        <v>4</v>
      </c>
      <c r="F15" s="10">
        <f>COUNTIFS('Control Worksheet'!$K$18:$K$141,"="&amp;F$3,'Control Worksheet'!$B$18:$B$141,"="&amp;$A15)</f>
        <v>0</v>
      </c>
      <c r="G15" s="24">
        <f t="shared" si="0"/>
        <v>4</v>
      </c>
      <c r="J15" t="s">
        <v>352</v>
      </c>
      <c r="K15">
        <f>COUNTIFS('Audit Worksheet'!$L$18:$L$141,"="&amp;K$3,'Audit Worksheet'!$B$18:$B$141,"="&amp;$J15)</f>
        <v>0</v>
      </c>
      <c r="L15">
        <f>COUNTIFS('Audit Worksheet'!$L$18:$L$141,"="&amp;L$3,'Audit Worksheet'!$B$18:$B$141,"="&amp;$J15)</f>
        <v>0</v>
      </c>
      <c r="M15">
        <f>COUNTIFS('Audit Worksheet'!$L$18:$L$141,"="&amp;M$3,'Audit Worksheet'!$B$18:$B$141,"="&amp;$J15)</f>
        <v>0</v>
      </c>
      <c r="N15">
        <f>COUNTIFS('Audit Worksheet'!$L$18:$L$141,"="&amp;N$3,'Audit Worksheet'!$B$18:$B$141,"="&amp;$J15)</f>
        <v>4</v>
      </c>
      <c r="O15">
        <f>COUNTIFS('Audit Worksheet'!$L$18:$L$141,"="&amp;O$3,'Audit Worksheet'!$B$18:$B$141,"="&amp;$J15)</f>
        <v>0</v>
      </c>
      <c r="P15" s="23">
        <f t="shared" si="1"/>
        <v>4</v>
      </c>
    </row>
    <row r="16" spans="1:16" x14ac:dyDescent="0.25">
      <c r="A16" t="s">
        <v>369</v>
      </c>
      <c r="B16" s="10">
        <f>COUNTIFS('Control Worksheet'!$K$18:$K$141,"="&amp;B$3,'Control Worksheet'!$B$18:$B$141,"="&amp;$A16)</f>
        <v>4</v>
      </c>
      <c r="C16" s="10">
        <f>COUNTIFS('Control Worksheet'!$K$18:$K$141,"="&amp;C$3,'Control Worksheet'!$B$18:$B$141,"="&amp;$A16)</f>
        <v>0</v>
      </c>
      <c r="D16" s="10">
        <f>COUNTIFS('Control Worksheet'!$K$18:$K$141,"="&amp;D$3,'Control Worksheet'!$B$18:$B$141,"="&amp;$A16)</f>
        <v>0</v>
      </c>
      <c r="E16" s="10">
        <f>COUNTIFS('Control Worksheet'!$K$18:$K$141,"="&amp;E$3,'Control Worksheet'!$B$18:$B$141,"="&amp;$A16)</f>
        <v>12</v>
      </c>
      <c r="F16" s="10">
        <f>COUNTIFS('Control Worksheet'!$K$18:$K$141,"="&amp;F$3,'Control Worksheet'!$B$18:$B$141,"="&amp;$A16)</f>
        <v>0</v>
      </c>
      <c r="G16" s="24">
        <f t="shared" si="0"/>
        <v>16</v>
      </c>
      <c r="J16" t="s">
        <v>369</v>
      </c>
      <c r="K16">
        <f>COUNTIFS('Audit Worksheet'!$L$18:$L$141,"="&amp;K$3,'Audit Worksheet'!$B$18:$B$141,"="&amp;$J16)</f>
        <v>4</v>
      </c>
      <c r="L16">
        <f>COUNTIFS('Audit Worksheet'!$L$18:$L$141,"="&amp;L$3,'Audit Worksheet'!$B$18:$B$141,"="&amp;$J16)</f>
        <v>0</v>
      </c>
      <c r="M16">
        <f>COUNTIFS('Audit Worksheet'!$L$18:$L$141,"="&amp;M$3,'Audit Worksheet'!$B$18:$B$141,"="&amp;$J16)</f>
        <v>0</v>
      </c>
      <c r="N16">
        <f>COUNTIFS('Audit Worksheet'!$L$18:$L$141,"="&amp;N$3,'Audit Worksheet'!$B$18:$B$141,"="&amp;$J16)</f>
        <v>12</v>
      </c>
      <c r="O16">
        <f>COUNTIFS('Audit Worksheet'!$L$18:$L$141,"="&amp;O$3,'Audit Worksheet'!$B$18:$B$141,"="&amp;$J16)</f>
        <v>0</v>
      </c>
      <c r="P16" s="23">
        <f t="shared" si="1"/>
        <v>16</v>
      </c>
    </row>
    <row r="17" spans="1:16" x14ac:dyDescent="0.25">
      <c r="A17" t="s">
        <v>434</v>
      </c>
      <c r="B17" s="10">
        <f>COUNTIFS('Control Worksheet'!$K$18:$K$141,"="&amp;B$3,'Control Worksheet'!$B$18:$B$141,"="&amp;$A17)</f>
        <v>7</v>
      </c>
      <c r="C17" s="10">
        <f>COUNTIFS('Control Worksheet'!$K$18:$K$141,"="&amp;C$3,'Control Worksheet'!$B$18:$B$141,"="&amp;$A17)</f>
        <v>0</v>
      </c>
      <c r="D17" s="10">
        <f>COUNTIFS('Control Worksheet'!$K$18:$K$141,"="&amp;D$3,'Control Worksheet'!$B$18:$B$141,"="&amp;$A17)</f>
        <v>0</v>
      </c>
      <c r="E17" s="10">
        <f>COUNTIFS('Control Worksheet'!$K$18:$K$141,"="&amp;E$3,'Control Worksheet'!$B$18:$B$141,"="&amp;$A17)</f>
        <v>0</v>
      </c>
      <c r="F17" s="10">
        <f>COUNTIFS('Control Worksheet'!$K$18:$K$141,"="&amp;F$3,'Control Worksheet'!$B$18:$B$141,"="&amp;$A17)</f>
        <v>0</v>
      </c>
      <c r="G17" s="24">
        <f t="shared" si="0"/>
        <v>7</v>
      </c>
      <c r="J17" t="s">
        <v>434</v>
      </c>
      <c r="K17">
        <f>COUNTIFS('Audit Worksheet'!$L$18:$L$141,"="&amp;K$3,'Audit Worksheet'!$B$18:$B$141,"="&amp;$J17)</f>
        <v>7</v>
      </c>
      <c r="L17">
        <f>COUNTIFS('Audit Worksheet'!$L$18:$L$141,"="&amp;L$3,'Audit Worksheet'!$B$18:$B$141,"="&amp;$J17)</f>
        <v>0</v>
      </c>
      <c r="M17">
        <f>COUNTIFS('Audit Worksheet'!$L$18:$L$141,"="&amp;M$3,'Audit Worksheet'!$B$18:$B$141,"="&amp;$J17)</f>
        <v>0</v>
      </c>
      <c r="N17">
        <f>COUNTIFS('Audit Worksheet'!$L$18:$L$141,"="&amp;N$3,'Audit Worksheet'!$B$18:$B$141,"="&amp;$J17)</f>
        <v>0</v>
      </c>
      <c r="O17">
        <f>COUNTIFS('Audit Worksheet'!$L$18:$L$141,"="&amp;O$3,'Audit Worksheet'!$B$18:$B$141,"="&amp;$J17)</f>
        <v>0</v>
      </c>
      <c r="P17" s="23">
        <f t="shared" si="1"/>
        <v>7</v>
      </c>
    </row>
    <row r="18" spans="1:16" x14ac:dyDescent="0.25">
      <c r="A18" s="23" t="s">
        <v>533</v>
      </c>
      <c r="B18" s="24">
        <f>SUM(B4:B17)</f>
        <v>49</v>
      </c>
      <c r="C18" s="24">
        <f t="shared" ref="C18:G18" si="2">SUM(C4:C17)</f>
        <v>7</v>
      </c>
      <c r="D18" s="24">
        <f t="shared" si="2"/>
        <v>0</v>
      </c>
      <c r="E18" s="24">
        <f t="shared" si="2"/>
        <v>54</v>
      </c>
      <c r="F18" s="24">
        <f t="shared" si="2"/>
        <v>0</v>
      </c>
      <c r="G18" s="24">
        <f t="shared" si="2"/>
        <v>110</v>
      </c>
      <c r="J18" s="23" t="s">
        <v>533</v>
      </c>
      <c r="K18" s="23">
        <f>SUM(K4:K17)</f>
        <v>56</v>
      </c>
      <c r="L18" s="23">
        <f t="shared" ref="L18" si="3">SUM(L4:L17)</f>
        <v>0</v>
      </c>
      <c r="M18" s="23">
        <f t="shared" ref="M18" si="4">SUM(M4:M17)</f>
        <v>0</v>
      </c>
      <c r="N18" s="23">
        <f t="shared" ref="N18" si="5">SUM(N4:N17)</f>
        <v>54</v>
      </c>
      <c r="O18" s="23">
        <f t="shared" ref="O18" si="6">SUM(O4:O17)</f>
        <v>0</v>
      </c>
      <c r="P18" s="23">
        <f t="shared" ref="P18" si="7">SUM(P4:P17)</f>
        <v>110</v>
      </c>
    </row>
    <row r="20" spans="1:16" ht="21" x14ac:dyDescent="0.35">
      <c r="A20" s="36" t="s">
        <v>534</v>
      </c>
      <c r="B20" s="36"/>
      <c r="C20" s="36"/>
      <c r="D20" s="36"/>
      <c r="E20" s="36"/>
      <c r="F20" s="36"/>
      <c r="G20" s="36"/>
    </row>
    <row r="21" spans="1:16" ht="21" x14ac:dyDescent="0.35">
      <c r="A21" s="4" t="s">
        <v>0</v>
      </c>
      <c r="B21" s="4" t="s">
        <v>513</v>
      </c>
      <c r="C21" s="4" t="s">
        <v>529</v>
      </c>
      <c r="D21" s="4" t="s">
        <v>530</v>
      </c>
      <c r="E21" s="4" t="s">
        <v>514</v>
      </c>
      <c r="F21" s="4" t="s">
        <v>515</v>
      </c>
      <c r="G21" s="4" t="s">
        <v>533</v>
      </c>
      <c r="J21" s="36" t="s">
        <v>559</v>
      </c>
      <c r="K21" s="36"/>
      <c r="L21" s="36"/>
      <c r="M21" s="36"/>
      <c r="N21" s="36"/>
      <c r="O21" s="36"/>
      <c r="P21" s="36"/>
    </row>
    <row r="22" spans="1:16" x14ac:dyDescent="0.25">
      <c r="A22" t="s">
        <v>7</v>
      </c>
      <c r="B22" s="10">
        <f>COUNTIFS('Control Worksheet'!$I$18:$I$141,"="&amp;B$21,'Control Worksheet'!$B$18:$B$141,"="&amp;$A22)</f>
        <v>0</v>
      </c>
      <c r="C22" s="10">
        <f>COUNTIFS('Control Worksheet'!$I$18:$I$141,"="&amp;C$21,'Control Worksheet'!$B$18:$B$141,"="&amp;$A22)</f>
        <v>2</v>
      </c>
      <c r="D22" s="10">
        <f>COUNTIFS('Control Worksheet'!$I$18:$I$141,"="&amp;D$21,'Control Worksheet'!$B$18:$B$141,"="&amp;$A22)</f>
        <v>0</v>
      </c>
      <c r="E22" s="10">
        <f>COUNTIFS('Control Worksheet'!$I$18:$I$141,"="&amp;E$21,'Control Worksheet'!$B$18:$B$141,"="&amp;$A22)</f>
        <v>19</v>
      </c>
      <c r="F22" s="10">
        <f>COUNTIFS('Control Worksheet'!$I$18:$I$141,"="&amp;F$21,'Control Worksheet'!$B$18:$B$141,"="&amp;$A22)</f>
        <v>1</v>
      </c>
      <c r="G22" s="24">
        <f>SUM(B22:F22)</f>
        <v>22</v>
      </c>
    </row>
    <row r="23" spans="1:16" x14ac:dyDescent="0.25">
      <c r="A23" t="s">
        <v>111</v>
      </c>
      <c r="B23" s="10">
        <f>COUNTIFS('Control Worksheet'!$I$18:$I$141,"="&amp;B$21,'Control Worksheet'!$B$18:$B$141,"="&amp;$A23)</f>
        <v>0</v>
      </c>
      <c r="C23" s="10">
        <f>COUNTIFS('Control Worksheet'!$I$18:$I$141,"="&amp;C$21,'Control Worksheet'!$B$18:$B$141,"="&amp;$A23)</f>
        <v>0</v>
      </c>
      <c r="D23" s="10">
        <f>COUNTIFS('Control Worksheet'!$I$18:$I$141,"="&amp;D$21,'Control Worksheet'!$B$18:$B$141,"="&amp;$A23)</f>
        <v>0</v>
      </c>
      <c r="E23" s="10">
        <f>COUNTIFS('Control Worksheet'!$I$18:$I$141,"="&amp;E$21,'Control Worksheet'!$B$18:$B$141,"="&amp;$A23)</f>
        <v>9</v>
      </c>
      <c r="F23" s="10">
        <f>COUNTIFS('Control Worksheet'!$I$18:$I$141,"="&amp;F$21,'Control Worksheet'!$B$18:$B$141,"="&amp;$A23)</f>
        <v>0</v>
      </c>
      <c r="G23" s="24">
        <f t="shared" ref="G23:G35" si="8">SUM(B23:F23)</f>
        <v>9</v>
      </c>
      <c r="J23" t="s">
        <v>560</v>
      </c>
      <c r="K23">
        <f>COUNTIF(POAMRegister[Status],"="&amp;xValues!H2)</f>
        <v>0</v>
      </c>
    </row>
    <row r="24" spans="1:16" x14ac:dyDescent="0.25">
      <c r="A24" t="s">
        <v>98</v>
      </c>
      <c r="B24" s="10">
        <f>COUNTIFS('Control Worksheet'!$I$18:$I$141,"="&amp;B$21,'Control Worksheet'!$B$18:$B$141,"="&amp;$A24)</f>
        <v>0</v>
      </c>
      <c r="C24" s="10">
        <f>COUNTIFS('Control Worksheet'!$I$18:$I$141,"="&amp;C$21,'Control Worksheet'!$B$18:$B$141,"="&amp;$A24)</f>
        <v>0</v>
      </c>
      <c r="D24" s="10">
        <f>COUNTIFS('Control Worksheet'!$I$18:$I$141,"="&amp;D$21,'Control Worksheet'!$B$18:$B$141,"="&amp;$A24)</f>
        <v>0</v>
      </c>
      <c r="E24" s="10">
        <f>COUNTIFS('Control Worksheet'!$I$18:$I$141,"="&amp;E$21,'Control Worksheet'!$B$18:$B$141,"="&amp;$A24)</f>
        <v>3</v>
      </c>
      <c r="F24" s="10">
        <f>COUNTIFS('Control Worksheet'!$I$18:$I$141,"="&amp;F$21,'Control Worksheet'!$B$18:$B$141,"="&amp;$A24)</f>
        <v>0</v>
      </c>
      <c r="G24" s="24">
        <f t="shared" si="8"/>
        <v>3</v>
      </c>
      <c r="J24" t="s">
        <v>563</v>
      </c>
      <c r="K24">
        <f ca="1">COUNTIFS(POAMRegister[Status],"="&amp;xValues!H2,POAMRegister[Completion Date],"&lt;"&amp;TODAY() + 30)</f>
        <v>0</v>
      </c>
    </row>
    <row r="25" spans="1:16" x14ac:dyDescent="0.25">
      <c r="A25" t="s">
        <v>148</v>
      </c>
      <c r="B25" s="10">
        <f>COUNTIFS('Control Worksheet'!$I$18:$I$141,"="&amp;B$21,'Control Worksheet'!$B$18:$B$141,"="&amp;$A25)</f>
        <v>0</v>
      </c>
      <c r="C25" s="10">
        <f>COUNTIFS('Control Worksheet'!$I$18:$I$141,"="&amp;C$21,'Control Worksheet'!$B$18:$B$141,"="&amp;$A25)</f>
        <v>9</v>
      </c>
      <c r="D25" s="10">
        <f>COUNTIFS('Control Worksheet'!$I$18:$I$141,"="&amp;D$21,'Control Worksheet'!$B$18:$B$141,"="&amp;$A25)</f>
        <v>0</v>
      </c>
      <c r="E25" s="10">
        <f>COUNTIFS('Control Worksheet'!$I$18:$I$141,"="&amp;E$21,'Control Worksheet'!$B$18:$B$141,"="&amp;$A25)</f>
        <v>0</v>
      </c>
      <c r="F25" s="10">
        <f>COUNTIFS('Control Worksheet'!$I$18:$I$141,"="&amp;F$21,'Control Worksheet'!$B$18:$B$141,"="&amp;$A25)</f>
        <v>0</v>
      </c>
      <c r="G25" s="24">
        <f t="shared" si="8"/>
        <v>9</v>
      </c>
      <c r="J25" t="s">
        <v>561</v>
      </c>
      <c r="K25">
        <f>COUNTIF(POAMRegister[Status],"="&amp;xValues!H3)</f>
        <v>0</v>
      </c>
    </row>
    <row r="26" spans="1:16" x14ac:dyDescent="0.25">
      <c r="A26" t="s">
        <v>185</v>
      </c>
      <c r="B26" s="10">
        <f>COUNTIFS('Control Worksheet'!$I$18:$I$141,"="&amp;B$21,'Control Worksheet'!$B$18:$B$141,"="&amp;$A26)</f>
        <v>0</v>
      </c>
      <c r="C26" s="10">
        <f>COUNTIFS('Control Worksheet'!$I$18:$I$141,"="&amp;C$21,'Control Worksheet'!$B$18:$B$141,"="&amp;$A26)</f>
        <v>0</v>
      </c>
      <c r="D26" s="10">
        <f>COUNTIFS('Control Worksheet'!$I$18:$I$141,"="&amp;D$21,'Control Worksheet'!$B$18:$B$141,"="&amp;$A26)</f>
        <v>0</v>
      </c>
      <c r="E26" s="10">
        <f>COUNTIFS('Control Worksheet'!$I$18:$I$141,"="&amp;E$21,'Control Worksheet'!$B$18:$B$141,"="&amp;$A26)</f>
        <v>11</v>
      </c>
      <c r="F26" s="10">
        <f>COUNTIFS('Control Worksheet'!$I$18:$I$141,"="&amp;F$21,'Control Worksheet'!$B$18:$B$141,"="&amp;$A26)</f>
        <v>0</v>
      </c>
      <c r="G26" s="24">
        <f t="shared" si="8"/>
        <v>11</v>
      </c>
      <c r="J26" t="s">
        <v>562</v>
      </c>
      <c r="K26">
        <f ca="1">COUNTIFS(POAMRegister[Status],"="&amp;xValues!H2,POAMRegister[Completion Date],"&lt;"&amp;TODAY())</f>
        <v>0</v>
      </c>
    </row>
    <row r="27" spans="1:16" x14ac:dyDescent="0.25">
      <c r="A27" t="s">
        <v>532</v>
      </c>
      <c r="B27" s="10">
        <f>COUNTIFS('Control Worksheet'!$I$18:$I$141,"="&amp;B$21,'Control Worksheet'!$B$18:$B$141,"="&amp;$A27)</f>
        <v>0</v>
      </c>
      <c r="C27" s="10">
        <f>COUNTIFS('Control Worksheet'!$I$18:$I$141,"="&amp;C$21,'Control Worksheet'!$B$18:$B$141,"="&amp;$A27)</f>
        <v>3</v>
      </c>
      <c r="D27" s="10">
        <f>COUNTIFS('Control Worksheet'!$I$18:$I$141,"="&amp;D$21,'Control Worksheet'!$B$18:$B$141,"="&amp;$A27)</f>
        <v>0</v>
      </c>
      <c r="E27" s="10">
        <f>COUNTIFS('Control Worksheet'!$I$18:$I$141,"="&amp;E$21,'Control Worksheet'!$B$18:$B$141,"="&amp;$A27)</f>
        <v>0</v>
      </c>
      <c r="F27" s="10">
        <f>COUNTIFS('Control Worksheet'!$I$18:$I$141,"="&amp;F$21,'Control Worksheet'!$B$18:$B$141,"="&amp;$A27)</f>
        <v>0</v>
      </c>
      <c r="G27" s="24">
        <f t="shared" si="8"/>
        <v>3</v>
      </c>
    </row>
    <row r="28" spans="1:16" x14ac:dyDescent="0.25">
      <c r="A28" t="s">
        <v>243</v>
      </c>
      <c r="B28" s="10">
        <f>COUNTIFS('Control Worksheet'!$I$18:$I$141,"="&amp;B$21,'Control Worksheet'!$B$18:$B$141,"="&amp;$A28)</f>
        <v>0</v>
      </c>
      <c r="C28" s="10">
        <f>COUNTIFS('Control Worksheet'!$I$18:$I$141,"="&amp;C$21,'Control Worksheet'!$B$18:$B$141,"="&amp;$A28)</f>
        <v>6</v>
      </c>
      <c r="D28" s="10">
        <f>COUNTIFS('Control Worksheet'!$I$18:$I$141,"="&amp;D$21,'Control Worksheet'!$B$18:$B$141,"="&amp;$A28)</f>
        <v>0</v>
      </c>
      <c r="E28" s="10">
        <f>COUNTIFS('Control Worksheet'!$I$18:$I$141,"="&amp;E$21,'Control Worksheet'!$B$18:$B$141,"="&amp;$A28)</f>
        <v>0</v>
      </c>
      <c r="F28" s="10">
        <f>COUNTIFS('Control Worksheet'!$I$18:$I$141,"="&amp;F$21,'Control Worksheet'!$B$18:$B$141,"="&amp;$A28)</f>
        <v>0</v>
      </c>
      <c r="G28" s="24">
        <f t="shared" si="8"/>
        <v>6</v>
      </c>
    </row>
    <row r="29" spans="1:16" x14ac:dyDescent="0.25">
      <c r="A29" t="s">
        <v>268</v>
      </c>
      <c r="B29" s="10">
        <f>COUNTIFS('Control Worksheet'!$I$18:$I$141,"="&amp;B$21,'Control Worksheet'!$B$18:$B$141,"="&amp;$A29)</f>
        <v>0</v>
      </c>
      <c r="C29" s="10">
        <f>COUNTIFS('Control Worksheet'!$I$18:$I$141,"="&amp;C$21,'Control Worksheet'!$B$18:$B$141,"="&amp;$A29)</f>
        <v>9</v>
      </c>
      <c r="D29" s="10">
        <f>COUNTIFS('Control Worksheet'!$I$18:$I$141,"="&amp;D$21,'Control Worksheet'!$B$18:$B$141,"="&amp;$A29)</f>
        <v>0</v>
      </c>
      <c r="E29" s="10">
        <f>COUNTIFS('Control Worksheet'!$I$18:$I$141,"="&amp;E$21,'Control Worksheet'!$B$18:$B$141,"="&amp;$A29)</f>
        <v>0</v>
      </c>
      <c r="F29" s="10">
        <f>COUNTIFS('Control Worksheet'!$I$18:$I$141,"="&amp;F$21,'Control Worksheet'!$B$18:$B$141,"="&amp;$A29)</f>
        <v>0</v>
      </c>
      <c r="G29" s="24">
        <f t="shared" si="8"/>
        <v>9</v>
      </c>
    </row>
    <row r="30" spans="1:16" x14ac:dyDescent="0.25">
      <c r="A30" t="s">
        <v>305</v>
      </c>
      <c r="B30" s="10">
        <f>COUNTIFS('Control Worksheet'!$I$18:$I$141,"="&amp;B$21,'Control Worksheet'!$B$18:$B$141,"="&amp;$A30)</f>
        <v>0</v>
      </c>
      <c r="C30" s="10">
        <f>COUNTIFS('Control Worksheet'!$I$18:$I$141,"="&amp;C$21,'Control Worksheet'!$B$18:$B$141,"="&amp;$A30)</f>
        <v>0</v>
      </c>
      <c r="D30" s="10">
        <f>COUNTIFS('Control Worksheet'!$I$18:$I$141,"="&amp;D$21,'Control Worksheet'!$B$18:$B$141,"="&amp;$A30)</f>
        <v>0</v>
      </c>
      <c r="E30" s="10">
        <f>COUNTIFS('Control Worksheet'!$I$18:$I$141,"="&amp;E$21,'Control Worksheet'!$B$18:$B$141,"="&amp;$A30)</f>
        <v>0</v>
      </c>
      <c r="F30" s="10">
        <f>COUNTIFS('Control Worksheet'!$I$18:$I$141,"="&amp;F$21,'Control Worksheet'!$B$18:$B$141,"="&amp;$A30)</f>
        <v>0</v>
      </c>
      <c r="G30" s="24">
        <f t="shared" si="8"/>
        <v>0</v>
      </c>
    </row>
    <row r="31" spans="1:16" x14ac:dyDescent="0.25">
      <c r="A31" t="s">
        <v>314</v>
      </c>
      <c r="B31" s="10">
        <f>COUNTIFS('Control Worksheet'!$I$18:$I$141,"="&amp;B$21,'Control Worksheet'!$B$18:$B$141,"="&amp;$A31)</f>
        <v>0</v>
      </c>
      <c r="C31" s="10">
        <f>COUNTIFS('Control Worksheet'!$I$18:$I$141,"="&amp;C$21,'Control Worksheet'!$B$18:$B$141,"="&amp;$A31)</f>
        <v>6</v>
      </c>
      <c r="D31" s="10">
        <f>COUNTIFS('Control Worksheet'!$I$18:$I$141,"="&amp;D$21,'Control Worksheet'!$B$18:$B$141,"="&amp;$A31)</f>
        <v>0</v>
      </c>
      <c r="E31" s="10">
        <f>COUNTIFS('Control Worksheet'!$I$18:$I$141,"="&amp;E$21,'Control Worksheet'!$B$18:$B$141,"="&amp;$A31)</f>
        <v>0</v>
      </c>
      <c r="F31" s="10">
        <f>COUNTIFS('Control Worksheet'!$I$18:$I$141,"="&amp;F$21,'Control Worksheet'!$B$18:$B$141,"="&amp;$A31)</f>
        <v>0</v>
      </c>
      <c r="G31" s="24">
        <f t="shared" si="8"/>
        <v>6</v>
      </c>
    </row>
    <row r="32" spans="1:16" x14ac:dyDescent="0.25">
      <c r="A32" t="s">
        <v>339</v>
      </c>
      <c r="B32" s="10">
        <f>COUNTIFS('Control Worksheet'!$I$18:$I$141,"="&amp;B$21,'Control Worksheet'!$B$18:$B$141,"="&amp;$A32)</f>
        <v>0</v>
      </c>
      <c r="C32" s="10">
        <f>COUNTIFS('Control Worksheet'!$I$18:$I$141,"="&amp;C$21,'Control Worksheet'!$B$18:$B$141,"="&amp;$A32)</f>
        <v>3</v>
      </c>
      <c r="D32" s="10">
        <f>COUNTIFS('Control Worksheet'!$I$18:$I$141,"="&amp;D$21,'Control Worksheet'!$B$18:$B$141,"="&amp;$A32)</f>
        <v>0</v>
      </c>
      <c r="E32" s="10">
        <f>COUNTIFS('Control Worksheet'!$I$18:$I$141,"="&amp;E$21,'Control Worksheet'!$B$18:$B$141,"="&amp;$A32)</f>
        <v>0</v>
      </c>
      <c r="F32" s="10">
        <f>COUNTIFS('Control Worksheet'!$I$18:$I$141,"="&amp;F$21,'Control Worksheet'!$B$18:$B$141,"="&amp;$A32)</f>
        <v>0</v>
      </c>
      <c r="G32" s="24">
        <f t="shared" si="8"/>
        <v>3</v>
      </c>
    </row>
    <row r="33" spans="1:7" x14ac:dyDescent="0.25">
      <c r="A33" t="s">
        <v>352</v>
      </c>
      <c r="B33" s="10">
        <f>COUNTIFS('Control Worksheet'!$I$18:$I$141,"="&amp;B$21,'Control Worksheet'!$B$18:$B$141,"="&amp;$A33)</f>
        <v>0</v>
      </c>
      <c r="C33" s="10">
        <f>COUNTIFS('Control Worksheet'!$I$18:$I$141,"="&amp;C$21,'Control Worksheet'!$B$18:$B$141,"="&amp;$A33)</f>
        <v>4</v>
      </c>
      <c r="D33" s="10">
        <f>COUNTIFS('Control Worksheet'!$I$18:$I$141,"="&amp;D$21,'Control Worksheet'!$B$18:$B$141,"="&amp;$A33)</f>
        <v>0</v>
      </c>
      <c r="E33" s="10">
        <f>COUNTIFS('Control Worksheet'!$I$18:$I$141,"="&amp;E$21,'Control Worksheet'!$B$18:$B$141,"="&amp;$A33)</f>
        <v>0</v>
      </c>
      <c r="F33" s="10">
        <f>COUNTIFS('Control Worksheet'!$I$18:$I$141,"="&amp;F$21,'Control Worksheet'!$B$18:$B$141,"="&amp;$A33)</f>
        <v>0</v>
      </c>
      <c r="G33" s="24">
        <f t="shared" si="8"/>
        <v>4</v>
      </c>
    </row>
    <row r="34" spans="1:7" x14ac:dyDescent="0.25">
      <c r="A34" t="s">
        <v>369</v>
      </c>
      <c r="B34" s="10">
        <f>COUNTIFS('Control Worksheet'!$I$18:$I$141,"="&amp;B$21,'Control Worksheet'!$B$18:$B$141,"="&amp;$A34)</f>
        <v>0</v>
      </c>
      <c r="C34" s="10">
        <f>COUNTIFS('Control Worksheet'!$I$18:$I$141,"="&amp;C$21,'Control Worksheet'!$B$18:$B$141,"="&amp;$A34)</f>
        <v>12</v>
      </c>
      <c r="D34" s="10">
        <f>COUNTIFS('Control Worksheet'!$I$18:$I$141,"="&amp;D$21,'Control Worksheet'!$B$18:$B$141,"="&amp;$A34)</f>
        <v>0</v>
      </c>
      <c r="E34" s="10">
        <f>COUNTIFS('Control Worksheet'!$I$18:$I$141,"="&amp;E$21,'Control Worksheet'!$B$18:$B$141,"="&amp;$A34)</f>
        <v>4</v>
      </c>
      <c r="F34" s="10">
        <f>COUNTIFS('Control Worksheet'!$I$18:$I$141,"="&amp;F$21,'Control Worksheet'!$B$18:$B$141,"="&amp;$A34)</f>
        <v>0</v>
      </c>
      <c r="G34" s="24">
        <f t="shared" si="8"/>
        <v>16</v>
      </c>
    </row>
    <row r="35" spans="1:7" x14ac:dyDescent="0.25">
      <c r="A35" t="s">
        <v>434</v>
      </c>
      <c r="B35" s="10">
        <f>COUNTIFS('Control Worksheet'!$I$18:$I$141,"="&amp;B$21,'Control Worksheet'!$B$18:$B$141,"="&amp;$A35)</f>
        <v>0</v>
      </c>
      <c r="C35" s="10">
        <f>COUNTIFS('Control Worksheet'!$I$18:$I$141,"="&amp;C$21,'Control Worksheet'!$B$18:$B$141,"="&amp;$A35)</f>
        <v>0</v>
      </c>
      <c r="D35" s="10">
        <f>COUNTIFS('Control Worksheet'!$I$18:$I$141,"="&amp;D$21,'Control Worksheet'!$B$18:$B$141,"="&amp;$A35)</f>
        <v>0</v>
      </c>
      <c r="E35" s="10">
        <f>COUNTIFS('Control Worksheet'!$I$18:$I$141,"="&amp;E$21,'Control Worksheet'!$B$18:$B$141,"="&amp;$A35)</f>
        <v>7</v>
      </c>
      <c r="F35" s="10">
        <f>COUNTIFS('Control Worksheet'!$I$18:$I$141,"="&amp;F$21,'Control Worksheet'!$B$18:$B$141,"="&amp;$A35)</f>
        <v>0</v>
      </c>
      <c r="G35" s="24">
        <f t="shared" si="8"/>
        <v>7</v>
      </c>
    </row>
    <row r="36" spans="1:7" x14ac:dyDescent="0.25">
      <c r="A36" s="23" t="s">
        <v>533</v>
      </c>
      <c r="B36" s="24">
        <f>SUM(B22:B35)</f>
        <v>0</v>
      </c>
      <c r="C36" s="24">
        <f t="shared" ref="C36:G36" si="9">SUM(C22:C35)</f>
        <v>54</v>
      </c>
      <c r="D36" s="24">
        <f t="shared" si="9"/>
        <v>0</v>
      </c>
      <c r="E36" s="24">
        <f t="shared" si="9"/>
        <v>53</v>
      </c>
      <c r="F36" s="24">
        <f t="shared" si="9"/>
        <v>1</v>
      </c>
      <c r="G36" s="24">
        <f t="shared" si="9"/>
        <v>108</v>
      </c>
    </row>
  </sheetData>
  <mergeCells count="4">
    <mergeCell ref="A20:G20"/>
    <mergeCell ref="J2:O2"/>
    <mergeCell ref="A2:G2"/>
    <mergeCell ref="J21:P21"/>
  </mergeCells>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M41" sqref="M41"/>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35" t="s">
        <v>536</v>
      </c>
      <c r="D2" s="35"/>
      <c r="E2" s="35"/>
      <c r="F2" s="35"/>
      <c r="G2" s="35"/>
      <c r="H2" s="35"/>
      <c r="I2" s="35"/>
      <c r="J2" s="35"/>
      <c r="K2" s="35"/>
      <c r="L2" s="35"/>
      <c r="M2" s="35"/>
    </row>
    <row r="3" spans="3:13" x14ac:dyDescent="0.25">
      <c r="C3" s="35"/>
      <c r="D3" s="35"/>
      <c r="E3" s="35"/>
      <c r="F3" s="35"/>
      <c r="G3" s="35"/>
      <c r="H3" s="35"/>
      <c r="I3" s="35"/>
      <c r="J3" s="35"/>
      <c r="K3" s="35"/>
      <c r="L3" s="35"/>
      <c r="M3" s="35"/>
    </row>
    <row r="24" spans="11:11" x14ac:dyDescent="0.25">
      <c r="K24" t="s">
        <v>564</v>
      </c>
    </row>
  </sheetData>
  <mergeCells count="1">
    <mergeCell ref="C2:M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44"/>
  <sheetViews>
    <sheetView topLeftCell="C1" zoomScaleNormal="100" workbookViewId="0">
      <selection activeCell="C4" sqref="C4:K8"/>
    </sheetView>
  </sheetViews>
  <sheetFormatPr defaultRowHeight="15" x14ac:dyDescent="0.25"/>
  <cols>
    <col min="1" max="1" width="13.5703125" hidden="1" customWidth="1"/>
    <col min="2" max="2" width="14.7109375" hidden="1" customWidth="1"/>
    <col min="3" max="3" width="37" bestFit="1" customWidth="1"/>
    <col min="4" max="4" width="14.85546875"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1" t="str">
        <f>CONCATENATE("NIST 800-171 Assessment Interview: ",E11," for ", E10)</f>
        <v xml:space="preserve">NIST 800-171 Assessment Interview:  for </v>
      </c>
      <c r="D1" s="52"/>
      <c r="E1" s="52"/>
      <c r="F1" s="52"/>
      <c r="G1" s="52"/>
      <c r="H1" s="52"/>
      <c r="I1" s="52"/>
      <c r="J1" s="52"/>
      <c r="K1" s="52"/>
      <c r="L1" s="2"/>
    </row>
    <row r="3" spans="3:12" x14ac:dyDescent="0.25">
      <c r="C3" s="50" t="s">
        <v>466</v>
      </c>
      <c r="D3" s="43"/>
      <c r="E3" s="43"/>
      <c r="F3" s="43"/>
      <c r="G3" s="43"/>
      <c r="H3" s="43"/>
      <c r="I3" s="43"/>
      <c r="J3" s="43"/>
      <c r="K3" s="43"/>
      <c r="L3" s="3"/>
    </row>
    <row r="4" spans="3:12" x14ac:dyDescent="0.25">
      <c r="C4" s="48" t="s">
        <v>485</v>
      </c>
      <c r="D4" s="49"/>
      <c r="E4" s="49"/>
      <c r="F4" s="49"/>
      <c r="G4" s="49"/>
      <c r="H4" s="49"/>
      <c r="I4" s="49"/>
      <c r="J4" s="49"/>
      <c r="K4" s="49"/>
    </row>
    <row r="5" spans="3:12" x14ac:dyDescent="0.25">
      <c r="C5" s="49"/>
      <c r="D5" s="49"/>
      <c r="E5" s="49"/>
      <c r="F5" s="49"/>
      <c r="G5" s="49"/>
      <c r="H5" s="49"/>
      <c r="I5" s="49"/>
      <c r="J5" s="49"/>
      <c r="K5" s="49"/>
    </row>
    <row r="6" spans="3:12" x14ac:dyDescent="0.25">
      <c r="C6" s="49"/>
      <c r="D6" s="49"/>
      <c r="E6" s="49"/>
      <c r="F6" s="49"/>
      <c r="G6" s="49"/>
      <c r="H6" s="49"/>
      <c r="I6" s="49"/>
      <c r="J6" s="49"/>
      <c r="K6" s="49"/>
    </row>
    <row r="7" spans="3:12" x14ac:dyDescent="0.25">
      <c r="C7" s="49"/>
      <c r="D7" s="49"/>
      <c r="E7" s="49"/>
      <c r="F7" s="49"/>
      <c r="G7" s="49"/>
      <c r="H7" s="49"/>
      <c r="I7" s="49"/>
      <c r="J7" s="49"/>
      <c r="K7" s="49"/>
    </row>
    <row r="8" spans="3:12" x14ac:dyDescent="0.25">
      <c r="C8" s="49"/>
      <c r="D8" s="49"/>
      <c r="E8" s="49"/>
      <c r="F8" s="49"/>
      <c r="G8" s="49"/>
      <c r="H8" s="49"/>
      <c r="I8" s="49"/>
      <c r="J8" s="49"/>
      <c r="K8" s="49"/>
    </row>
    <row r="10" spans="3:12" x14ac:dyDescent="0.25">
      <c r="C10" s="53" t="s">
        <v>480</v>
      </c>
      <c r="D10" s="54"/>
      <c r="E10" s="55"/>
      <c r="F10" s="56"/>
      <c r="G10" s="56"/>
      <c r="H10" s="56"/>
      <c r="I10" s="56"/>
      <c r="J10" s="56"/>
      <c r="K10" s="57"/>
    </row>
    <row r="11" spans="3:12" x14ac:dyDescent="0.25">
      <c r="C11" s="44" t="s">
        <v>476</v>
      </c>
      <c r="D11" s="45"/>
      <c r="E11" s="37"/>
      <c r="F11" s="38"/>
      <c r="G11" s="38"/>
      <c r="H11" s="38"/>
      <c r="I11" s="38"/>
      <c r="J11" s="38"/>
      <c r="K11" s="39"/>
    </row>
    <row r="12" spans="3:12" x14ac:dyDescent="0.25">
      <c r="C12" s="44" t="s">
        <v>478</v>
      </c>
      <c r="D12" s="45"/>
      <c r="E12" s="37"/>
      <c r="F12" s="38"/>
      <c r="G12" s="38"/>
      <c r="H12" s="38"/>
      <c r="I12" s="38"/>
      <c r="J12" s="38"/>
      <c r="K12" s="39"/>
    </row>
    <row r="13" spans="3:12" x14ac:dyDescent="0.25">
      <c r="C13" s="44" t="s">
        <v>477</v>
      </c>
      <c r="D13" s="45"/>
      <c r="E13" s="37"/>
      <c r="F13" s="38"/>
      <c r="G13" s="38"/>
      <c r="H13" s="38"/>
      <c r="I13" s="38"/>
      <c r="J13" s="38"/>
      <c r="K13" s="39"/>
    </row>
    <row r="14" spans="3:12" x14ac:dyDescent="0.25">
      <c r="C14" s="46" t="s">
        <v>479</v>
      </c>
      <c r="D14" s="47"/>
      <c r="E14" s="40"/>
      <c r="F14" s="41"/>
      <c r="G14" s="41"/>
      <c r="H14" s="41"/>
      <c r="I14" s="41"/>
      <c r="J14" s="41"/>
      <c r="K14" s="42"/>
    </row>
    <row r="16" spans="3:12" x14ac:dyDescent="0.25">
      <c r="C16" s="43" t="s">
        <v>482</v>
      </c>
      <c r="D16" s="43"/>
      <c r="E16" s="43"/>
      <c r="F16" s="43"/>
      <c r="G16" s="43"/>
      <c r="H16" s="43"/>
      <c r="I16" s="43"/>
      <c r="J16" s="43"/>
      <c r="K16" s="43"/>
    </row>
    <row r="17" spans="1:11" ht="87" customHeight="1" x14ac:dyDescent="0.25">
      <c r="A17" s="28" t="s">
        <v>484</v>
      </c>
      <c r="B17" s="28" t="s">
        <v>495</v>
      </c>
      <c r="C17" s="29" t="s">
        <v>1</v>
      </c>
      <c r="D17" s="29" t="s">
        <v>483</v>
      </c>
      <c r="E17" s="29" t="s">
        <v>481</v>
      </c>
      <c r="F17" s="29" t="s">
        <v>518</v>
      </c>
      <c r="G17" s="30" t="s">
        <v>487</v>
      </c>
      <c r="H17" s="31" t="s">
        <v>475</v>
      </c>
      <c r="I17" s="30" t="s">
        <v>516</v>
      </c>
      <c r="J17" s="30" t="s">
        <v>472</v>
      </c>
      <c r="K17" s="30" t="s">
        <v>486</v>
      </c>
    </row>
    <row r="18" spans="1:11" ht="87" customHeight="1" x14ac:dyDescent="0.25">
      <c r="A18" s="11" t="str">
        <f>xControls!D2</f>
        <v>03.01.01</v>
      </c>
      <c r="B18" s="11" t="str">
        <f>xControls!A2</f>
        <v>Access Control</v>
      </c>
      <c r="C18" s="12" t="str">
        <f>xControls!A2</f>
        <v>Access Control</v>
      </c>
      <c r="D18" s="11" t="str">
        <f>xControls!B2</f>
        <v>Basic</v>
      </c>
      <c r="E18" s="11" t="str">
        <f>xControls!C2</f>
        <v>3.1.1</v>
      </c>
      <c r="F18" s="13" t="str">
        <f>xControls!E2</f>
        <v>Limit system access to authorized users, processes acting on behalf of authorized users, and devices (including other systems).</v>
      </c>
      <c r="G18" s="14" t="s">
        <v>568</v>
      </c>
      <c r="H18" s="14" t="s">
        <v>517</v>
      </c>
      <c r="I18" s="14" t="s">
        <v>514</v>
      </c>
      <c r="J18" s="14" t="s">
        <v>494</v>
      </c>
      <c r="K18" s="25" t="s">
        <v>490</v>
      </c>
    </row>
    <row r="19" spans="1:11" ht="87" customHeight="1" x14ac:dyDescent="0.25">
      <c r="A19" s="15" t="str">
        <f>xControls!D3</f>
        <v>03.01.02</v>
      </c>
      <c r="B19" s="15" t="str">
        <f>xControls!A3</f>
        <v>Access Control</v>
      </c>
      <c r="C19" s="12"/>
      <c r="D19" s="15" t="str">
        <f>xControls!B3</f>
        <v>Basic</v>
      </c>
      <c r="E19" s="15" t="str">
        <f>xControls!C3</f>
        <v>3.1.2</v>
      </c>
      <c r="F19" s="16" t="str">
        <f>xControls!E3</f>
        <v>Limit system access to the types of transactions and functions that authorized users are permitted to execute.</v>
      </c>
      <c r="G19" s="14" t="s">
        <v>568</v>
      </c>
      <c r="H19" s="17" t="s">
        <v>517</v>
      </c>
      <c r="I19" s="17" t="s">
        <v>514</v>
      </c>
      <c r="J19" s="17" t="s">
        <v>494</v>
      </c>
      <c r="K19" s="25" t="s">
        <v>490</v>
      </c>
    </row>
    <row r="20" spans="1:11" ht="87" customHeight="1" x14ac:dyDescent="0.25">
      <c r="A20" s="11" t="str">
        <f>xControls!D4</f>
        <v>03.01.03</v>
      </c>
      <c r="B20" s="11" t="str">
        <f>xControls!A4</f>
        <v>Access Control</v>
      </c>
      <c r="C20" s="12"/>
      <c r="D20" s="11" t="str">
        <f>xControls!B4</f>
        <v>Derived</v>
      </c>
      <c r="E20" s="11" t="str">
        <f>xControls!C4</f>
        <v>3.1.3</v>
      </c>
      <c r="F20" s="13" t="str">
        <f>xControls!E4</f>
        <v>Control the flow of CUI in accordance with approved authorizations.</v>
      </c>
      <c r="G20" s="14" t="s">
        <v>568</v>
      </c>
      <c r="H20" s="14" t="s">
        <v>517</v>
      </c>
      <c r="I20" s="14" t="s">
        <v>514</v>
      </c>
      <c r="J20" s="14" t="s">
        <v>494</v>
      </c>
      <c r="K20" s="25" t="s">
        <v>490</v>
      </c>
    </row>
    <row r="21" spans="1:11" ht="87" customHeight="1" x14ac:dyDescent="0.25">
      <c r="A21" s="15" t="str">
        <f>xControls!D5</f>
        <v>03.01.04</v>
      </c>
      <c r="B21" s="15" t="str">
        <f>xControls!A5</f>
        <v>Access Control</v>
      </c>
      <c r="C21" s="12"/>
      <c r="D21" s="15" t="str">
        <f>xControls!B5</f>
        <v>Derived</v>
      </c>
      <c r="E21" s="15" t="str">
        <f>xControls!C5</f>
        <v>3.1.4</v>
      </c>
      <c r="F21" s="16" t="str">
        <f>xControls!E5</f>
        <v>Separate the duties of individuals to reduce the risk of malevolent activity without collusion.</v>
      </c>
      <c r="G21" s="14" t="s">
        <v>568</v>
      </c>
      <c r="H21" s="17" t="s">
        <v>517</v>
      </c>
      <c r="I21" s="17" t="s">
        <v>514</v>
      </c>
      <c r="J21" s="17" t="s">
        <v>494</v>
      </c>
      <c r="K21" s="25" t="s">
        <v>490</v>
      </c>
    </row>
    <row r="22" spans="1:11" ht="87" customHeight="1" x14ac:dyDescent="0.25">
      <c r="A22" s="11" t="str">
        <f>xControls!D6</f>
        <v>03.01.05</v>
      </c>
      <c r="B22" s="11" t="str">
        <f>xControls!A6</f>
        <v>Access Control</v>
      </c>
      <c r="C22" s="12"/>
      <c r="D22" s="11" t="str">
        <f>xControls!B6</f>
        <v>Derived</v>
      </c>
      <c r="E22" s="11" t="str">
        <f>xControls!C6</f>
        <v>3.1.5</v>
      </c>
      <c r="F22" s="13" t="str">
        <f>xControls!E6</f>
        <v>Employ the principle of least privilege, including for specific security functions and privileged accounts.</v>
      </c>
      <c r="G22" s="14" t="s">
        <v>568</v>
      </c>
      <c r="H22" s="14" t="s">
        <v>517</v>
      </c>
      <c r="I22" s="14" t="s">
        <v>514</v>
      </c>
      <c r="J22" s="14" t="s">
        <v>494</v>
      </c>
      <c r="K22" s="25" t="s">
        <v>490</v>
      </c>
    </row>
    <row r="23" spans="1:11" ht="87" customHeight="1" x14ac:dyDescent="0.25">
      <c r="A23" s="15" t="str">
        <f>xControls!D7</f>
        <v>03.01.06</v>
      </c>
      <c r="B23" s="15" t="str">
        <f>xControls!A7</f>
        <v>Access Control</v>
      </c>
      <c r="C23" s="12"/>
      <c r="D23" s="15" t="str">
        <f>xControls!B7</f>
        <v>Derived</v>
      </c>
      <c r="E23" s="15" t="str">
        <f>xControls!C7</f>
        <v>3.1.6</v>
      </c>
      <c r="F23" s="16" t="str">
        <f>xControls!E7</f>
        <v>Use non-privileged accounts or roles when accessing nonsecurity functions</v>
      </c>
      <c r="G23" s="14" t="s">
        <v>568</v>
      </c>
      <c r="H23" s="17" t="s">
        <v>517</v>
      </c>
      <c r="I23" s="17" t="s">
        <v>514</v>
      </c>
      <c r="J23" s="17" t="s">
        <v>494</v>
      </c>
      <c r="K23" s="25" t="s">
        <v>490</v>
      </c>
    </row>
    <row r="24" spans="1:11" ht="87" customHeight="1" x14ac:dyDescent="0.25">
      <c r="A24" s="11" t="str">
        <f>xControls!D8</f>
        <v>03.01.07</v>
      </c>
      <c r="B24" s="11" t="str">
        <f>xControls!A8</f>
        <v>Access Control</v>
      </c>
      <c r="C24" s="12"/>
      <c r="D24" s="11" t="str">
        <f>xControls!B8</f>
        <v>Derived</v>
      </c>
      <c r="E24" s="11" t="str">
        <f>xControls!C8</f>
        <v>3.1.7</v>
      </c>
      <c r="F24" s="13" t="str">
        <f>xControls!E8</f>
        <v>Prevent non-privileged users from executing privileged functions and capture the execution of such functions in audit logs.</v>
      </c>
      <c r="G24" s="14" t="s">
        <v>568</v>
      </c>
      <c r="H24" s="14" t="s">
        <v>517</v>
      </c>
      <c r="I24" s="14" t="s">
        <v>514</v>
      </c>
      <c r="J24" s="14" t="s">
        <v>494</v>
      </c>
      <c r="K24" s="25" t="s">
        <v>490</v>
      </c>
    </row>
    <row r="25" spans="1:11" ht="87" customHeight="1" x14ac:dyDescent="0.25">
      <c r="A25" s="15" t="str">
        <f>xControls!D9</f>
        <v>03.01.08</v>
      </c>
      <c r="B25" s="15" t="str">
        <f>xControls!A9</f>
        <v>Access Control</v>
      </c>
      <c r="C25" s="12"/>
      <c r="D25" s="15" t="str">
        <f>xControls!B9</f>
        <v>Derived</v>
      </c>
      <c r="E25" s="15" t="str">
        <f>xControls!C9</f>
        <v>3.1.8</v>
      </c>
      <c r="F25" s="16" t="str">
        <f>xControls!E9</f>
        <v>Limit unsuccessful logon attempts.</v>
      </c>
      <c r="G25" s="14" t="s">
        <v>568</v>
      </c>
      <c r="H25" s="17" t="s">
        <v>517</v>
      </c>
      <c r="I25" s="17" t="s">
        <v>514</v>
      </c>
      <c r="J25" s="17" t="s">
        <v>494</v>
      </c>
      <c r="K25" s="26" t="s">
        <v>492</v>
      </c>
    </row>
    <row r="26" spans="1:11" ht="87" customHeight="1" x14ac:dyDescent="0.25">
      <c r="A26" s="11" t="str">
        <f>xControls!D10</f>
        <v>03.01.09</v>
      </c>
      <c r="B26" s="11" t="str">
        <f>xControls!A10</f>
        <v>Access Control</v>
      </c>
      <c r="C26" s="12"/>
      <c r="D26" s="11" t="str">
        <f>xControls!B10</f>
        <v>Derived</v>
      </c>
      <c r="E26" s="11" t="str">
        <f>xControls!C10</f>
        <v>3.1.9</v>
      </c>
      <c r="F26" s="13" t="str">
        <f>xControls!E10</f>
        <v>Provide privacy and security notices consistent with applicable CUI rules.</v>
      </c>
      <c r="G26" s="14"/>
      <c r="H26" s="14" t="s">
        <v>517</v>
      </c>
      <c r="I26" s="14" t="s">
        <v>515</v>
      </c>
      <c r="J26" s="14" t="s">
        <v>494</v>
      </c>
      <c r="K26" s="25" t="s">
        <v>492</v>
      </c>
    </row>
    <row r="27" spans="1:11" ht="87" customHeight="1" x14ac:dyDescent="0.25">
      <c r="A27" s="15" t="str">
        <f>xControls!D11</f>
        <v>03.01.10</v>
      </c>
      <c r="B27" s="15" t="str">
        <f>xControls!A11</f>
        <v>Access Control</v>
      </c>
      <c r="C27" s="12"/>
      <c r="D27" s="15" t="str">
        <f>xControls!B11</f>
        <v>Derived</v>
      </c>
      <c r="E27" s="15" t="str">
        <f>xControls!C11</f>
        <v>3.1.10</v>
      </c>
      <c r="F27" s="16" t="str">
        <f>xControls!E11</f>
        <v>Use session lock with pattern-hiding displays to prevent access and viewing of data after a period of inactivity</v>
      </c>
      <c r="G27" s="14" t="s">
        <v>568</v>
      </c>
      <c r="H27" s="17" t="s">
        <v>517</v>
      </c>
      <c r="I27" s="17" t="s">
        <v>514</v>
      </c>
      <c r="J27" s="17" t="s">
        <v>494</v>
      </c>
      <c r="K27" s="26" t="s">
        <v>492</v>
      </c>
    </row>
    <row r="28" spans="1:11" ht="87" customHeight="1" x14ac:dyDescent="0.25">
      <c r="A28" s="11" t="str">
        <f>xControls!D12</f>
        <v>03.01.11</v>
      </c>
      <c r="B28" s="11" t="str">
        <f>xControls!A12</f>
        <v>Access Control</v>
      </c>
      <c r="C28" s="12"/>
      <c r="D28" s="11" t="str">
        <f>xControls!B12</f>
        <v>Derived</v>
      </c>
      <c r="E28" s="11" t="str">
        <f>xControls!C12</f>
        <v>3.1.11</v>
      </c>
      <c r="F28" s="13" t="str">
        <f>xControls!E12</f>
        <v>Terminate (automatically) a user session after a defined condition.</v>
      </c>
      <c r="G28" s="14" t="s">
        <v>568</v>
      </c>
      <c r="H28" s="14" t="s">
        <v>517</v>
      </c>
      <c r="I28" s="14" t="s">
        <v>514</v>
      </c>
      <c r="J28" s="14" t="s">
        <v>494</v>
      </c>
      <c r="K28" s="25" t="s">
        <v>492</v>
      </c>
    </row>
    <row r="29" spans="1:11" ht="87" customHeight="1" x14ac:dyDescent="0.25">
      <c r="A29" s="15" t="str">
        <f>xControls!D13</f>
        <v>03.01.12</v>
      </c>
      <c r="B29" s="15" t="str">
        <f>xControls!A13</f>
        <v>Access Control</v>
      </c>
      <c r="C29" s="12"/>
      <c r="D29" s="15" t="str">
        <f>xControls!B13</f>
        <v>Derived</v>
      </c>
      <c r="E29" s="15" t="str">
        <f>xControls!C13</f>
        <v>3.1.12</v>
      </c>
      <c r="F29" s="16" t="str">
        <f>xControls!E13</f>
        <v>Monitor and control remote access sessions.</v>
      </c>
      <c r="G29" s="14" t="s">
        <v>568</v>
      </c>
      <c r="H29" s="17" t="s">
        <v>517</v>
      </c>
      <c r="I29" s="17" t="s">
        <v>514</v>
      </c>
      <c r="J29" s="17" t="s">
        <v>494</v>
      </c>
      <c r="K29" s="26" t="s">
        <v>492</v>
      </c>
    </row>
    <row r="30" spans="1:11" ht="87" customHeight="1" x14ac:dyDescent="0.25">
      <c r="A30" s="11" t="str">
        <f>xControls!D14</f>
        <v>03.01.13</v>
      </c>
      <c r="B30" s="11" t="str">
        <f>xControls!A14</f>
        <v>Access Control</v>
      </c>
      <c r="C30" s="12"/>
      <c r="D30" s="11" t="str">
        <f>xControls!B14</f>
        <v>Derived</v>
      </c>
      <c r="E30" s="11" t="str">
        <f>xControls!C14</f>
        <v>3.1.13</v>
      </c>
      <c r="F30" s="13" t="str">
        <f>xControls!E14</f>
        <v>Employ cryptographic mechanisms to protect the confidentiality of remote access sessions.</v>
      </c>
      <c r="G30" s="14" t="s">
        <v>568</v>
      </c>
      <c r="H30" s="14" t="s">
        <v>517</v>
      </c>
      <c r="I30" s="14" t="s">
        <v>514</v>
      </c>
      <c r="J30" s="14" t="s">
        <v>494</v>
      </c>
      <c r="K30" s="25" t="s">
        <v>492</v>
      </c>
    </row>
    <row r="31" spans="1:11" ht="87" customHeight="1" x14ac:dyDescent="0.25">
      <c r="A31" s="15" t="str">
        <f>xControls!D15</f>
        <v>03.01.14</v>
      </c>
      <c r="B31" s="15" t="str">
        <f>xControls!A15</f>
        <v>Access Control</v>
      </c>
      <c r="C31" s="12"/>
      <c r="D31" s="15" t="str">
        <f>xControls!B15</f>
        <v>Derived</v>
      </c>
      <c r="E31" s="15" t="str">
        <f>xControls!C15</f>
        <v>3.1.14</v>
      </c>
      <c r="F31" s="16" t="str">
        <f>xControls!E15</f>
        <v>Route remote access via managed access control points.</v>
      </c>
      <c r="G31" s="14" t="s">
        <v>568</v>
      </c>
      <c r="H31" s="17" t="s">
        <v>517</v>
      </c>
      <c r="I31" s="17" t="s">
        <v>514</v>
      </c>
      <c r="J31" s="17" t="s">
        <v>494</v>
      </c>
      <c r="K31" s="26" t="s">
        <v>492</v>
      </c>
    </row>
    <row r="32" spans="1:11" ht="87" customHeight="1" x14ac:dyDescent="0.25">
      <c r="A32" s="11" t="str">
        <f>xControls!D16</f>
        <v>03.01.15</v>
      </c>
      <c r="B32" s="11" t="str">
        <f>xControls!A16</f>
        <v>Access Control</v>
      </c>
      <c r="C32" s="12"/>
      <c r="D32" s="11" t="str">
        <f>xControls!B16</f>
        <v>Derived</v>
      </c>
      <c r="E32" s="11" t="str">
        <f>xControls!C16</f>
        <v>3.1.15</v>
      </c>
      <c r="F32" s="13" t="str">
        <f>xControls!E16</f>
        <v>Authorize remote execution of privileged commands and remote access to security-relevant information.</v>
      </c>
      <c r="G32" s="14" t="s">
        <v>565</v>
      </c>
      <c r="H32" s="14" t="s">
        <v>517</v>
      </c>
      <c r="I32" s="14" t="s">
        <v>529</v>
      </c>
      <c r="J32" s="14" t="s">
        <v>494</v>
      </c>
      <c r="K32" s="25" t="s">
        <v>489</v>
      </c>
    </row>
    <row r="33" spans="1:11" ht="87" customHeight="1" x14ac:dyDescent="0.25">
      <c r="A33" s="15" t="str">
        <f>xControls!D17</f>
        <v>03.01.16</v>
      </c>
      <c r="B33" s="15" t="str">
        <f>xControls!A17</f>
        <v>Access Control</v>
      </c>
      <c r="C33" s="12"/>
      <c r="D33" s="15" t="str">
        <f>xControls!B17</f>
        <v>Derived</v>
      </c>
      <c r="E33" s="15" t="str">
        <f>xControls!C17</f>
        <v>3.1.16</v>
      </c>
      <c r="F33" s="16" t="str">
        <f>xControls!E17</f>
        <v>Authorize wireless access prior to allowing such connections</v>
      </c>
      <c r="G33" s="14" t="s">
        <v>568</v>
      </c>
      <c r="H33" s="17" t="s">
        <v>517</v>
      </c>
      <c r="I33" s="17" t="s">
        <v>514</v>
      </c>
      <c r="J33" s="17" t="s">
        <v>494</v>
      </c>
      <c r="K33" s="26" t="s">
        <v>492</v>
      </c>
    </row>
    <row r="34" spans="1:11" ht="87" customHeight="1" x14ac:dyDescent="0.25">
      <c r="A34" s="11" t="str">
        <f>xControls!D18</f>
        <v>03.01.17</v>
      </c>
      <c r="B34" s="11" t="str">
        <f>xControls!A18</f>
        <v>Access Control</v>
      </c>
      <c r="C34" s="12"/>
      <c r="D34" s="11" t="str">
        <f>xControls!B18</f>
        <v>Derived</v>
      </c>
      <c r="E34" s="11" t="str">
        <f>xControls!C18</f>
        <v>3.1.17</v>
      </c>
      <c r="F34" s="13" t="str">
        <f>xControls!E18</f>
        <v>Protect wireless access using authentication and encryption</v>
      </c>
      <c r="G34" s="14" t="s">
        <v>568</v>
      </c>
      <c r="H34" s="14" t="s">
        <v>517</v>
      </c>
      <c r="I34" s="14" t="s">
        <v>514</v>
      </c>
      <c r="J34" s="14" t="s">
        <v>494</v>
      </c>
      <c r="K34" s="25" t="s">
        <v>492</v>
      </c>
    </row>
    <row r="35" spans="1:11" ht="87" customHeight="1" x14ac:dyDescent="0.25">
      <c r="A35" s="15" t="str">
        <f>xControls!D19</f>
        <v>03.01.18</v>
      </c>
      <c r="B35" s="15" t="str">
        <f>xControls!A19</f>
        <v>Access Control</v>
      </c>
      <c r="C35" s="12"/>
      <c r="D35" s="15" t="str">
        <f>xControls!B19</f>
        <v>Derived</v>
      </c>
      <c r="E35" s="15" t="str">
        <f>xControls!C19</f>
        <v>3.1.18</v>
      </c>
      <c r="F35" s="16" t="str">
        <f>xControls!E19</f>
        <v>Control connection of mobile devices.</v>
      </c>
      <c r="G35" s="14" t="s">
        <v>568</v>
      </c>
      <c r="H35" s="17" t="s">
        <v>517</v>
      </c>
      <c r="I35" s="17" t="s">
        <v>514</v>
      </c>
      <c r="J35" s="17" t="s">
        <v>494</v>
      </c>
      <c r="K35" s="26" t="s">
        <v>492</v>
      </c>
    </row>
    <row r="36" spans="1:11" ht="87" customHeight="1" x14ac:dyDescent="0.25">
      <c r="A36" s="11" t="str">
        <f>xControls!D20</f>
        <v>03.01.19</v>
      </c>
      <c r="B36" s="11" t="str">
        <f>xControls!A20</f>
        <v>Access Control</v>
      </c>
      <c r="C36" s="12"/>
      <c r="D36" s="11" t="str">
        <f>xControls!B20</f>
        <v>Derived</v>
      </c>
      <c r="E36" s="11" t="str">
        <f>xControls!C20</f>
        <v>3.1.19</v>
      </c>
      <c r="F36" s="13" t="str">
        <f>xControls!E20</f>
        <v xml:space="preserve">Encrypt CUI on mobile devices and mobile computing platforms.[23] </v>
      </c>
      <c r="G36" s="14" t="s">
        <v>568</v>
      </c>
      <c r="H36" s="14" t="s">
        <v>517</v>
      </c>
      <c r="I36" s="14" t="s">
        <v>514</v>
      </c>
      <c r="J36" s="14" t="s">
        <v>494</v>
      </c>
      <c r="K36" s="25" t="s">
        <v>492</v>
      </c>
    </row>
    <row r="37" spans="1:11" ht="87" customHeight="1" x14ac:dyDescent="0.25">
      <c r="A37" s="15" t="str">
        <f>xControls!D21</f>
        <v>03.01.20</v>
      </c>
      <c r="B37" s="15" t="str">
        <f>xControls!A21</f>
        <v>Access Control</v>
      </c>
      <c r="C37" s="12"/>
      <c r="D37" s="15" t="str">
        <f>xControls!B21</f>
        <v>Derived</v>
      </c>
      <c r="E37" s="15" t="str">
        <f>xControls!C21</f>
        <v>3.1.20</v>
      </c>
      <c r="F37" s="16" t="str">
        <f>xControls!E21</f>
        <v>Verify and control/limit connections to and use of external systems.</v>
      </c>
      <c r="G37" s="14" t="s">
        <v>568</v>
      </c>
      <c r="H37" s="17" t="s">
        <v>517</v>
      </c>
      <c r="I37" s="17" t="s">
        <v>514</v>
      </c>
      <c r="J37" s="17" t="s">
        <v>494</v>
      </c>
      <c r="K37" s="26" t="s">
        <v>492</v>
      </c>
    </row>
    <row r="38" spans="1:11" ht="87" customHeight="1" x14ac:dyDescent="0.25">
      <c r="A38" s="11" t="str">
        <f>xControls!D22</f>
        <v>03.01.21</v>
      </c>
      <c r="B38" s="11" t="str">
        <f>xControls!A22</f>
        <v>Access Control</v>
      </c>
      <c r="C38" s="12"/>
      <c r="D38" s="11" t="str">
        <f>xControls!B22</f>
        <v>Derived</v>
      </c>
      <c r="E38" s="11" t="str">
        <f>xControls!C22</f>
        <v>3.1.21</v>
      </c>
      <c r="F38" s="13" t="str">
        <f>xControls!E22</f>
        <v>Limit use of portable storage devices on external systems.</v>
      </c>
      <c r="G38" s="14" t="s">
        <v>568</v>
      </c>
      <c r="H38" s="14" t="s">
        <v>517</v>
      </c>
      <c r="I38" s="14" t="s">
        <v>514</v>
      </c>
      <c r="J38" s="14" t="s">
        <v>494</v>
      </c>
      <c r="K38" s="25" t="s">
        <v>492</v>
      </c>
    </row>
    <row r="39" spans="1:11" ht="87" customHeight="1" x14ac:dyDescent="0.25">
      <c r="A39" s="15" t="str">
        <f>xControls!D23</f>
        <v>03.01.22</v>
      </c>
      <c r="B39" s="15" t="str">
        <f>xControls!A23</f>
        <v>Access Control</v>
      </c>
      <c r="C39" s="12"/>
      <c r="D39" s="15" t="str">
        <f>xControls!B23</f>
        <v>Derived</v>
      </c>
      <c r="E39" s="15" t="str">
        <f>xControls!C23</f>
        <v>3.1.22</v>
      </c>
      <c r="F39" s="16" t="str">
        <f>xControls!E23</f>
        <v>Control CUI posted or processed on publicly accessible systems.</v>
      </c>
      <c r="G39" s="14" t="s">
        <v>565</v>
      </c>
      <c r="H39" s="17" t="s">
        <v>517</v>
      </c>
      <c r="I39" s="17" t="s">
        <v>529</v>
      </c>
      <c r="J39" s="17" t="s">
        <v>494</v>
      </c>
      <c r="K39" s="25" t="s">
        <v>489</v>
      </c>
    </row>
    <row r="40" spans="1:11" ht="18.75" customHeight="1" x14ac:dyDescent="0.25">
      <c r="A40" s="11"/>
      <c r="B40" s="11"/>
      <c r="C40" s="18"/>
      <c r="D40" s="19"/>
      <c r="E40" s="19"/>
      <c r="F40" s="20"/>
      <c r="G40" s="21"/>
      <c r="H40" s="14" t="s">
        <v>517</v>
      </c>
      <c r="I40" s="21"/>
      <c r="J40" s="14" t="s">
        <v>494</v>
      </c>
      <c r="K40" s="27"/>
    </row>
    <row r="41" spans="1:11" ht="87" customHeight="1" x14ac:dyDescent="0.25">
      <c r="A41" s="15" t="str">
        <f>xControls!D24</f>
        <v>03.02.01</v>
      </c>
      <c r="B41" s="15" t="str">
        <f>xControls!A24</f>
        <v>Awareness and Training</v>
      </c>
      <c r="C41" s="12" t="str">
        <f>xControls!A24</f>
        <v>Awareness and Training</v>
      </c>
      <c r="D41" s="15" t="str">
        <f>xControls!B24</f>
        <v>Basic</v>
      </c>
      <c r="E41" s="15" t="str">
        <f>xControls!C24</f>
        <v>3.2.1</v>
      </c>
      <c r="F41" s="16" t="str">
        <f>xControls!E24</f>
        <v>Ensure that managers, systems administrators, and users of organizational systems are made aware of the security risks associated with their activities and of the applicable policies, standards, and procedures related to the security of those systems.</v>
      </c>
      <c r="G41" s="14" t="s">
        <v>568</v>
      </c>
      <c r="H41" s="17" t="s">
        <v>517</v>
      </c>
      <c r="I41" s="17" t="s">
        <v>514</v>
      </c>
      <c r="J41" s="17" t="s">
        <v>494</v>
      </c>
      <c r="K41" s="26" t="s">
        <v>492</v>
      </c>
    </row>
    <row r="42" spans="1:11" ht="87" customHeight="1" x14ac:dyDescent="0.25">
      <c r="A42" s="11" t="str">
        <f>xControls!D25</f>
        <v>03.02.02</v>
      </c>
      <c r="B42" s="11" t="str">
        <f>xControls!A25</f>
        <v>Awareness and Training</v>
      </c>
      <c r="C42" s="22"/>
      <c r="D42" s="11" t="str">
        <f>xControls!B25</f>
        <v>Basic</v>
      </c>
      <c r="E42" s="11" t="str">
        <f>xControls!C25</f>
        <v>3.2.2</v>
      </c>
      <c r="F42" s="13" t="str">
        <f>xControls!E25</f>
        <v>Ensure that personnel are trained to carry out their assigned information security-related duties and responsibilities.</v>
      </c>
      <c r="G42" s="14" t="s">
        <v>568</v>
      </c>
      <c r="H42" s="14" t="s">
        <v>517</v>
      </c>
      <c r="I42" s="14" t="s">
        <v>514</v>
      </c>
      <c r="J42" s="14" t="s">
        <v>494</v>
      </c>
      <c r="K42" s="25" t="s">
        <v>492</v>
      </c>
    </row>
    <row r="43" spans="1:11" ht="87" customHeight="1" x14ac:dyDescent="0.25">
      <c r="A43" s="15" t="str">
        <f>xControls!D26</f>
        <v>03.02.03</v>
      </c>
      <c r="B43" s="15" t="str">
        <f>xControls!A26</f>
        <v>Awareness and Training</v>
      </c>
      <c r="C43" s="22"/>
      <c r="D43" s="15" t="str">
        <f>xControls!B26</f>
        <v>Derived</v>
      </c>
      <c r="E43" s="15" t="str">
        <f>xControls!C26</f>
        <v>3.2.3</v>
      </c>
      <c r="F43" s="16" t="str">
        <f>xControls!E26</f>
        <v>Provide security awareness training on recognizing and reporting potential indicators of insider threat.</v>
      </c>
      <c r="G43" s="14" t="s">
        <v>568</v>
      </c>
      <c r="H43" s="17" t="s">
        <v>517</v>
      </c>
      <c r="I43" s="17" t="s">
        <v>514</v>
      </c>
      <c r="J43" s="17" t="s">
        <v>494</v>
      </c>
      <c r="K43" s="26" t="s">
        <v>492</v>
      </c>
    </row>
    <row r="44" spans="1:11" ht="18.75" customHeight="1" x14ac:dyDescent="0.25">
      <c r="A44" s="19"/>
      <c r="B44" s="19"/>
      <c r="C44" s="19"/>
      <c r="D44" s="19"/>
      <c r="E44" s="19"/>
      <c r="F44" s="20"/>
      <c r="G44" s="21"/>
      <c r="H44" s="14" t="s">
        <v>517</v>
      </c>
      <c r="I44" s="21"/>
      <c r="J44" s="14" t="s">
        <v>494</v>
      </c>
      <c r="K44" s="27"/>
    </row>
    <row r="45" spans="1:11" ht="87" customHeight="1" x14ac:dyDescent="0.25">
      <c r="A45" s="15" t="str">
        <f>xControls!D27</f>
        <v>03.03.01</v>
      </c>
      <c r="B45" s="15" t="str">
        <f>xControls!A27</f>
        <v>Audit and Accountability</v>
      </c>
      <c r="C45" s="12" t="str">
        <f>xControls!A27</f>
        <v>Audit and Accountability</v>
      </c>
      <c r="D45" s="15" t="str">
        <f>xControls!B27</f>
        <v>Basic</v>
      </c>
      <c r="E45" s="15" t="str">
        <f>xControls!C27</f>
        <v>3.3.1</v>
      </c>
      <c r="F45" s="16" t="str">
        <f>xControls!E27</f>
        <v>Create and retain system audit logs and records to the extent needed to enable the monitoring, analysis, investigation, and reporting of unlawful or unauthorized system activity</v>
      </c>
      <c r="G45" s="14" t="s">
        <v>568</v>
      </c>
      <c r="H45" s="17" t="s">
        <v>517</v>
      </c>
      <c r="I45" s="17" t="s">
        <v>514</v>
      </c>
      <c r="J45" s="17" t="s">
        <v>494</v>
      </c>
      <c r="K45" s="26" t="s">
        <v>492</v>
      </c>
    </row>
    <row r="46" spans="1:11" ht="87" customHeight="1" x14ac:dyDescent="0.25">
      <c r="A46" s="11" t="str">
        <f>xControls!D28</f>
        <v>03.03.02</v>
      </c>
      <c r="B46" s="11" t="str">
        <f>xControls!A28</f>
        <v>Audit and Accountability</v>
      </c>
      <c r="C46" s="12"/>
      <c r="D46" s="11" t="str">
        <f>xControls!B28</f>
        <v>Basic</v>
      </c>
      <c r="E46" s="11" t="str">
        <f>xControls!C28</f>
        <v>3.3.2</v>
      </c>
      <c r="F46" s="13" t="str">
        <f>xControls!E28</f>
        <v>Ensure that the actions of individual system users can be uniquely traced to those users, so they can be held accountable for their actions.</v>
      </c>
      <c r="G46" s="14" t="s">
        <v>568</v>
      </c>
      <c r="H46" s="14" t="s">
        <v>517</v>
      </c>
      <c r="I46" s="14" t="s">
        <v>514</v>
      </c>
      <c r="J46" s="14" t="s">
        <v>494</v>
      </c>
      <c r="K46" s="25" t="s">
        <v>492</v>
      </c>
    </row>
    <row r="47" spans="1:11" ht="87" customHeight="1" x14ac:dyDescent="0.25">
      <c r="A47" s="15" t="str">
        <f>xControls!D29</f>
        <v>03.03.03</v>
      </c>
      <c r="B47" s="15" t="str">
        <f>xControls!A29</f>
        <v>Audit and Accountability</v>
      </c>
      <c r="C47" s="12"/>
      <c r="D47" s="15" t="str">
        <f>xControls!B29</f>
        <v>Derived</v>
      </c>
      <c r="E47" s="15" t="str">
        <f>xControls!C29</f>
        <v>3.3.3</v>
      </c>
      <c r="F47" s="16" t="str">
        <f>xControls!E29</f>
        <v>Review and update logged events.</v>
      </c>
      <c r="G47" s="14" t="s">
        <v>568</v>
      </c>
      <c r="H47" s="17" t="s">
        <v>517</v>
      </c>
      <c r="I47" s="17" t="s">
        <v>514</v>
      </c>
      <c r="J47" s="17" t="s">
        <v>494</v>
      </c>
      <c r="K47" s="26" t="s">
        <v>492</v>
      </c>
    </row>
    <row r="48" spans="1:11" ht="87" customHeight="1" x14ac:dyDescent="0.25">
      <c r="A48" s="11" t="str">
        <f>xControls!D30</f>
        <v>03.03.04</v>
      </c>
      <c r="B48" s="11" t="str">
        <f>xControls!A30</f>
        <v>Audit and Accountability</v>
      </c>
      <c r="C48" s="12"/>
      <c r="D48" s="11" t="str">
        <f>xControls!B30</f>
        <v>Derived</v>
      </c>
      <c r="E48" s="11" t="str">
        <f>xControls!C30</f>
        <v>3.3.4</v>
      </c>
      <c r="F48" s="13" t="str">
        <f>xControls!E30</f>
        <v>Alert in the event of an audit logging process failure.</v>
      </c>
      <c r="G48" s="14" t="s">
        <v>568</v>
      </c>
      <c r="H48" s="14" t="s">
        <v>517</v>
      </c>
      <c r="I48" s="14" t="s">
        <v>514</v>
      </c>
      <c r="J48" s="14" t="s">
        <v>494</v>
      </c>
      <c r="K48" s="25" t="s">
        <v>492</v>
      </c>
    </row>
    <row r="49" spans="1:11" ht="87" customHeight="1" x14ac:dyDescent="0.25">
      <c r="A49" s="15" t="str">
        <f>xControls!D31</f>
        <v>03.03.05</v>
      </c>
      <c r="B49" s="15" t="str">
        <f>xControls!A31</f>
        <v>Audit and Accountability</v>
      </c>
      <c r="C49" s="12"/>
      <c r="D49" s="15" t="str">
        <f>xControls!B31</f>
        <v>Derived</v>
      </c>
      <c r="E49" s="15" t="str">
        <f>xControls!C31</f>
        <v>3.3.5</v>
      </c>
      <c r="F49" s="16" t="str">
        <f>xControls!E31</f>
        <v>Correlate audit record review, analysis, and reporting processes for investigation and response to indications of unlawful, unauthorized, suspicious, or unusual activity.</v>
      </c>
      <c r="G49" s="14" t="s">
        <v>568</v>
      </c>
      <c r="H49" s="17" t="s">
        <v>517</v>
      </c>
      <c r="I49" s="17" t="s">
        <v>514</v>
      </c>
      <c r="J49" s="17" t="s">
        <v>494</v>
      </c>
      <c r="K49" s="26" t="s">
        <v>492</v>
      </c>
    </row>
    <row r="50" spans="1:11" ht="87" customHeight="1" x14ac:dyDescent="0.25">
      <c r="A50" s="11" t="str">
        <f>xControls!D32</f>
        <v>03.03.06</v>
      </c>
      <c r="B50" s="11" t="str">
        <f>xControls!A32</f>
        <v>Audit and Accountability</v>
      </c>
      <c r="C50" s="12"/>
      <c r="D50" s="11" t="str">
        <f>xControls!B32</f>
        <v>Derived</v>
      </c>
      <c r="E50" s="11" t="str">
        <f>xControls!C32</f>
        <v>3.3.6</v>
      </c>
      <c r="F50" s="13" t="str">
        <f>xControls!E32</f>
        <v>Provide audit record reduction and report generation to support on-demand analysis and reporting.</v>
      </c>
      <c r="G50" s="14" t="s">
        <v>568</v>
      </c>
      <c r="H50" s="14" t="s">
        <v>517</v>
      </c>
      <c r="I50" s="14" t="s">
        <v>514</v>
      </c>
      <c r="J50" s="14" t="s">
        <v>494</v>
      </c>
      <c r="K50" s="25" t="s">
        <v>492</v>
      </c>
    </row>
    <row r="51" spans="1:11" ht="87" customHeight="1" x14ac:dyDescent="0.25">
      <c r="A51" s="15" t="str">
        <f>xControls!D33</f>
        <v>03.03.07</v>
      </c>
      <c r="B51" s="15" t="str">
        <f>xControls!A33</f>
        <v>Audit and Accountability</v>
      </c>
      <c r="C51" s="12"/>
      <c r="D51" s="15" t="str">
        <f>xControls!B33</f>
        <v>Derived</v>
      </c>
      <c r="E51" s="15" t="str">
        <f>xControls!C33</f>
        <v>3.3.7</v>
      </c>
      <c r="F51" s="16" t="str">
        <f>xControls!E33</f>
        <v>Provide a system capability that compares and synchronizes internal system clocks with an authoritative source to generate time stamps for audit records</v>
      </c>
      <c r="G51" s="14" t="s">
        <v>568</v>
      </c>
      <c r="H51" s="17" t="s">
        <v>517</v>
      </c>
      <c r="I51" s="17" t="s">
        <v>514</v>
      </c>
      <c r="J51" s="17" t="s">
        <v>494</v>
      </c>
      <c r="K51" s="26" t="s">
        <v>492</v>
      </c>
    </row>
    <row r="52" spans="1:11" ht="87" customHeight="1" x14ac:dyDescent="0.25">
      <c r="A52" s="11" t="str">
        <f>xControls!D34</f>
        <v>03.03.08</v>
      </c>
      <c r="B52" s="11" t="str">
        <f>xControls!A34</f>
        <v>Audit and Accountability</v>
      </c>
      <c r="C52" s="12"/>
      <c r="D52" s="11" t="str">
        <f>xControls!B34</f>
        <v>Derived</v>
      </c>
      <c r="E52" s="11" t="str">
        <f>xControls!C34</f>
        <v>3.3.8</v>
      </c>
      <c r="F52" s="13" t="str">
        <f>xControls!E34</f>
        <v>Protect audit information and audit logging tools from unauthorized access, modification, and deletion.</v>
      </c>
      <c r="G52" s="14" t="s">
        <v>568</v>
      </c>
      <c r="H52" s="14" t="s">
        <v>517</v>
      </c>
      <c r="I52" s="14" t="s">
        <v>514</v>
      </c>
      <c r="J52" s="14" t="s">
        <v>494</v>
      </c>
      <c r="K52" s="25" t="s">
        <v>492</v>
      </c>
    </row>
    <row r="53" spans="1:11" ht="87" customHeight="1" x14ac:dyDescent="0.25">
      <c r="A53" s="15" t="str">
        <f>xControls!D35</f>
        <v>03.03.09</v>
      </c>
      <c r="B53" s="15" t="str">
        <f>xControls!A35</f>
        <v>Audit and Accountability</v>
      </c>
      <c r="C53" s="12"/>
      <c r="D53" s="15" t="str">
        <f>xControls!B35</f>
        <v>Derived</v>
      </c>
      <c r="E53" s="15" t="str">
        <f>xControls!C35</f>
        <v>3.3.9</v>
      </c>
      <c r="F53" s="16" t="str">
        <f>xControls!E35</f>
        <v>Limit management of audit logging functionality to a subset of privileged users.</v>
      </c>
      <c r="G53" s="14" t="s">
        <v>568</v>
      </c>
      <c r="H53" s="17" t="s">
        <v>517</v>
      </c>
      <c r="I53" s="17" t="s">
        <v>514</v>
      </c>
      <c r="J53" s="17" t="s">
        <v>494</v>
      </c>
      <c r="K53" s="26" t="s">
        <v>492</v>
      </c>
    </row>
    <row r="54" spans="1:11" ht="18.75" customHeight="1" x14ac:dyDescent="0.25">
      <c r="A54" s="11"/>
      <c r="B54" s="11"/>
      <c r="C54" s="18"/>
      <c r="D54" s="19"/>
      <c r="E54" s="19"/>
      <c r="F54" s="20"/>
      <c r="G54" s="21"/>
      <c r="H54" s="14" t="s">
        <v>517</v>
      </c>
      <c r="I54" s="21"/>
      <c r="J54" s="14" t="s">
        <v>494</v>
      </c>
      <c r="K54" s="27"/>
    </row>
    <row r="55" spans="1:11" ht="87" customHeight="1" x14ac:dyDescent="0.25">
      <c r="A55" s="15" t="str">
        <f>xControls!D36</f>
        <v>03.04.01</v>
      </c>
      <c r="B55" s="15" t="str">
        <f>xControls!A36</f>
        <v>Configuration Management</v>
      </c>
      <c r="C55" s="12" t="str">
        <f>xControls!A36</f>
        <v>Configuration Management</v>
      </c>
      <c r="D55" s="15" t="str">
        <f>xControls!B36</f>
        <v>Basic</v>
      </c>
      <c r="E55" s="15" t="str">
        <f>xControls!C36</f>
        <v>3.4.1</v>
      </c>
      <c r="F55" s="16" t="str">
        <f>xControls!E36</f>
        <v>Establish and maintain baseline configurations and inventories of organizational systems (including hardware, software, firmware, and documentation) throughout the respective system development life cycles.</v>
      </c>
      <c r="G55" s="14" t="s">
        <v>565</v>
      </c>
      <c r="H55" s="17" t="s">
        <v>517</v>
      </c>
      <c r="I55" s="17" t="s">
        <v>529</v>
      </c>
      <c r="J55" s="17" t="s">
        <v>494</v>
      </c>
      <c r="K55" s="25" t="s">
        <v>489</v>
      </c>
    </row>
    <row r="56" spans="1:11" ht="87" customHeight="1" x14ac:dyDescent="0.25">
      <c r="A56" s="11" t="str">
        <f>xControls!D37</f>
        <v>03.04.02</v>
      </c>
      <c r="B56" s="11" t="str">
        <f>xControls!A37</f>
        <v>Configuration Management</v>
      </c>
      <c r="C56" s="12"/>
      <c r="D56" s="11" t="str">
        <f>xControls!B37</f>
        <v>Basic</v>
      </c>
      <c r="E56" s="11" t="str">
        <f>xControls!C37</f>
        <v>3.4.2</v>
      </c>
      <c r="F56" s="13" t="str">
        <f>xControls!E37</f>
        <v>Establish and enforce security configuration settings for information technology products employed in organizational systems.</v>
      </c>
      <c r="G56" s="14" t="s">
        <v>565</v>
      </c>
      <c r="H56" s="14" t="s">
        <v>517</v>
      </c>
      <c r="I56" s="14" t="s">
        <v>529</v>
      </c>
      <c r="J56" s="14" t="s">
        <v>494</v>
      </c>
      <c r="K56" s="25" t="s">
        <v>489</v>
      </c>
    </row>
    <row r="57" spans="1:11" ht="87" customHeight="1" x14ac:dyDescent="0.25">
      <c r="A57" s="15" t="str">
        <f>xControls!D38</f>
        <v>03.04.03</v>
      </c>
      <c r="B57" s="15" t="str">
        <f>xControls!A38</f>
        <v>Configuration Management</v>
      </c>
      <c r="C57" s="12"/>
      <c r="D57" s="15" t="str">
        <f>xControls!B38</f>
        <v>Derived</v>
      </c>
      <c r="E57" s="15" t="str">
        <f>xControls!C38</f>
        <v>3.4.3</v>
      </c>
      <c r="F57" s="16" t="str">
        <f>xControls!E38</f>
        <v>Track, review, approve or disapprove, and log changes to organizational systems.</v>
      </c>
      <c r="G57" s="14" t="s">
        <v>565</v>
      </c>
      <c r="H57" s="17" t="s">
        <v>517</v>
      </c>
      <c r="I57" s="17" t="s">
        <v>529</v>
      </c>
      <c r="J57" s="17" t="s">
        <v>494</v>
      </c>
      <c r="K57" s="25" t="s">
        <v>489</v>
      </c>
    </row>
    <row r="58" spans="1:11" ht="87" customHeight="1" x14ac:dyDescent="0.25">
      <c r="A58" s="11" t="str">
        <f>xControls!D39</f>
        <v>03.04.04</v>
      </c>
      <c r="B58" s="11" t="str">
        <f>xControls!A39</f>
        <v>Configuration Management</v>
      </c>
      <c r="C58" s="12"/>
      <c r="D58" s="11" t="str">
        <f>xControls!B39</f>
        <v>Derived</v>
      </c>
      <c r="E58" s="11" t="str">
        <f>xControls!C39</f>
        <v>3.4.4</v>
      </c>
      <c r="F58" s="13" t="str">
        <f>xControls!E39</f>
        <v>Analyze the security impact of changes prior to implementation.</v>
      </c>
      <c r="G58" s="14" t="s">
        <v>565</v>
      </c>
      <c r="H58" s="14" t="s">
        <v>517</v>
      </c>
      <c r="I58" s="14" t="s">
        <v>529</v>
      </c>
      <c r="J58" s="14" t="s">
        <v>494</v>
      </c>
      <c r="K58" s="25" t="s">
        <v>489</v>
      </c>
    </row>
    <row r="59" spans="1:11" ht="87" customHeight="1" x14ac:dyDescent="0.25">
      <c r="A59" s="15" t="str">
        <f>xControls!D40</f>
        <v>03.04.05</v>
      </c>
      <c r="B59" s="15" t="str">
        <f>xControls!A40</f>
        <v>Configuration Management</v>
      </c>
      <c r="C59" s="12"/>
      <c r="D59" s="15" t="str">
        <f>xControls!B40</f>
        <v>Derived</v>
      </c>
      <c r="E59" s="15" t="str">
        <f>xControls!C40</f>
        <v>3.4.5</v>
      </c>
      <c r="F59" s="16" t="str">
        <f>xControls!E40</f>
        <v>Define, document, approve, and enforce physical and logical access restrictions associated with changes to organizational systems.</v>
      </c>
      <c r="G59" s="14" t="s">
        <v>565</v>
      </c>
      <c r="H59" s="17" t="s">
        <v>517</v>
      </c>
      <c r="I59" s="17" t="s">
        <v>529</v>
      </c>
      <c r="J59" s="17" t="s">
        <v>494</v>
      </c>
      <c r="K59" s="25" t="s">
        <v>489</v>
      </c>
    </row>
    <row r="60" spans="1:11" ht="87" customHeight="1" x14ac:dyDescent="0.25">
      <c r="A60" s="11" t="str">
        <f>xControls!D41</f>
        <v>03.04.06</v>
      </c>
      <c r="B60" s="11" t="str">
        <f>xControls!A41</f>
        <v>Configuration Management</v>
      </c>
      <c r="C60" s="12"/>
      <c r="D60" s="11" t="str">
        <f>xControls!B41</f>
        <v>Derived</v>
      </c>
      <c r="E60" s="11" t="str">
        <f>xControls!C41</f>
        <v>3.4.6</v>
      </c>
      <c r="F60" s="13" t="str">
        <f>xControls!E41</f>
        <v>Employ the principle of least functionality by configuring organizational systems to provide only essential capabilities.</v>
      </c>
      <c r="G60" s="14" t="s">
        <v>565</v>
      </c>
      <c r="H60" s="14" t="s">
        <v>517</v>
      </c>
      <c r="I60" s="14" t="s">
        <v>529</v>
      </c>
      <c r="J60" s="14" t="s">
        <v>494</v>
      </c>
      <c r="K60" s="25" t="s">
        <v>489</v>
      </c>
    </row>
    <row r="61" spans="1:11" ht="87" customHeight="1" x14ac:dyDescent="0.25">
      <c r="A61" s="15" t="str">
        <f>xControls!D42</f>
        <v>03.04.07</v>
      </c>
      <c r="B61" s="15" t="str">
        <f>xControls!A42</f>
        <v>Configuration Management</v>
      </c>
      <c r="C61" s="12"/>
      <c r="D61" s="15" t="str">
        <f>xControls!B42</f>
        <v>Derived</v>
      </c>
      <c r="E61" s="15" t="str">
        <f>xControls!C42</f>
        <v>3.4.7</v>
      </c>
      <c r="F61" s="16" t="str">
        <f>xControls!E42</f>
        <v>Restrict, disable, or prevent the use of nonessential programs, functions, ports, protocols, and services.</v>
      </c>
      <c r="G61" s="14" t="s">
        <v>565</v>
      </c>
      <c r="H61" s="17" t="s">
        <v>517</v>
      </c>
      <c r="I61" s="17" t="s">
        <v>529</v>
      </c>
      <c r="J61" s="17" t="s">
        <v>494</v>
      </c>
      <c r="K61" s="25" t="s">
        <v>489</v>
      </c>
    </row>
    <row r="62" spans="1:11" ht="87" customHeight="1" x14ac:dyDescent="0.25">
      <c r="A62" s="11" t="str">
        <f>xControls!D43</f>
        <v>03.04.08</v>
      </c>
      <c r="B62" s="11" t="str">
        <f>xControls!A43</f>
        <v>Configuration Management</v>
      </c>
      <c r="C62" s="12"/>
      <c r="D62" s="11" t="str">
        <f>xControls!B43</f>
        <v>Derived</v>
      </c>
      <c r="E62" s="11" t="str">
        <f>xControls!C43</f>
        <v>3.4.8</v>
      </c>
      <c r="F62" s="13" t="str">
        <f>xControls!E43</f>
        <v>Apply deny-by-exception (blacklisting) policy to prevent the use of unauthorized software or deny-all, permit-by-exception (whitelisting) policy to allow the execution of authorized software.</v>
      </c>
      <c r="G62" s="14" t="s">
        <v>565</v>
      </c>
      <c r="H62" s="14" t="s">
        <v>517</v>
      </c>
      <c r="I62" s="14" t="s">
        <v>529</v>
      </c>
      <c r="J62" s="14" t="s">
        <v>494</v>
      </c>
      <c r="K62" s="25" t="s">
        <v>489</v>
      </c>
    </row>
    <row r="63" spans="1:11" ht="87" customHeight="1" x14ac:dyDescent="0.25">
      <c r="A63" s="15" t="str">
        <f>xControls!D44</f>
        <v>03.04.09</v>
      </c>
      <c r="B63" s="15" t="str">
        <f>xControls!A44</f>
        <v>Configuration Management</v>
      </c>
      <c r="C63" s="12"/>
      <c r="D63" s="15" t="str">
        <f>xControls!B44</f>
        <v>Derived</v>
      </c>
      <c r="E63" s="15" t="str">
        <f>xControls!C44</f>
        <v>3.4.9</v>
      </c>
      <c r="F63" s="16" t="str">
        <f>xControls!E44</f>
        <v>Control and monitor user-installed software.</v>
      </c>
      <c r="G63" s="14" t="s">
        <v>565</v>
      </c>
      <c r="H63" s="17" t="s">
        <v>517</v>
      </c>
      <c r="I63" s="17" t="s">
        <v>529</v>
      </c>
      <c r="J63" s="17" t="s">
        <v>494</v>
      </c>
      <c r="K63" s="25" t="s">
        <v>489</v>
      </c>
    </row>
    <row r="64" spans="1:11" ht="18.75" customHeight="1" x14ac:dyDescent="0.25">
      <c r="A64" s="11"/>
      <c r="B64" s="11"/>
      <c r="C64" s="18"/>
      <c r="D64" s="19"/>
      <c r="E64" s="19"/>
      <c r="F64" s="20"/>
      <c r="G64" s="21"/>
      <c r="H64" s="14" t="s">
        <v>517</v>
      </c>
      <c r="I64" s="21"/>
      <c r="J64" s="14" t="s">
        <v>494</v>
      </c>
      <c r="K64" s="27"/>
    </row>
    <row r="65" spans="1:11" ht="87" customHeight="1" x14ac:dyDescent="0.25">
      <c r="A65" s="15" t="str">
        <f>xControls!D45</f>
        <v>03.05.01</v>
      </c>
      <c r="B65" s="15" t="str">
        <f>xControls!A47</f>
        <v>Identification and Authentication</v>
      </c>
      <c r="C65" s="12" t="str">
        <f>xControls!A45</f>
        <v>Identification and Authentication</v>
      </c>
      <c r="D65" s="15" t="str">
        <f>xControls!B45</f>
        <v>Basic</v>
      </c>
      <c r="E65" s="15" t="str">
        <f>xControls!C45</f>
        <v>3.5.1</v>
      </c>
      <c r="F65" s="16" t="str">
        <f>xControls!E45</f>
        <v>Identify system users, processes acting on behalf of users, and devices.</v>
      </c>
      <c r="G65" s="14" t="s">
        <v>568</v>
      </c>
      <c r="H65" s="17" t="s">
        <v>517</v>
      </c>
      <c r="I65" s="17" t="s">
        <v>514</v>
      </c>
      <c r="J65" s="17" t="s">
        <v>494</v>
      </c>
      <c r="K65" s="26" t="s">
        <v>492</v>
      </c>
    </row>
    <row r="66" spans="1:11" ht="87" customHeight="1" x14ac:dyDescent="0.25">
      <c r="A66" s="11" t="str">
        <f>xControls!D46</f>
        <v>03.05.02</v>
      </c>
      <c r="B66" s="11" t="str">
        <f>xControls!A48</f>
        <v>Identification and Authentication</v>
      </c>
      <c r="C66" s="12"/>
      <c r="D66" s="11" t="str">
        <f>xControls!B46</f>
        <v>Basic</v>
      </c>
      <c r="E66" s="11" t="str">
        <f>xControls!C46</f>
        <v>3.5.2</v>
      </c>
      <c r="F66" s="13" t="str">
        <f>xControls!E46</f>
        <v>Authenticate (or verify) the identities of users, processes, or devices, as a prerequisite to allowing access to organizational systems.</v>
      </c>
      <c r="G66" s="14" t="s">
        <v>568</v>
      </c>
      <c r="H66" s="14" t="s">
        <v>517</v>
      </c>
      <c r="I66" s="14" t="s">
        <v>514</v>
      </c>
      <c r="J66" s="14" t="s">
        <v>494</v>
      </c>
      <c r="K66" s="25" t="s">
        <v>492</v>
      </c>
    </row>
    <row r="67" spans="1:11" ht="87" customHeight="1" x14ac:dyDescent="0.25">
      <c r="A67" s="15" t="str">
        <f>xControls!D47</f>
        <v>03.05.03</v>
      </c>
      <c r="B67" s="15" t="str">
        <f>xControls!A49</f>
        <v>Identification and Authentication</v>
      </c>
      <c r="C67" s="12"/>
      <c r="D67" s="15" t="str">
        <f>xControls!B47</f>
        <v>Derived</v>
      </c>
      <c r="E67" s="15" t="str">
        <f>xControls!C47</f>
        <v>3.5.3</v>
      </c>
      <c r="F67" s="16" t="str">
        <f>xControls!E47</f>
        <v xml:space="preserve">Use multifactor authentication for local and network access to privileged accounts and for network access to non-privileged accounts.[24] [25].  </v>
      </c>
      <c r="G67" s="14" t="s">
        <v>568</v>
      </c>
      <c r="H67" s="17" t="s">
        <v>517</v>
      </c>
      <c r="I67" s="17" t="s">
        <v>514</v>
      </c>
      <c r="J67" s="17" t="s">
        <v>494</v>
      </c>
      <c r="K67" s="26" t="s">
        <v>492</v>
      </c>
    </row>
    <row r="68" spans="1:11" ht="87" customHeight="1" x14ac:dyDescent="0.25">
      <c r="A68" s="11" t="str">
        <f>xControls!D48</f>
        <v>03.05.04</v>
      </c>
      <c r="B68" s="11" t="str">
        <f>xControls!A46</f>
        <v>Identification and Authentication</v>
      </c>
      <c r="C68" s="12"/>
      <c r="D68" s="11" t="str">
        <f>xControls!B48</f>
        <v>Derived</v>
      </c>
      <c r="E68" s="11" t="str">
        <f>xControls!C48</f>
        <v>3.5.4</v>
      </c>
      <c r="F68" s="13" t="str">
        <f>xControls!E48</f>
        <v>Employ replay-resistant authentication mechanisms for network access to privileged and non-privileged accounts.</v>
      </c>
      <c r="G68" s="14" t="s">
        <v>568</v>
      </c>
      <c r="H68" s="14" t="s">
        <v>517</v>
      </c>
      <c r="I68" s="14" t="s">
        <v>514</v>
      </c>
      <c r="J68" s="14" t="s">
        <v>494</v>
      </c>
      <c r="K68" s="25" t="s">
        <v>492</v>
      </c>
    </row>
    <row r="69" spans="1:11" ht="87" customHeight="1" x14ac:dyDescent="0.25">
      <c r="A69" s="15" t="str">
        <f>xControls!D49</f>
        <v>03.05.05</v>
      </c>
      <c r="B69" s="15" t="str">
        <f>xControls!A47</f>
        <v>Identification and Authentication</v>
      </c>
      <c r="C69" s="12"/>
      <c r="D69" s="15" t="str">
        <f>xControls!B49</f>
        <v>Derived</v>
      </c>
      <c r="E69" s="15" t="str">
        <f>xControls!C49</f>
        <v>3.5.5</v>
      </c>
      <c r="F69" s="16" t="str">
        <f>xControls!E49</f>
        <v>Prevent reuse of identifiers for a defined period.</v>
      </c>
      <c r="G69" s="14" t="s">
        <v>568</v>
      </c>
      <c r="H69" s="17" t="s">
        <v>517</v>
      </c>
      <c r="I69" s="17" t="s">
        <v>514</v>
      </c>
      <c r="J69" s="17" t="s">
        <v>494</v>
      </c>
      <c r="K69" s="26" t="s">
        <v>492</v>
      </c>
    </row>
    <row r="70" spans="1:11" ht="87" customHeight="1" x14ac:dyDescent="0.25">
      <c r="A70" s="11" t="str">
        <f>xControls!D50</f>
        <v>03.05.06</v>
      </c>
      <c r="B70" s="11" t="str">
        <f>xControls!A48</f>
        <v>Identification and Authentication</v>
      </c>
      <c r="C70" s="12"/>
      <c r="D70" s="11" t="str">
        <f>xControls!B50</f>
        <v>Derived</v>
      </c>
      <c r="E70" s="11" t="str">
        <f>xControls!C50</f>
        <v>3.5.6</v>
      </c>
      <c r="F70" s="13" t="str">
        <f>xControls!E50</f>
        <v>Disable identifiers after a defined period of inactivity.</v>
      </c>
      <c r="G70" s="14" t="s">
        <v>568</v>
      </c>
      <c r="H70" s="14" t="s">
        <v>517</v>
      </c>
      <c r="I70" s="14" t="s">
        <v>514</v>
      </c>
      <c r="J70" s="14" t="s">
        <v>494</v>
      </c>
      <c r="K70" s="25" t="s">
        <v>492</v>
      </c>
    </row>
    <row r="71" spans="1:11" ht="87" customHeight="1" x14ac:dyDescent="0.25">
      <c r="A71" s="15" t="str">
        <f>xControls!D51</f>
        <v>03.05.07</v>
      </c>
      <c r="B71" s="15" t="str">
        <f>xControls!A49</f>
        <v>Identification and Authentication</v>
      </c>
      <c r="C71" s="12"/>
      <c r="D71" s="15" t="str">
        <f>xControls!B51</f>
        <v>Derived</v>
      </c>
      <c r="E71" s="15" t="str">
        <f>xControls!C51</f>
        <v>3.5.7</v>
      </c>
      <c r="F71" s="16" t="str">
        <f>xControls!E51</f>
        <v>Enforce a minimum password complexity and change of characters when new passwords are created.</v>
      </c>
      <c r="G71" s="14" t="s">
        <v>568</v>
      </c>
      <c r="H71" s="17" t="s">
        <v>517</v>
      </c>
      <c r="I71" s="17" t="s">
        <v>514</v>
      </c>
      <c r="J71" s="17" t="s">
        <v>494</v>
      </c>
      <c r="K71" s="26" t="s">
        <v>492</v>
      </c>
    </row>
    <row r="72" spans="1:11" ht="87" customHeight="1" x14ac:dyDescent="0.25">
      <c r="A72" s="11" t="str">
        <f>xControls!D52</f>
        <v>03.05.08</v>
      </c>
      <c r="B72" s="11" t="str">
        <f>xControls!A50</f>
        <v>Identification and Authentication</v>
      </c>
      <c r="C72" s="12"/>
      <c r="D72" s="11" t="str">
        <f>xControls!B52</f>
        <v>Derived</v>
      </c>
      <c r="E72" s="11" t="str">
        <f>xControls!C52</f>
        <v>3.5.8</v>
      </c>
      <c r="F72" s="13" t="str">
        <f>xControls!E52</f>
        <v>Prohibit password reuse for a specified number of generations.</v>
      </c>
      <c r="G72" s="14" t="s">
        <v>568</v>
      </c>
      <c r="H72" s="14" t="s">
        <v>517</v>
      </c>
      <c r="I72" s="14" t="s">
        <v>514</v>
      </c>
      <c r="J72" s="14" t="s">
        <v>494</v>
      </c>
      <c r="K72" s="25" t="s">
        <v>492</v>
      </c>
    </row>
    <row r="73" spans="1:11" ht="87" customHeight="1" x14ac:dyDescent="0.25">
      <c r="A73" s="15" t="str">
        <f>xControls!D53</f>
        <v>03.05.09</v>
      </c>
      <c r="B73" s="15" t="str">
        <f>xControls!A51</f>
        <v>Identification and Authentication</v>
      </c>
      <c r="C73" s="12"/>
      <c r="D73" s="15" t="str">
        <f>xControls!B53</f>
        <v>Derived</v>
      </c>
      <c r="E73" s="15" t="str">
        <f>xControls!C53</f>
        <v>3.5.9</v>
      </c>
      <c r="F73" s="16" t="str">
        <f>xControls!E53</f>
        <v>Allow temporary password use for system logons with an immediate change to a permanent password.</v>
      </c>
      <c r="G73" s="14" t="s">
        <v>568</v>
      </c>
      <c r="H73" s="17" t="s">
        <v>517</v>
      </c>
      <c r="I73" s="17" t="s">
        <v>514</v>
      </c>
      <c r="J73" s="17" t="s">
        <v>494</v>
      </c>
      <c r="K73" s="26" t="s">
        <v>492</v>
      </c>
    </row>
    <row r="74" spans="1:11" ht="87" customHeight="1" x14ac:dyDescent="0.25">
      <c r="A74" s="11" t="str">
        <f>xControls!D54</f>
        <v>03.05.10</v>
      </c>
      <c r="B74" s="11" t="str">
        <f>xControls!A52</f>
        <v>Identification and Authentication</v>
      </c>
      <c r="C74" s="12"/>
      <c r="D74" s="11" t="str">
        <f>xControls!B54</f>
        <v>Derived</v>
      </c>
      <c r="E74" s="11" t="str">
        <f>xControls!C54</f>
        <v>3.5.10</v>
      </c>
      <c r="F74" s="13" t="str">
        <f>xControls!E54</f>
        <v>Store and transmit only cryptographically-protected passwords.</v>
      </c>
      <c r="G74" s="14" t="s">
        <v>568</v>
      </c>
      <c r="H74" s="14" t="s">
        <v>517</v>
      </c>
      <c r="I74" s="14" t="s">
        <v>514</v>
      </c>
      <c r="J74" s="14" t="s">
        <v>494</v>
      </c>
      <c r="K74" s="25" t="s">
        <v>492</v>
      </c>
    </row>
    <row r="75" spans="1:11" ht="87" customHeight="1" x14ac:dyDescent="0.25">
      <c r="A75" s="15" t="str">
        <f>xControls!D55</f>
        <v>03.05.11</v>
      </c>
      <c r="B75" s="15" t="str">
        <f>xControls!A53</f>
        <v>Identification and Authentication</v>
      </c>
      <c r="C75" s="12"/>
      <c r="D75" s="15" t="str">
        <f>xControls!B55</f>
        <v>Derived</v>
      </c>
      <c r="E75" s="15" t="str">
        <f>xControls!C55</f>
        <v>3.5.11</v>
      </c>
      <c r="F75" s="16" t="str">
        <f>xControls!E55</f>
        <v>Obscure feedback of authentication information</v>
      </c>
      <c r="G75" s="14" t="s">
        <v>568</v>
      </c>
      <c r="H75" s="17" t="s">
        <v>517</v>
      </c>
      <c r="I75" s="17" t="s">
        <v>514</v>
      </c>
      <c r="J75" s="17" t="s">
        <v>494</v>
      </c>
      <c r="K75" s="26" t="s">
        <v>492</v>
      </c>
    </row>
    <row r="76" spans="1:11" ht="18.75" customHeight="1" x14ac:dyDescent="0.25">
      <c r="A76" s="11"/>
      <c r="B76" s="11"/>
      <c r="C76" s="18"/>
      <c r="D76" s="19"/>
      <c r="E76" s="19"/>
      <c r="F76" s="20"/>
      <c r="G76" s="21"/>
      <c r="H76" s="14" t="s">
        <v>517</v>
      </c>
      <c r="I76" s="21"/>
      <c r="J76" s="14" t="s">
        <v>494</v>
      </c>
      <c r="K76" s="27"/>
    </row>
    <row r="77" spans="1:11" ht="87" customHeight="1" x14ac:dyDescent="0.25">
      <c r="A77" s="15" t="str">
        <f>xControls!D56</f>
        <v>03.06.01</v>
      </c>
      <c r="B77" s="15" t="str">
        <f>xControls!A56</f>
        <v>Incident response</v>
      </c>
      <c r="C77" s="12" t="str">
        <f>xControls!A56</f>
        <v>Incident response</v>
      </c>
      <c r="D77" s="15" t="str">
        <f>xControls!B56</f>
        <v>Basic</v>
      </c>
      <c r="E77" s="15" t="str">
        <f>xControls!C56</f>
        <v>3.6.1</v>
      </c>
      <c r="F77" s="16" t="str">
        <f>xControls!E56</f>
        <v>Establish an operational incident-handling capability for organizational systems that includes preparation, detection, analysis, containment, recovery, and user response activities.</v>
      </c>
      <c r="G77" s="14" t="s">
        <v>565</v>
      </c>
      <c r="H77" s="17" t="s">
        <v>517</v>
      </c>
      <c r="I77" s="17" t="s">
        <v>529</v>
      </c>
      <c r="J77" s="17" t="s">
        <v>494</v>
      </c>
      <c r="K77" s="25" t="s">
        <v>489</v>
      </c>
    </row>
    <row r="78" spans="1:11" ht="87" customHeight="1" x14ac:dyDescent="0.25">
      <c r="A78" s="11" t="str">
        <f>xControls!D57</f>
        <v>03.06.02</v>
      </c>
      <c r="B78" s="11" t="str">
        <f>xControls!A57</f>
        <v>Incident response</v>
      </c>
      <c r="C78" s="12"/>
      <c r="D78" s="11" t="str">
        <f>xControls!B57</f>
        <v>Basic</v>
      </c>
      <c r="E78" s="11" t="str">
        <f>xControls!C57</f>
        <v>3.6.2</v>
      </c>
      <c r="F78" s="13" t="str">
        <f>xControls!E57</f>
        <v>Track, document, and report incidents to designated officials and/or authorities both internal and external to the organization.</v>
      </c>
      <c r="G78" s="14" t="s">
        <v>565</v>
      </c>
      <c r="H78" s="14" t="s">
        <v>517</v>
      </c>
      <c r="I78" s="14" t="s">
        <v>529</v>
      </c>
      <c r="J78" s="14" t="s">
        <v>494</v>
      </c>
      <c r="K78" s="25" t="s">
        <v>489</v>
      </c>
    </row>
    <row r="79" spans="1:11" ht="87" customHeight="1" x14ac:dyDescent="0.25">
      <c r="A79" s="15" t="str">
        <f>xControls!D58</f>
        <v>03.06.03</v>
      </c>
      <c r="B79" s="15" t="str">
        <f>xControls!A58</f>
        <v>Incident response</v>
      </c>
      <c r="C79" s="12"/>
      <c r="D79" s="15" t="str">
        <f>xControls!B58</f>
        <v>Derived</v>
      </c>
      <c r="E79" s="15" t="str">
        <f>xControls!C58</f>
        <v>3.6.3</v>
      </c>
      <c r="F79" s="16" t="str">
        <f>xControls!E58</f>
        <v>Test the organizational incident response capability.</v>
      </c>
      <c r="G79" s="14" t="s">
        <v>565</v>
      </c>
      <c r="H79" s="17" t="s">
        <v>517</v>
      </c>
      <c r="I79" s="17" t="s">
        <v>529</v>
      </c>
      <c r="J79" s="17" t="s">
        <v>494</v>
      </c>
      <c r="K79" s="25" t="s">
        <v>489</v>
      </c>
    </row>
    <row r="80" spans="1:11" ht="18.75" customHeight="1" x14ac:dyDescent="0.25">
      <c r="A80" s="11"/>
      <c r="B80" s="11"/>
      <c r="C80" s="18"/>
      <c r="D80" s="19"/>
      <c r="E80" s="19"/>
      <c r="F80" s="20"/>
      <c r="G80" s="21"/>
      <c r="H80" s="14" t="s">
        <v>517</v>
      </c>
      <c r="I80" s="21"/>
      <c r="J80" s="14" t="s">
        <v>494</v>
      </c>
      <c r="K80" s="27"/>
    </row>
    <row r="81" spans="1:11" ht="87" customHeight="1" x14ac:dyDescent="0.25">
      <c r="A81" s="15" t="str">
        <f>xControls!D59</f>
        <v>03.07.01</v>
      </c>
      <c r="B81" s="15" t="str">
        <f>xControls!A59</f>
        <v>Maintenance</v>
      </c>
      <c r="C81" s="12" t="str">
        <f>xControls!A59</f>
        <v>Maintenance</v>
      </c>
      <c r="D81" s="15" t="str">
        <f>xControls!B59</f>
        <v>Basic</v>
      </c>
      <c r="E81" s="15" t="str">
        <f>xControls!C59</f>
        <v>3.7.1</v>
      </c>
      <c r="F81" s="16" t="str">
        <f>xControls!E59</f>
        <v xml:space="preserve">Perform maintenance on organizational systems.[26]. </v>
      </c>
      <c r="G81" s="14" t="s">
        <v>565</v>
      </c>
      <c r="H81" s="17" t="s">
        <v>517</v>
      </c>
      <c r="I81" s="17" t="s">
        <v>529</v>
      </c>
      <c r="J81" s="17" t="s">
        <v>494</v>
      </c>
      <c r="K81" s="25" t="s">
        <v>489</v>
      </c>
    </row>
    <row r="82" spans="1:11" ht="87" customHeight="1" x14ac:dyDescent="0.25">
      <c r="A82" s="11" t="str">
        <f>xControls!D60</f>
        <v>03.07.02</v>
      </c>
      <c r="B82" s="11" t="str">
        <f>xControls!A60</f>
        <v>Maintenance</v>
      </c>
      <c r="C82" s="12"/>
      <c r="D82" s="11" t="str">
        <f>xControls!B60</f>
        <v>Basic</v>
      </c>
      <c r="E82" s="11" t="str">
        <f>xControls!C60</f>
        <v>3.7.2</v>
      </c>
      <c r="F82" s="13" t="str">
        <f>xControls!E60</f>
        <v>Provide controls on the tools, techniques, mechanisms, and personnel used to conduct system maintenance.</v>
      </c>
      <c r="G82" s="14" t="s">
        <v>565</v>
      </c>
      <c r="H82" s="14" t="s">
        <v>517</v>
      </c>
      <c r="I82" s="14" t="s">
        <v>529</v>
      </c>
      <c r="J82" s="14" t="s">
        <v>494</v>
      </c>
      <c r="K82" s="25" t="s">
        <v>489</v>
      </c>
    </row>
    <row r="83" spans="1:11" ht="87" customHeight="1" x14ac:dyDescent="0.25">
      <c r="A83" s="15" t="str">
        <f>xControls!D61</f>
        <v>03.07.03</v>
      </c>
      <c r="B83" s="15" t="str">
        <f>xControls!A61</f>
        <v>Maintenance</v>
      </c>
      <c r="C83" s="12"/>
      <c r="D83" s="15" t="str">
        <f>xControls!B61</f>
        <v>Derived</v>
      </c>
      <c r="E83" s="15" t="str">
        <f>xControls!C61</f>
        <v>3.7.3</v>
      </c>
      <c r="F83" s="16" t="str">
        <f>xControls!E61</f>
        <v>Ensure equipment removed for off-site maintenance is sanitized of any CUI.</v>
      </c>
      <c r="G83" s="14" t="s">
        <v>565</v>
      </c>
      <c r="H83" s="17" t="s">
        <v>517</v>
      </c>
      <c r="I83" s="17" t="s">
        <v>529</v>
      </c>
      <c r="J83" s="17" t="s">
        <v>494</v>
      </c>
      <c r="K83" s="25" t="s">
        <v>489</v>
      </c>
    </row>
    <row r="84" spans="1:11" ht="87" customHeight="1" x14ac:dyDescent="0.25">
      <c r="A84" s="11" t="str">
        <f>xControls!D62</f>
        <v>03.07.04</v>
      </c>
      <c r="B84" s="11" t="str">
        <f>xControls!A62</f>
        <v>Maintenance</v>
      </c>
      <c r="C84" s="12"/>
      <c r="D84" s="11" t="str">
        <f>xControls!B62</f>
        <v>Derived</v>
      </c>
      <c r="E84" s="11" t="str">
        <f>xControls!C62</f>
        <v>3.7.4</v>
      </c>
      <c r="F84" s="13" t="str">
        <f>xControls!E62</f>
        <v>Check media containing diagnostic and test programs for malicious code before the media are used in organizational systems.</v>
      </c>
      <c r="G84" s="14" t="s">
        <v>565</v>
      </c>
      <c r="H84" s="14" t="s">
        <v>517</v>
      </c>
      <c r="I84" s="14" t="s">
        <v>529</v>
      </c>
      <c r="J84" s="14" t="s">
        <v>494</v>
      </c>
      <c r="K84" s="25" t="s">
        <v>489</v>
      </c>
    </row>
    <row r="85" spans="1:11" ht="87" customHeight="1" x14ac:dyDescent="0.25">
      <c r="A85" s="15" t="str">
        <f>xControls!D63</f>
        <v>03.07.05</v>
      </c>
      <c r="B85" s="15" t="str">
        <f>xControls!A63</f>
        <v>Maintenance</v>
      </c>
      <c r="C85" s="12"/>
      <c r="D85" s="15" t="str">
        <f>xControls!B63</f>
        <v>Derived</v>
      </c>
      <c r="E85" s="15" t="str">
        <f>xControls!C63</f>
        <v>3.7.5</v>
      </c>
      <c r="F85" s="16" t="str">
        <f>xControls!E63</f>
        <v>Require multifactor authentication to establish nonlocal maintenance sessions via external network connections and terminate such connections when nonlocal maintenance is complete.</v>
      </c>
      <c r="G85" s="14" t="s">
        <v>565</v>
      </c>
      <c r="H85" s="17" t="s">
        <v>517</v>
      </c>
      <c r="I85" s="17" t="s">
        <v>529</v>
      </c>
      <c r="J85" s="17" t="s">
        <v>494</v>
      </c>
      <c r="K85" s="25" t="s">
        <v>489</v>
      </c>
    </row>
    <row r="86" spans="1:11" ht="87" customHeight="1" x14ac:dyDescent="0.25">
      <c r="A86" s="11" t="str">
        <f>xControls!D64</f>
        <v>03.07.06</v>
      </c>
      <c r="B86" s="11" t="str">
        <f>xControls!A64</f>
        <v>Maintenance</v>
      </c>
      <c r="C86" s="12"/>
      <c r="D86" s="11" t="str">
        <f>xControls!B64</f>
        <v>Derived</v>
      </c>
      <c r="E86" s="11" t="str">
        <f>xControls!C64</f>
        <v>3.7.6</v>
      </c>
      <c r="F86" s="13" t="str">
        <f>xControls!E64</f>
        <v>Supervise the maintenance activities of maintenance personnel without required access authorization.</v>
      </c>
      <c r="G86" s="14" t="s">
        <v>565</v>
      </c>
      <c r="H86" s="14" t="s">
        <v>517</v>
      </c>
      <c r="I86" s="14" t="s">
        <v>529</v>
      </c>
      <c r="J86" s="14" t="s">
        <v>494</v>
      </c>
      <c r="K86" s="25" t="s">
        <v>489</v>
      </c>
    </row>
    <row r="87" spans="1:11" ht="18.75" customHeight="1" x14ac:dyDescent="0.25">
      <c r="A87" s="15"/>
      <c r="B87" s="15"/>
      <c r="C87" s="18"/>
      <c r="D87" s="19"/>
      <c r="E87" s="19"/>
      <c r="F87" s="20"/>
      <c r="G87" s="21"/>
      <c r="H87" s="17" t="s">
        <v>517</v>
      </c>
      <c r="I87" s="21"/>
      <c r="J87" s="17" t="s">
        <v>494</v>
      </c>
      <c r="K87" s="27"/>
    </row>
    <row r="88" spans="1:11" ht="87" customHeight="1" x14ac:dyDescent="0.25">
      <c r="A88" s="11" t="str">
        <f>xControls!D65</f>
        <v>03.08.01</v>
      </c>
      <c r="B88" s="11" t="str">
        <f>xControls!A65</f>
        <v>Media Protection</v>
      </c>
      <c r="C88" s="12" t="str">
        <f>xControls!A65</f>
        <v>Media Protection</v>
      </c>
      <c r="D88" s="11" t="str">
        <f>xControls!B65</f>
        <v>Basic</v>
      </c>
      <c r="E88" s="11" t="str">
        <f>xControls!C65</f>
        <v>3.8.1</v>
      </c>
      <c r="F88" s="13" t="str">
        <f>xControls!E65</f>
        <v>Protect (i.e., physically control and securely store) system media containing CUI, both paper and digital.</v>
      </c>
      <c r="G88" s="14" t="s">
        <v>565</v>
      </c>
      <c r="H88" s="14" t="s">
        <v>517</v>
      </c>
      <c r="I88" s="14" t="s">
        <v>529</v>
      </c>
      <c r="J88" s="14" t="s">
        <v>494</v>
      </c>
      <c r="K88" s="25" t="s">
        <v>489</v>
      </c>
    </row>
    <row r="89" spans="1:11" ht="87" customHeight="1" x14ac:dyDescent="0.25">
      <c r="A89" s="15" t="str">
        <f>xControls!D66</f>
        <v>03.08.02</v>
      </c>
      <c r="B89" s="15" t="str">
        <f>xControls!A66</f>
        <v>Media Protection</v>
      </c>
      <c r="C89" s="12"/>
      <c r="D89" s="15" t="str">
        <f>xControls!B66</f>
        <v>Basic</v>
      </c>
      <c r="E89" s="15" t="str">
        <f>xControls!C66</f>
        <v>3.8.2</v>
      </c>
      <c r="F89" s="16" t="str">
        <f>xControls!E66</f>
        <v>Limit access to CUI on system media to authorized users</v>
      </c>
      <c r="G89" s="14" t="s">
        <v>565</v>
      </c>
      <c r="H89" s="17" t="s">
        <v>517</v>
      </c>
      <c r="I89" s="17" t="s">
        <v>529</v>
      </c>
      <c r="J89" s="17" t="s">
        <v>494</v>
      </c>
      <c r="K89" s="25" t="s">
        <v>489</v>
      </c>
    </row>
    <row r="90" spans="1:11" ht="87" customHeight="1" x14ac:dyDescent="0.25">
      <c r="A90" s="11" t="str">
        <f>xControls!D67</f>
        <v>03.08.03</v>
      </c>
      <c r="B90" s="11" t="str">
        <f>xControls!A67</f>
        <v>Media Protection</v>
      </c>
      <c r="C90" s="12"/>
      <c r="D90" s="11" t="str">
        <f>xControls!B67</f>
        <v>Basic</v>
      </c>
      <c r="E90" s="11" t="str">
        <f>xControls!C67</f>
        <v>3.8.3</v>
      </c>
      <c r="F90" s="13" t="str">
        <f>xControls!E67</f>
        <v>Sanitize or destroy system media containing CUI before disposal or release for reuse.</v>
      </c>
      <c r="G90" s="14" t="s">
        <v>565</v>
      </c>
      <c r="H90" s="14" t="s">
        <v>517</v>
      </c>
      <c r="I90" s="14" t="s">
        <v>529</v>
      </c>
      <c r="J90" s="14" t="s">
        <v>494</v>
      </c>
      <c r="K90" s="25" t="s">
        <v>489</v>
      </c>
    </row>
    <row r="91" spans="1:11" ht="87" customHeight="1" x14ac:dyDescent="0.25">
      <c r="A91" s="15" t="str">
        <f>xControls!D68</f>
        <v>03.08.04</v>
      </c>
      <c r="B91" s="15" t="str">
        <f>xControls!A68</f>
        <v>Media Protection</v>
      </c>
      <c r="C91" s="12"/>
      <c r="D91" s="15" t="str">
        <f>xControls!B68</f>
        <v>Derived</v>
      </c>
      <c r="E91" s="15" t="str">
        <f>xControls!C68</f>
        <v>3.8.4</v>
      </c>
      <c r="F91" s="16" t="str">
        <f>xControls!E68</f>
        <v xml:space="preserve">Mark media with necessary CUI markings and distribution limitations.[27] </v>
      </c>
      <c r="G91" s="14" t="s">
        <v>565</v>
      </c>
      <c r="H91" s="17" t="s">
        <v>517</v>
      </c>
      <c r="I91" s="17" t="s">
        <v>529</v>
      </c>
      <c r="J91" s="17" t="s">
        <v>494</v>
      </c>
      <c r="K91" s="25" t="s">
        <v>489</v>
      </c>
    </row>
    <row r="92" spans="1:11" ht="87" customHeight="1" x14ac:dyDescent="0.25">
      <c r="A92" s="11" t="str">
        <f>xControls!D69</f>
        <v>03.08.05</v>
      </c>
      <c r="B92" s="11" t="str">
        <f>xControls!A69</f>
        <v>Media Protection</v>
      </c>
      <c r="C92" s="12"/>
      <c r="D92" s="11" t="str">
        <f>xControls!B69</f>
        <v>Derived</v>
      </c>
      <c r="E92" s="11" t="str">
        <f>xControls!C69</f>
        <v>3.8.5</v>
      </c>
      <c r="F92" s="13" t="str">
        <f>xControls!E69</f>
        <v>Control access to media containing CUI and maintain accountability for media during transport outside of controlled areas.</v>
      </c>
      <c r="G92" s="14" t="s">
        <v>565</v>
      </c>
      <c r="H92" s="14" t="s">
        <v>517</v>
      </c>
      <c r="I92" s="14" t="s">
        <v>529</v>
      </c>
      <c r="J92" s="14" t="s">
        <v>494</v>
      </c>
      <c r="K92" s="25" t="s">
        <v>489</v>
      </c>
    </row>
    <row r="93" spans="1:11" ht="87" customHeight="1" x14ac:dyDescent="0.25">
      <c r="A93" s="15" t="str">
        <f>xControls!D70</f>
        <v>03.08.06</v>
      </c>
      <c r="B93" s="15" t="str">
        <f>xControls!A70</f>
        <v>Media Protection</v>
      </c>
      <c r="C93" s="12"/>
      <c r="D93" s="15" t="str">
        <f>xControls!B70</f>
        <v>Derived</v>
      </c>
      <c r="E93" s="15" t="str">
        <f>xControls!C70</f>
        <v>3.8.6</v>
      </c>
      <c r="F93" s="16" t="str">
        <f>xControls!E70</f>
        <v>Implement cryptographic mechanisms to protect the confidentiality of CUI stored on digital media during transport unless otherwise protected by alternative physical safeguards.</v>
      </c>
      <c r="G93" s="14" t="s">
        <v>565</v>
      </c>
      <c r="H93" s="17" t="s">
        <v>517</v>
      </c>
      <c r="I93" s="17" t="s">
        <v>529</v>
      </c>
      <c r="J93" s="17" t="s">
        <v>494</v>
      </c>
      <c r="K93" s="25" t="s">
        <v>489</v>
      </c>
    </row>
    <row r="94" spans="1:11" ht="87" customHeight="1" x14ac:dyDescent="0.25">
      <c r="A94" s="11" t="str">
        <f>xControls!D71</f>
        <v>03.08.07</v>
      </c>
      <c r="B94" s="11" t="str">
        <f>xControls!A71</f>
        <v>Media Protection</v>
      </c>
      <c r="C94" s="12"/>
      <c r="D94" s="11" t="str">
        <f>xControls!B71</f>
        <v>Derived</v>
      </c>
      <c r="E94" s="11" t="str">
        <f>xControls!C71</f>
        <v>3.8.7</v>
      </c>
      <c r="F94" s="13" t="str">
        <f>xControls!E71</f>
        <v>Control the use of removable media on system components.</v>
      </c>
      <c r="G94" s="14" t="s">
        <v>565</v>
      </c>
      <c r="H94" s="14" t="s">
        <v>517</v>
      </c>
      <c r="I94" s="14" t="s">
        <v>529</v>
      </c>
      <c r="J94" s="14" t="s">
        <v>494</v>
      </c>
      <c r="K94" s="25" t="s">
        <v>489</v>
      </c>
    </row>
    <row r="95" spans="1:11" ht="87" customHeight="1" x14ac:dyDescent="0.25">
      <c r="A95" s="15" t="str">
        <f>xControls!D72</f>
        <v>03.08.08</v>
      </c>
      <c r="B95" s="15" t="str">
        <f>xControls!A72</f>
        <v>Media Protection</v>
      </c>
      <c r="C95" s="12"/>
      <c r="D95" s="15" t="str">
        <f>xControls!B72</f>
        <v>Derived</v>
      </c>
      <c r="E95" s="15" t="str">
        <f>xControls!C72</f>
        <v>3.8.8</v>
      </c>
      <c r="F95" s="16" t="str">
        <f>xControls!E72</f>
        <v>Prohibit the use of portable storage devices when such devices have no identifiable owner.</v>
      </c>
      <c r="G95" s="14" t="s">
        <v>565</v>
      </c>
      <c r="H95" s="17" t="s">
        <v>517</v>
      </c>
      <c r="I95" s="17" t="s">
        <v>529</v>
      </c>
      <c r="J95" s="17" t="s">
        <v>494</v>
      </c>
      <c r="K95" s="25" t="s">
        <v>489</v>
      </c>
    </row>
    <row r="96" spans="1:11" ht="87" customHeight="1" x14ac:dyDescent="0.25">
      <c r="A96" s="11" t="str">
        <f>xControls!D73</f>
        <v>03.08.09</v>
      </c>
      <c r="B96" s="11" t="str">
        <f>xControls!A73</f>
        <v>Media Protection</v>
      </c>
      <c r="C96" s="12"/>
      <c r="D96" s="11" t="str">
        <f>xControls!B73</f>
        <v>Derived</v>
      </c>
      <c r="E96" s="11" t="str">
        <f>xControls!C73</f>
        <v>3.8.9</v>
      </c>
      <c r="F96" s="13" t="str">
        <f>xControls!E73</f>
        <v>Protect the confidentiality of backup CUI at storage locations.</v>
      </c>
      <c r="G96" s="14" t="s">
        <v>565</v>
      </c>
      <c r="H96" s="14" t="s">
        <v>517</v>
      </c>
      <c r="I96" s="14" t="s">
        <v>529</v>
      </c>
      <c r="J96" s="14" t="s">
        <v>494</v>
      </c>
      <c r="K96" s="25" t="s">
        <v>489</v>
      </c>
    </row>
    <row r="97" spans="1:11" ht="18.75" customHeight="1" x14ac:dyDescent="0.25">
      <c r="A97" s="15"/>
      <c r="B97" s="15"/>
      <c r="C97" s="18"/>
      <c r="D97" s="19"/>
      <c r="E97" s="19"/>
      <c r="F97" s="20"/>
      <c r="G97" s="21"/>
      <c r="H97" s="17" t="s">
        <v>517</v>
      </c>
      <c r="I97" s="21"/>
      <c r="J97" s="17" t="s">
        <v>494</v>
      </c>
      <c r="K97" s="27"/>
    </row>
    <row r="98" spans="1:11" ht="87" customHeight="1" x14ac:dyDescent="0.25">
      <c r="A98" s="11" t="str">
        <f>xControls!D74</f>
        <v>03.09.01</v>
      </c>
      <c r="B98" s="11" t="str">
        <f>xControls!A74</f>
        <v>Personnel Security</v>
      </c>
      <c r="C98" s="12" t="str">
        <f>xControls!A74</f>
        <v>Personnel Security</v>
      </c>
      <c r="D98" s="11" t="str">
        <f>xControls!B74</f>
        <v>Basic</v>
      </c>
      <c r="E98" s="11" t="str">
        <f>xControls!C74</f>
        <v>3.9.1</v>
      </c>
      <c r="F98" s="13" t="str">
        <f>xControls!E74</f>
        <v>Screen individuals prior to authorizing access to organizational systems containing CUI.</v>
      </c>
      <c r="G98" s="14"/>
      <c r="H98" s="14" t="s">
        <v>517</v>
      </c>
      <c r="I98" s="14"/>
      <c r="J98" s="14" t="s">
        <v>494</v>
      </c>
      <c r="K98" s="25" t="s">
        <v>492</v>
      </c>
    </row>
    <row r="99" spans="1:11" ht="87" customHeight="1" x14ac:dyDescent="0.25">
      <c r="A99" s="15" t="str">
        <f>xControls!D75</f>
        <v>03.09.02</v>
      </c>
      <c r="B99" s="15" t="str">
        <f>xControls!A75</f>
        <v>Personnel Security</v>
      </c>
      <c r="C99" s="12"/>
      <c r="D99" s="15" t="str">
        <f>xControls!B75</f>
        <v>Basic</v>
      </c>
      <c r="E99" s="15" t="str">
        <f>xControls!C75</f>
        <v>3.9.2</v>
      </c>
      <c r="F99" s="16" t="str">
        <f>xControls!E75</f>
        <v>Ensure that organizational systems containing CUI are protected during and after personnel actions such as terminations and transfers</v>
      </c>
      <c r="G99" s="17"/>
      <c r="H99" s="17" t="s">
        <v>517</v>
      </c>
      <c r="I99" s="17"/>
      <c r="J99" s="17" t="s">
        <v>494</v>
      </c>
      <c r="K99" s="26" t="s">
        <v>492</v>
      </c>
    </row>
    <row r="100" spans="1:11" ht="18.75" customHeight="1" x14ac:dyDescent="0.25">
      <c r="A100" s="11"/>
      <c r="B100" s="11"/>
      <c r="C100" s="18"/>
      <c r="D100" s="19"/>
      <c r="E100" s="19"/>
      <c r="F100" s="20"/>
      <c r="G100" s="21"/>
      <c r="H100" s="14" t="s">
        <v>517</v>
      </c>
      <c r="I100" s="21"/>
      <c r="J100" s="14" t="s">
        <v>494</v>
      </c>
      <c r="K100" s="27"/>
    </row>
    <row r="101" spans="1:11" ht="87" customHeight="1" x14ac:dyDescent="0.25">
      <c r="A101" s="15" t="str">
        <f>xControls!D76</f>
        <v>03.10.01</v>
      </c>
      <c r="B101" s="15" t="str">
        <f>xControls!A76</f>
        <v>Physical Protection</v>
      </c>
      <c r="C101" s="12" t="str">
        <f>xControls!A76</f>
        <v>Physical Protection</v>
      </c>
      <c r="D101" s="15" t="str">
        <f>xControls!B76</f>
        <v>Basic</v>
      </c>
      <c r="E101" s="15" t="str">
        <f>xControls!C76</f>
        <v>3.10.1</v>
      </c>
      <c r="F101" s="16" t="str">
        <f>xControls!E76</f>
        <v>Limit physical access to organizational systems, equipment, and the respective operating environments to authorized individuals.</v>
      </c>
      <c r="G101" s="14" t="s">
        <v>565</v>
      </c>
      <c r="H101" s="17" t="s">
        <v>517</v>
      </c>
      <c r="I101" s="17" t="s">
        <v>529</v>
      </c>
      <c r="J101" s="17" t="s">
        <v>494</v>
      </c>
      <c r="K101" s="25" t="s">
        <v>489</v>
      </c>
    </row>
    <row r="102" spans="1:11" ht="87" customHeight="1" x14ac:dyDescent="0.25">
      <c r="A102" s="11" t="str">
        <f>xControls!D77</f>
        <v>03.10.02</v>
      </c>
      <c r="B102" s="11" t="str">
        <f>xControls!A77</f>
        <v>Physical Protection</v>
      </c>
      <c r="C102" s="12"/>
      <c r="D102" s="11" t="str">
        <f>xControls!B77</f>
        <v>Basic</v>
      </c>
      <c r="E102" s="11" t="str">
        <f>xControls!C77</f>
        <v>3.10.2</v>
      </c>
      <c r="F102" s="13" t="str">
        <f>xControls!E77</f>
        <v>Protect and monitor the physical facility and support infrastructure for organizational systems.</v>
      </c>
      <c r="G102" s="14" t="s">
        <v>565</v>
      </c>
      <c r="H102" s="14" t="s">
        <v>517</v>
      </c>
      <c r="I102" s="14" t="s">
        <v>529</v>
      </c>
      <c r="J102" s="14" t="s">
        <v>494</v>
      </c>
      <c r="K102" s="25" t="s">
        <v>489</v>
      </c>
    </row>
    <row r="103" spans="1:11" ht="87" customHeight="1" x14ac:dyDescent="0.25">
      <c r="A103" s="15" t="str">
        <f>xControls!D78</f>
        <v>03.10.03</v>
      </c>
      <c r="B103" s="15" t="str">
        <f>xControls!A78</f>
        <v>Physical Protection</v>
      </c>
      <c r="C103" s="12"/>
      <c r="D103" s="15" t="str">
        <f>xControls!B78</f>
        <v>Derived</v>
      </c>
      <c r="E103" s="15" t="str">
        <f>xControls!C78</f>
        <v>3.10.3</v>
      </c>
      <c r="F103" s="16" t="str">
        <f>xControls!E78</f>
        <v>Escort visitors and monitor visitor activity.</v>
      </c>
      <c r="G103" s="14" t="s">
        <v>565</v>
      </c>
      <c r="H103" s="17" t="s">
        <v>517</v>
      </c>
      <c r="I103" s="17" t="s">
        <v>529</v>
      </c>
      <c r="J103" s="17" t="s">
        <v>494</v>
      </c>
      <c r="K103" s="25" t="s">
        <v>489</v>
      </c>
    </row>
    <row r="104" spans="1:11" ht="87" customHeight="1" x14ac:dyDescent="0.25">
      <c r="A104" s="11" t="str">
        <f>xControls!D79</f>
        <v>03.10.04</v>
      </c>
      <c r="B104" s="11" t="str">
        <f>xControls!A79</f>
        <v>Physical Protection</v>
      </c>
      <c r="C104" s="12"/>
      <c r="D104" s="11" t="str">
        <f>xControls!B79</f>
        <v>Derived</v>
      </c>
      <c r="E104" s="11" t="str">
        <f>xControls!C79</f>
        <v>3.10.4</v>
      </c>
      <c r="F104" s="13" t="str">
        <f>xControls!E79</f>
        <v>Maintain audit logs of physical access.</v>
      </c>
      <c r="G104" s="14" t="s">
        <v>565</v>
      </c>
      <c r="H104" s="14" t="s">
        <v>517</v>
      </c>
      <c r="I104" s="14" t="s">
        <v>529</v>
      </c>
      <c r="J104" s="14" t="s">
        <v>494</v>
      </c>
      <c r="K104" s="25" t="s">
        <v>489</v>
      </c>
    </row>
    <row r="105" spans="1:11" ht="87" customHeight="1" x14ac:dyDescent="0.25">
      <c r="A105" s="15" t="str">
        <f>xControls!D80</f>
        <v>03.10.05</v>
      </c>
      <c r="B105" s="15" t="str">
        <f>xControls!A80</f>
        <v>Physical Protection</v>
      </c>
      <c r="C105" s="12"/>
      <c r="D105" s="15" t="str">
        <f>xControls!B80</f>
        <v>Derived</v>
      </c>
      <c r="E105" s="15" t="str">
        <f>xControls!C80</f>
        <v>3.10.5</v>
      </c>
      <c r="F105" s="16" t="str">
        <f>xControls!E80</f>
        <v>Control and manage physical access devices.</v>
      </c>
      <c r="G105" s="14" t="s">
        <v>565</v>
      </c>
      <c r="H105" s="17" t="s">
        <v>517</v>
      </c>
      <c r="I105" s="17" t="s">
        <v>529</v>
      </c>
      <c r="J105" s="17" t="s">
        <v>494</v>
      </c>
      <c r="K105" s="25" t="s">
        <v>489</v>
      </c>
    </row>
    <row r="106" spans="1:11" ht="87" customHeight="1" x14ac:dyDescent="0.25">
      <c r="A106" s="11" t="str">
        <f>xControls!D81</f>
        <v>03.10.06</v>
      </c>
      <c r="B106" s="11" t="str">
        <f>xControls!A81</f>
        <v>Physical Protection</v>
      </c>
      <c r="C106" s="12"/>
      <c r="D106" s="11" t="str">
        <f>xControls!B81</f>
        <v>Derived</v>
      </c>
      <c r="E106" s="11" t="str">
        <f>xControls!C81</f>
        <v>3.10.6</v>
      </c>
      <c r="F106" s="13" t="str">
        <f>xControls!E81</f>
        <v>Enforce safeguarding measures for CUI at alternate work sites.</v>
      </c>
      <c r="G106" s="14" t="s">
        <v>565</v>
      </c>
      <c r="H106" s="14" t="s">
        <v>517</v>
      </c>
      <c r="I106" s="14" t="s">
        <v>529</v>
      </c>
      <c r="J106" s="14" t="s">
        <v>494</v>
      </c>
      <c r="K106" s="25" t="s">
        <v>489</v>
      </c>
    </row>
    <row r="107" spans="1:11" ht="18.75" customHeight="1" x14ac:dyDescent="0.25">
      <c r="A107" s="15"/>
      <c r="B107" s="15"/>
      <c r="C107" s="18"/>
      <c r="D107" s="19"/>
      <c r="E107" s="19"/>
      <c r="F107" s="20"/>
      <c r="G107" s="21"/>
      <c r="H107" s="21" t="s">
        <v>517</v>
      </c>
      <c r="I107" s="21"/>
      <c r="J107" s="17" t="s">
        <v>494</v>
      </c>
      <c r="K107" s="27"/>
    </row>
    <row r="108" spans="1:11" ht="87" customHeight="1" x14ac:dyDescent="0.25">
      <c r="A108" s="11" t="str">
        <f>xControls!D82</f>
        <v>03.11.01</v>
      </c>
      <c r="B108" s="11" t="str">
        <f>xControls!A82</f>
        <v>Risk Assessment</v>
      </c>
      <c r="C108" s="12" t="str">
        <f>xControls!A82</f>
        <v>Risk Assessment</v>
      </c>
      <c r="D108" s="11" t="str">
        <f>xControls!B82</f>
        <v>Basic</v>
      </c>
      <c r="E108" s="11" t="str">
        <f>xControls!C82</f>
        <v>3.11.1</v>
      </c>
      <c r="F108" s="13" t="str">
        <f>xControls!E82</f>
        <v>Periodically assess the risk to organizational operations (including mission, functions, image, or reputation), organizational assets, and individuals, resulting from the operation of organizational systems and the associated processing, storage, or transmission of CUI</v>
      </c>
      <c r="G108" s="14" t="s">
        <v>565</v>
      </c>
      <c r="H108" s="14" t="s">
        <v>517</v>
      </c>
      <c r="I108" s="14" t="s">
        <v>529</v>
      </c>
      <c r="J108" s="14" t="s">
        <v>494</v>
      </c>
      <c r="K108" s="25" t="s">
        <v>489</v>
      </c>
    </row>
    <row r="109" spans="1:11" ht="87" customHeight="1" x14ac:dyDescent="0.25">
      <c r="A109" s="15" t="str">
        <f>xControls!D83</f>
        <v>03.11.02</v>
      </c>
      <c r="B109" s="15" t="str">
        <f>xControls!A83</f>
        <v>Risk Assessment</v>
      </c>
      <c r="C109" s="12"/>
      <c r="D109" s="15" t="str">
        <f>xControls!B83</f>
        <v>Derived</v>
      </c>
      <c r="E109" s="15" t="str">
        <f>xControls!C83</f>
        <v>3.11.2</v>
      </c>
      <c r="F109" s="16" t="str">
        <f>xControls!E83</f>
        <v>Scan for vulnerabilities in organizational systems and applications periodically and when new vulnerabilities affecting those systems and applications are identified.</v>
      </c>
      <c r="G109" s="14" t="s">
        <v>565</v>
      </c>
      <c r="H109" s="17" t="s">
        <v>517</v>
      </c>
      <c r="I109" s="17" t="s">
        <v>529</v>
      </c>
      <c r="J109" s="17" t="s">
        <v>494</v>
      </c>
      <c r="K109" s="25" t="s">
        <v>489</v>
      </c>
    </row>
    <row r="110" spans="1:11" ht="87" customHeight="1" x14ac:dyDescent="0.25">
      <c r="A110" s="11" t="str">
        <f>xControls!D84</f>
        <v>03.11.03</v>
      </c>
      <c r="B110" s="11" t="str">
        <f>xControls!A84</f>
        <v>Risk Assessment</v>
      </c>
      <c r="C110" s="12"/>
      <c r="D110" s="11" t="str">
        <f>xControls!B84</f>
        <v>Derived</v>
      </c>
      <c r="E110" s="11" t="str">
        <f>xControls!C84</f>
        <v>3.11.3</v>
      </c>
      <c r="F110" s="13" t="str">
        <f>xControls!E84</f>
        <v>Remediate vulnerabilities in accordance with risk assessments.</v>
      </c>
      <c r="G110" s="14" t="s">
        <v>565</v>
      </c>
      <c r="H110" s="14" t="s">
        <v>517</v>
      </c>
      <c r="I110" s="14" t="s">
        <v>529</v>
      </c>
      <c r="J110" s="14" t="s">
        <v>494</v>
      </c>
      <c r="K110" s="25" t="s">
        <v>489</v>
      </c>
    </row>
    <row r="111" spans="1:11" ht="18.75" customHeight="1" x14ac:dyDescent="0.25">
      <c r="A111" s="15"/>
      <c r="B111" s="15"/>
      <c r="C111" s="18"/>
      <c r="D111" s="19"/>
      <c r="E111" s="19"/>
      <c r="F111" s="20"/>
      <c r="G111" s="21"/>
      <c r="H111" s="21" t="s">
        <v>517</v>
      </c>
      <c r="I111" s="21"/>
      <c r="J111" s="17" t="s">
        <v>494</v>
      </c>
      <c r="K111" s="27"/>
    </row>
    <row r="112" spans="1:11" ht="87" customHeight="1" x14ac:dyDescent="0.25">
      <c r="A112" s="11" t="str">
        <f>xControls!D85</f>
        <v>03.12.01</v>
      </c>
      <c r="B112" s="11" t="str">
        <f>xControls!A85</f>
        <v>Security Assessment</v>
      </c>
      <c r="C112" s="12" t="str">
        <f>xControls!A85</f>
        <v>Security Assessment</v>
      </c>
      <c r="D112" s="11" t="str">
        <f>xControls!B85</f>
        <v>Basic</v>
      </c>
      <c r="E112" s="11" t="str">
        <f>xControls!C85</f>
        <v>3.12.1</v>
      </c>
      <c r="F112" s="13" t="str">
        <f>xControls!E85</f>
        <v>Periodically assess the security controls in organizational systems to determine if the controls are effective in their application.</v>
      </c>
      <c r="G112" s="14" t="s">
        <v>565</v>
      </c>
      <c r="H112" s="14" t="s">
        <v>517</v>
      </c>
      <c r="I112" s="14" t="s">
        <v>529</v>
      </c>
      <c r="J112" s="14" t="s">
        <v>494</v>
      </c>
      <c r="K112" s="25" t="s">
        <v>489</v>
      </c>
    </row>
    <row r="113" spans="1:11" ht="87" customHeight="1" x14ac:dyDescent="0.25">
      <c r="A113" s="15" t="str">
        <f>xControls!D86</f>
        <v>03.12.02</v>
      </c>
      <c r="B113" s="15" t="str">
        <f>xControls!A86</f>
        <v>Security Assessment</v>
      </c>
      <c r="C113" s="12"/>
      <c r="D113" s="15" t="str">
        <f>xControls!B86</f>
        <v>Basic</v>
      </c>
      <c r="E113" s="15" t="str">
        <f>xControls!C86</f>
        <v>3.12.2</v>
      </c>
      <c r="F113" s="16" t="str">
        <f>xControls!E86</f>
        <v>Develop and implement plans of action designed to correct deficiencies and reduce or eliminate vulnerabilities in organizational systems.</v>
      </c>
      <c r="G113" s="14" t="s">
        <v>565</v>
      </c>
      <c r="H113" s="17" t="s">
        <v>517</v>
      </c>
      <c r="I113" s="17" t="s">
        <v>529</v>
      </c>
      <c r="J113" s="17" t="s">
        <v>494</v>
      </c>
      <c r="K113" s="25" t="s">
        <v>489</v>
      </c>
    </row>
    <row r="114" spans="1:11" ht="87" customHeight="1" x14ac:dyDescent="0.25">
      <c r="A114" s="11" t="str">
        <f>xControls!D87</f>
        <v>03.12.03</v>
      </c>
      <c r="B114" s="11" t="str">
        <f>xControls!A87</f>
        <v>Security Assessment</v>
      </c>
      <c r="C114" s="12"/>
      <c r="D114" s="11" t="str">
        <f>xControls!B87</f>
        <v>Basic</v>
      </c>
      <c r="E114" s="11" t="str">
        <f>xControls!C87</f>
        <v>3.12.3</v>
      </c>
      <c r="F114" s="13" t="str">
        <f>xControls!E87</f>
        <v>Monitor security controls on an ongoing basis to ensure the continued effectiveness of the controls.</v>
      </c>
      <c r="G114" s="14" t="s">
        <v>565</v>
      </c>
      <c r="H114" s="14" t="s">
        <v>517</v>
      </c>
      <c r="I114" s="14" t="s">
        <v>529</v>
      </c>
      <c r="J114" s="14" t="s">
        <v>494</v>
      </c>
      <c r="K114" s="25" t="s">
        <v>489</v>
      </c>
    </row>
    <row r="115" spans="1:11" ht="87" customHeight="1" x14ac:dyDescent="0.25">
      <c r="A115" s="15" t="str">
        <f>xControls!D88</f>
        <v>03.12.04</v>
      </c>
      <c r="B115" s="15" t="str">
        <f>xControls!A88</f>
        <v>Security Assessment</v>
      </c>
      <c r="C115" s="12"/>
      <c r="D115" s="15" t="str">
        <f>xControls!B88</f>
        <v>Basic</v>
      </c>
      <c r="E115" s="15" t="str">
        <f>xControls!C88</f>
        <v>3.12.4</v>
      </c>
      <c r="F115" s="16" t="str">
        <f>xControls!E88</f>
        <v xml:space="preserve">Develop, document, and periodically update system security plans that describe system boundaries, system environments of operation, how security requirements are implemented, and the relationships with or connections to other systems.[28]  </v>
      </c>
      <c r="G115" s="14" t="s">
        <v>565</v>
      </c>
      <c r="H115" s="17" t="s">
        <v>517</v>
      </c>
      <c r="I115" s="17" t="s">
        <v>529</v>
      </c>
      <c r="J115" s="17" t="s">
        <v>494</v>
      </c>
      <c r="K115" s="25" t="s">
        <v>489</v>
      </c>
    </row>
    <row r="116" spans="1:11" ht="18.75" customHeight="1" x14ac:dyDescent="0.25">
      <c r="A116" s="11"/>
      <c r="B116" s="11"/>
      <c r="C116" s="18"/>
      <c r="D116" s="19"/>
      <c r="E116" s="19"/>
      <c r="F116" s="20"/>
      <c r="G116" s="21"/>
      <c r="H116" s="21" t="s">
        <v>517</v>
      </c>
      <c r="I116" s="21"/>
      <c r="J116" s="14" t="s">
        <v>494</v>
      </c>
      <c r="K116" s="27"/>
    </row>
    <row r="117" spans="1:11" ht="87" customHeight="1" x14ac:dyDescent="0.25">
      <c r="A117" s="15" t="str">
        <f>xControls!D89</f>
        <v>03.13.01</v>
      </c>
      <c r="B117" s="15" t="str">
        <f>xControls!A89</f>
        <v>System and Communications Protection</v>
      </c>
      <c r="C117" s="12" t="str">
        <f>xControls!A89</f>
        <v>System and Communications Protection</v>
      </c>
      <c r="D117" s="15" t="str">
        <f>xControls!B89</f>
        <v>Basic</v>
      </c>
      <c r="E117" s="15" t="str">
        <f>xControls!C89</f>
        <v>3.13.1</v>
      </c>
      <c r="F117" s="16" t="str">
        <f>xControls!E89</f>
        <v>Monitor, control, and protect communications (i.e., information transmitted or received by organizational systems) at the external boundaries and key internal boundaries of organizational systems.</v>
      </c>
      <c r="G117" s="14" t="s">
        <v>565</v>
      </c>
      <c r="H117" s="17" t="s">
        <v>517</v>
      </c>
      <c r="I117" s="17" t="s">
        <v>529</v>
      </c>
      <c r="J117" s="17" t="s">
        <v>494</v>
      </c>
      <c r="K117" s="25" t="s">
        <v>489</v>
      </c>
    </row>
    <row r="118" spans="1:11" ht="87" customHeight="1" x14ac:dyDescent="0.25">
      <c r="A118" s="11" t="str">
        <f>xControls!D90</f>
        <v>03.13.02</v>
      </c>
      <c r="B118" s="11" t="str">
        <f>xControls!A90</f>
        <v>System and Communications Protection</v>
      </c>
      <c r="C118" s="12"/>
      <c r="D118" s="11" t="str">
        <f>xControls!B90</f>
        <v>Basic</v>
      </c>
      <c r="E118" s="11" t="str">
        <f>xControls!C90</f>
        <v>3.13.2</v>
      </c>
      <c r="F118" s="13" t="str">
        <f>xControls!E90</f>
        <v>Employ architectural designs, software development techniques, and systems engineering principles that promote effective information security within organizational systems.</v>
      </c>
      <c r="G118" s="14" t="s">
        <v>565</v>
      </c>
      <c r="H118" s="14" t="s">
        <v>517</v>
      </c>
      <c r="I118" s="14" t="s">
        <v>529</v>
      </c>
      <c r="J118" s="14" t="s">
        <v>494</v>
      </c>
      <c r="K118" s="25" t="s">
        <v>489</v>
      </c>
    </row>
    <row r="119" spans="1:11" ht="87" customHeight="1" x14ac:dyDescent="0.25">
      <c r="A119" s="15" t="str">
        <f>xControls!D91</f>
        <v>03.13.03</v>
      </c>
      <c r="B119" s="15" t="str">
        <f>xControls!A91</f>
        <v>System and Communications Protection</v>
      </c>
      <c r="C119" s="12"/>
      <c r="D119" s="15" t="str">
        <f>xControls!B91</f>
        <v>Derived</v>
      </c>
      <c r="E119" s="15" t="str">
        <f>xControls!C91</f>
        <v>3.13.3</v>
      </c>
      <c r="F119" s="16" t="str">
        <f>xControls!E91</f>
        <v>Separate user functionality from system management functionality.</v>
      </c>
      <c r="G119" s="14" t="s">
        <v>565</v>
      </c>
      <c r="H119" s="17" t="s">
        <v>517</v>
      </c>
      <c r="I119" s="17" t="s">
        <v>529</v>
      </c>
      <c r="J119" s="17" t="s">
        <v>494</v>
      </c>
      <c r="K119" s="25" t="s">
        <v>489</v>
      </c>
    </row>
    <row r="120" spans="1:11" ht="87" customHeight="1" x14ac:dyDescent="0.25">
      <c r="A120" s="11" t="str">
        <f>xControls!D92</f>
        <v>03.13.04</v>
      </c>
      <c r="B120" s="11" t="str">
        <f>xControls!A92</f>
        <v>System and Communications Protection</v>
      </c>
      <c r="C120" s="12"/>
      <c r="D120" s="11" t="str">
        <f>xControls!B92</f>
        <v>Derived</v>
      </c>
      <c r="E120" s="11" t="str">
        <f>xControls!C92</f>
        <v>3.13.4</v>
      </c>
      <c r="F120" s="13" t="str">
        <f>xControls!E92</f>
        <v>Prevent unauthorized and unintended information transfer via shared system resources.</v>
      </c>
      <c r="G120" s="14" t="s">
        <v>565</v>
      </c>
      <c r="H120" s="14" t="s">
        <v>517</v>
      </c>
      <c r="I120" s="14" t="s">
        <v>529</v>
      </c>
      <c r="J120" s="14" t="s">
        <v>494</v>
      </c>
      <c r="K120" s="25" t="s">
        <v>489</v>
      </c>
    </row>
    <row r="121" spans="1:11" ht="87" customHeight="1" x14ac:dyDescent="0.25">
      <c r="A121" s="15" t="str">
        <f>xControls!D93</f>
        <v>03.13.05</v>
      </c>
      <c r="B121" s="15" t="str">
        <f>xControls!A93</f>
        <v>System and Communications Protection</v>
      </c>
      <c r="C121" s="12"/>
      <c r="D121" s="15" t="str">
        <f>xControls!B93</f>
        <v>Derived</v>
      </c>
      <c r="E121" s="15" t="str">
        <f>xControls!C93</f>
        <v>3.13.5</v>
      </c>
      <c r="F121" s="16" t="str">
        <f>xControls!E93</f>
        <v>Implement subnetworks for publicly accessible system components that are physically or logically separated from internal networks.</v>
      </c>
      <c r="G121" s="14" t="s">
        <v>565</v>
      </c>
      <c r="H121" s="17" t="s">
        <v>517</v>
      </c>
      <c r="I121" s="17" t="s">
        <v>529</v>
      </c>
      <c r="J121" s="17" t="s">
        <v>494</v>
      </c>
      <c r="K121" s="25" t="s">
        <v>489</v>
      </c>
    </row>
    <row r="122" spans="1:11" ht="87" customHeight="1" x14ac:dyDescent="0.25">
      <c r="A122" s="11" t="str">
        <f>xControls!D94</f>
        <v>03.13.06</v>
      </c>
      <c r="B122" s="11" t="str">
        <f>xControls!A94</f>
        <v>System and Communications Protection</v>
      </c>
      <c r="C122" s="12"/>
      <c r="D122" s="11" t="str">
        <f>xControls!B94</f>
        <v>Derived</v>
      </c>
      <c r="E122" s="11" t="str">
        <f>xControls!C94</f>
        <v>3.13.6</v>
      </c>
      <c r="F122" s="13" t="str">
        <f>xControls!E94</f>
        <v>Deny network communications traffic by default and allow network communications traffic by exception (i.e., deny all, permit by exception).</v>
      </c>
      <c r="G122" s="14" t="s">
        <v>565</v>
      </c>
      <c r="H122" s="14" t="s">
        <v>517</v>
      </c>
      <c r="I122" s="14" t="s">
        <v>529</v>
      </c>
      <c r="J122" s="14" t="s">
        <v>494</v>
      </c>
      <c r="K122" s="25" t="s">
        <v>489</v>
      </c>
    </row>
    <row r="123" spans="1:11" ht="87" customHeight="1" x14ac:dyDescent="0.25">
      <c r="A123" s="15" t="str">
        <f>xControls!D95</f>
        <v>03.13.07</v>
      </c>
      <c r="B123" s="15" t="str">
        <f>xControls!A95</f>
        <v>System and Communications Protection</v>
      </c>
      <c r="C123" s="12"/>
      <c r="D123" s="15" t="str">
        <f>xControls!B95</f>
        <v>Derived</v>
      </c>
      <c r="E123" s="15" t="str">
        <f>xControls!C95</f>
        <v>3.13.7</v>
      </c>
      <c r="F123" s="16" t="str">
        <f>xControls!E95</f>
        <v>Prevent remote devices from simultaneously establishing non-remote connections with organizational systems and communicating via some other connection to resources in external networks (i.e., split tunneling).</v>
      </c>
      <c r="G123" s="14" t="s">
        <v>565</v>
      </c>
      <c r="H123" s="17" t="s">
        <v>517</v>
      </c>
      <c r="I123" s="17" t="s">
        <v>529</v>
      </c>
      <c r="J123" s="17" t="s">
        <v>494</v>
      </c>
      <c r="K123" s="25" t="s">
        <v>489</v>
      </c>
    </row>
    <row r="124" spans="1:11" ht="87" customHeight="1" x14ac:dyDescent="0.25">
      <c r="A124" s="11" t="str">
        <f>xControls!D96</f>
        <v>03.13.08</v>
      </c>
      <c r="B124" s="11" t="str">
        <f>xControls!A96</f>
        <v>System and Communications Protection</v>
      </c>
      <c r="C124" s="12"/>
      <c r="D124" s="11" t="str">
        <f>xControls!B96</f>
        <v>Derived</v>
      </c>
      <c r="E124" s="11" t="str">
        <f>xControls!C96</f>
        <v>3.13.8</v>
      </c>
      <c r="F124" s="13" t="str">
        <f>xControls!E96</f>
        <v>Implement cryptographic mechanisms to prevent unauthorized disclosure of CUI during transmission unless otherwise protected by alternative physical safeguards.</v>
      </c>
      <c r="G124" s="14" t="s">
        <v>568</v>
      </c>
      <c r="H124" s="14" t="s">
        <v>517</v>
      </c>
      <c r="I124" s="14" t="s">
        <v>514</v>
      </c>
      <c r="J124" s="14" t="s">
        <v>494</v>
      </c>
      <c r="K124" s="25" t="s">
        <v>492</v>
      </c>
    </row>
    <row r="125" spans="1:11" ht="87" customHeight="1" x14ac:dyDescent="0.25">
      <c r="A125" s="15" t="str">
        <f>xControls!D97</f>
        <v>03.13.09</v>
      </c>
      <c r="B125" s="15" t="str">
        <f>xControls!A97</f>
        <v>System and Communications Protection</v>
      </c>
      <c r="C125" s="12"/>
      <c r="D125" s="15" t="str">
        <f>xControls!B97</f>
        <v>Derived</v>
      </c>
      <c r="E125" s="15" t="str">
        <f>xControls!C97</f>
        <v>3.13.9</v>
      </c>
      <c r="F125" s="16" t="str">
        <f>xControls!E97</f>
        <v>Terminate network connections associated with communications sessions at the end of the sessions or after a defined period of inactivity.</v>
      </c>
      <c r="G125" s="14" t="s">
        <v>565</v>
      </c>
      <c r="H125" s="17" t="s">
        <v>517</v>
      </c>
      <c r="I125" s="17" t="s">
        <v>529</v>
      </c>
      <c r="J125" s="17" t="s">
        <v>494</v>
      </c>
      <c r="K125" s="25" t="s">
        <v>489</v>
      </c>
    </row>
    <row r="126" spans="1:11" ht="87" customHeight="1" x14ac:dyDescent="0.25">
      <c r="A126" s="11" t="str">
        <f>xControls!D98</f>
        <v>03.13.10</v>
      </c>
      <c r="B126" s="11" t="str">
        <f>xControls!A98</f>
        <v>System and Communications Protection</v>
      </c>
      <c r="C126" s="12"/>
      <c r="D126" s="11" t="str">
        <f>xControls!B98</f>
        <v>Derived</v>
      </c>
      <c r="E126" s="11" t="str">
        <f>xControls!C98</f>
        <v>3.13.10</v>
      </c>
      <c r="F126" s="13" t="str">
        <f>xControls!E98</f>
        <v>Establish and manage cryptographic keys for cryptography employed in organizational systems.</v>
      </c>
      <c r="G126" s="14" t="s">
        <v>568</v>
      </c>
      <c r="H126" s="14" t="s">
        <v>517</v>
      </c>
      <c r="I126" s="14" t="s">
        <v>514</v>
      </c>
      <c r="J126" s="14" t="s">
        <v>494</v>
      </c>
      <c r="K126" s="25" t="s">
        <v>492</v>
      </c>
    </row>
    <row r="127" spans="1:11" ht="87" customHeight="1" x14ac:dyDescent="0.25">
      <c r="A127" s="15" t="str">
        <f>xControls!D99</f>
        <v>03.13.11</v>
      </c>
      <c r="B127" s="15" t="str">
        <f>xControls!A99</f>
        <v>System and Communications Protection</v>
      </c>
      <c r="C127" s="12"/>
      <c r="D127" s="15" t="str">
        <f>xControls!B99</f>
        <v>Derived</v>
      </c>
      <c r="E127" s="15" t="str">
        <f>xControls!C99</f>
        <v>3.13.11</v>
      </c>
      <c r="F127" s="16" t="str">
        <f>xControls!E99</f>
        <v>Employ FIPS-validated cryptography when used to protect the confidentiality of CUI.</v>
      </c>
      <c r="G127" s="14" t="s">
        <v>565</v>
      </c>
      <c r="H127" s="17" t="s">
        <v>517</v>
      </c>
      <c r="I127" s="17" t="s">
        <v>529</v>
      </c>
      <c r="J127" s="17" t="s">
        <v>494</v>
      </c>
      <c r="K127" s="25" t="s">
        <v>489</v>
      </c>
    </row>
    <row r="128" spans="1:11" ht="87" customHeight="1" x14ac:dyDescent="0.25">
      <c r="A128" s="11" t="str">
        <f>xControls!D100</f>
        <v>03.13.12</v>
      </c>
      <c r="B128" s="11" t="str">
        <f>xControls!A100</f>
        <v>System and Communications Protection</v>
      </c>
      <c r="C128" s="12"/>
      <c r="D128" s="11" t="str">
        <f>xControls!B100</f>
        <v>Derived</v>
      </c>
      <c r="E128" s="11" t="str">
        <f>xControls!C100</f>
        <v>3.13.12</v>
      </c>
      <c r="F128" s="13" t="str">
        <f>xControls!E100</f>
        <v xml:space="preserve">Prohibit remote activation of collaborative computing devices and provide indication of devices in use to users present at the device.[29].  </v>
      </c>
      <c r="G128" s="14" t="s">
        <v>565</v>
      </c>
      <c r="H128" s="14" t="s">
        <v>517</v>
      </c>
      <c r="I128" s="14" t="s">
        <v>529</v>
      </c>
      <c r="J128" s="14" t="s">
        <v>494</v>
      </c>
      <c r="K128" s="25" t="s">
        <v>489</v>
      </c>
    </row>
    <row r="129" spans="1:11" ht="87" customHeight="1" x14ac:dyDescent="0.25">
      <c r="A129" s="15" t="str">
        <f>xControls!D101</f>
        <v>03.13.13</v>
      </c>
      <c r="B129" s="15" t="str">
        <f>xControls!A101</f>
        <v>System and Communications Protection</v>
      </c>
      <c r="C129" s="12"/>
      <c r="D129" s="15" t="str">
        <f>xControls!B101</f>
        <v>Derived</v>
      </c>
      <c r="E129" s="15" t="str">
        <f>xControls!C101</f>
        <v>3.13.13</v>
      </c>
      <c r="F129" s="16" t="str">
        <f>xControls!E101</f>
        <v>Control and monitor the use of mobile code.</v>
      </c>
      <c r="G129" s="14" t="s">
        <v>565</v>
      </c>
      <c r="H129" s="17" t="s">
        <v>517</v>
      </c>
      <c r="I129" s="17" t="s">
        <v>529</v>
      </c>
      <c r="J129" s="17" t="s">
        <v>494</v>
      </c>
      <c r="K129" s="25" t="s">
        <v>489</v>
      </c>
    </row>
    <row r="130" spans="1:11" ht="87" customHeight="1" x14ac:dyDescent="0.25">
      <c r="A130" s="11" t="str">
        <f>xControls!D102</f>
        <v>03.13.14</v>
      </c>
      <c r="B130" s="11" t="str">
        <f>xControls!A102</f>
        <v>System and Communications Protection</v>
      </c>
      <c r="C130" s="12"/>
      <c r="D130" s="11" t="str">
        <f>xControls!B102</f>
        <v>Derived</v>
      </c>
      <c r="E130" s="11" t="str">
        <f>xControls!C102</f>
        <v>3.13.14</v>
      </c>
      <c r="F130" s="13" t="str">
        <f>xControls!E102</f>
        <v>Control and monitor the use of Voice over Internet Protocol (VoIP) technologies.</v>
      </c>
      <c r="G130" s="14" t="s">
        <v>568</v>
      </c>
      <c r="H130" s="14" t="s">
        <v>517</v>
      </c>
      <c r="I130" s="14" t="s">
        <v>514</v>
      </c>
      <c r="J130" s="14" t="s">
        <v>494</v>
      </c>
      <c r="K130" s="25" t="s">
        <v>492</v>
      </c>
    </row>
    <row r="131" spans="1:11" ht="87" customHeight="1" x14ac:dyDescent="0.25">
      <c r="A131" s="15" t="str">
        <f>xControls!D103</f>
        <v>03.13.15</v>
      </c>
      <c r="B131" s="15" t="str">
        <f>xControls!A103</f>
        <v>System and Communications Protection</v>
      </c>
      <c r="C131" s="12"/>
      <c r="D131" s="15" t="str">
        <f>xControls!B103</f>
        <v>Derived</v>
      </c>
      <c r="E131" s="15" t="str">
        <f>xControls!C103</f>
        <v>3.13.15</v>
      </c>
      <c r="F131" s="16" t="str">
        <f>xControls!E103</f>
        <v>Protect the authenticity of communications sessions.</v>
      </c>
      <c r="G131" s="14" t="s">
        <v>568</v>
      </c>
      <c r="H131" s="17" t="s">
        <v>517</v>
      </c>
      <c r="I131" s="17" t="s">
        <v>514</v>
      </c>
      <c r="J131" s="17" t="s">
        <v>494</v>
      </c>
      <c r="K131" s="26" t="s">
        <v>492</v>
      </c>
    </row>
    <row r="132" spans="1:11" ht="87" customHeight="1" x14ac:dyDescent="0.25">
      <c r="A132" s="11" t="str">
        <f>xControls!D104</f>
        <v>03.13.16</v>
      </c>
      <c r="B132" s="11" t="str">
        <f>xControls!A104</f>
        <v>System and Communications Protection</v>
      </c>
      <c r="C132" s="12"/>
      <c r="D132" s="11" t="str">
        <f>xControls!B104</f>
        <v>Derived</v>
      </c>
      <c r="E132" s="11" t="str">
        <f>xControls!C104</f>
        <v>3.13.16</v>
      </c>
      <c r="F132" s="13" t="str">
        <f>xControls!E104</f>
        <v>Protect the confidentiality of CUI at rest.</v>
      </c>
      <c r="G132" s="14" t="s">
        <v>565</v>
      </c>
      <c r="H132" s="14" t="s">
        <v>517</v>
      </c>
      <c r="I132" s="14" t="s">
        <v>529</v>
      </c>
      <c r="J132" s="14" t="s">
        <v>494</v>
      </c>
      <c r="K132" s="25" t="s">
        <v>489</v>
      </c>
    </row>
    <row r="133" spans="1:11" ht="18.75" customHeight="1" x14ac:dyDescent="0.25">
      <c r="A133" s="15"/>
      <c r="B133" s="15"/>
      <c r="C133" s="18"/>
      <c r="D133" s="19"/>
      <c r="E133" s="19"/>
      <c r="F133" s="20"/>
      <c r="G133" s="21"/>
      <c r="H133" s="21" t="s">
        <v>517</v>
      </c>
      <c r="I133" s="21"/>
      <c r="J133" s="17" t="s">
        <v>494</v>
      </c>
      <c r="K133" s="27"/>
    </row>
    <row r="134" spans="1:11" ht="87" customHeight="1" x14ac:dyDescent="0.25">
      <c r="A134" s="11" t="str">
        <f>xControls!D105</f>
        <v>03.14.01</v>
      </c>
      <c r="B134" s="11" t="str">
        <f>xControls!A105</f>
        <v>System and Information Integrity</v>
      </c>
      <c r="C134" s="12" t="str">
        <f>xControls!A105</f>
        <v>System and Information Integrity</v>
      </c>
      <c r="D134" s="11" t="str">
        <f>xControls!B105</f>
        <v>Basic</v>
      </c>
      <c r="E134" s="11" t="str">
        <f>xControls!C105</f>
        <v>3.14.1</v>
      </c>
      <c r="F134" s="13" t="str">
        <f>xControls!E105</f>
        <v>Identify, report, and correct system flaws in a timely manner.</v>
      </c>
      <c r="G134" s="14" t="s">
        <v>568</v>
      </c>
      <c r="H134" s="14" t="s">
        <v>517</v>
      </c>
      <c r="I134" s="14" t="s">
        <v>514</v>
      </c>
      <c r="J134" s="14" t="s">
        <v>494</v>
      </c>
      <c r="K134" s="25" t="s">
        <v>492</v>
      </c>
    </row>
    <row r="135" spans="1:11" ht="87" customHeight="1" x14ac:dyDescent="0.25">
      <c r="A135" s="15" t="str">
        <f>xControls!D106</f>
        <v>03.14.02</v>
      </c>
      <c r="B135" s="15" t="str">
        <f>xControls!A106</f>
        <v>System and Information Integrity</v>
      </c>
      <c r="C135" s="12"/>
      <c r="D135" s="15" t="str">
        <f>xControls!B106</f>
        <v>Basic</v>
      </c>
      <c r="E135" s="15" t="str">
        <f>xControls!C106</f>
        <v>3.14.2</v>
      </c>
      <c r="F135" s="16" t="str">
        <f>xControls!E106</f>
        <v>Provide protection from malicious code at designated locations within organizational systems.</v>
      </c>
      <c r="G135" s="14" t="s">
        <v>568</v>
      </c>
      <c r="H135" s="17" t="s">
        <v>517</v>
      </c>
      <c r="I135" s="17" t="s">
        <v>514</v>
      </c>
      <c r="J135" s="17" t="s">
        <v>494</v>
      </c>
      <c r="K135" s="26" t="s">
        <v>492</v>
      </c>
    </row>
    <row r="136" spans="1:11" ht="87" customHeight="1" x14ac:dyDescent="0.25">
      <c r="A136" s="11" t="str">
        <f>xControls!D107</f>
        <v>03.14.03</v>
      </c>
      <c r="B136" s="11" t="str">
        <f>xControls!A107</f>
        <v>System and Information Integrity</v>
      </c>
      <c r="C136" s="12"/>
      <c r="D136" s="11" t="str">
        <f>xControls!B107</f>
        <v>Basic</v>
      </c>
      <c r="E136" s="11" t="str">
        <f>xControls!C107</f>
        <v>3.14.3</v>
      </c>
      <c r="F136" s="13" t="str">
        <f>xControls!E107</f>
        <v>Monitor system security alerts and advisories and take action in response.</v>
      </c>
      <c r="G136" s="14" t="s">
        <v>568</v>
      </c>
      <c r="H136" s="14" t="s">
        <v>517</v>
      </c>
      <c r="I136" s="14" t="s">
        <v>514</v>
      </c>
      <c r="J136" s="14" t="s">
        <v>494</v>
      </c>
      <c r="K136" s="25" t="s">
        <v>492</v>
      </c>
    </row>
    <row r="137" spans="1:11" ht="87" customHeight="1" x14ac:dyDescent="0.25">
      <c r="A137" s="15" t="str">
        <f>xControls!D108</f>
        <v>03.14.04</v>
      </c>
      <c r="B137" s="15" t="str">
        <f>xControls!A108</f>
        <v>System and Information Integrity</v>
      </c>
      <c r="C137" s="12"/>
      <c r="D137" s="15" t="str">
        <f>xControls!B108</f>
        <v>Derived</v>
      </c>
      <c r="E137" s="15" t="str">
        <f>xControls!C108</f>
        <v>3.14.4</v>
      </c>
      <c r="F137" s="16" t="str">
        <f>xControls!E108</f>
        <v>Update malicious code protection mechanisms when new releases are available.</v>
      </c>
      <c r="G137" s="14" t="s">
        <v>568</v>
      </c>
      <c r="H137" s="17" t="s">
        <v>517</v>
      </c>
      <c r="I137" s="17" t="s">
        <v>514</v>
      </c>
      <c r="J137" s="17" t="s">
        <v>494</v>
      </c>
      <c r="K137" s="26" t="s">
        <v>492</v>
      </c>
    </row>
    <row r="138" spans="1:11" ht="87" customHeight="1" x14ac:dyDescent="0.25">
      <c r="A138" s="11" t="str">
        <f>xControls!D109</f>
        <v>03.14.05</v>
      </c>
      <c r="B138" s="11" t="str">
        <f>xControls!A109</f>
        <v>System and Information Integrity</v>
      </c>
      <c r="C138" s="12"/>
      <c r="D138" s="11" t="str">
        <f>xControls!B109</f>
        <v>Derived</v>
      </c>
      <c r="E138" s="11" t="str">
        <f>xControls!C109</f>
        <v>3.14.5</v>
      </c>
      <c r="F138" s="13" t="str">
        <f>xControls!E109</f>
        <v>Perform periodic scans of organizational systems and real-time scans of files from external sources as files are downloaded, opened, or executed.</v>
      </c>
      <c r="G138" s="14" t="s">
        <v>568</v>
      </c>
      <c r="H138" s="14" t="s">
        <v>517</v>
      </c>
      <c r="I138" s="14" t="s">
        <v>514</v>
      </c>
      <c r="J138" s="14" t="s">
        <v>494</v>
      </c>
      <c r="K138" s="25" t="s">
        <v>492</v>
      </c>
    </row>
    <row r="139" spans="1:11" ht="87" customHeight="1" x14ac:dyDescent="0.25">
      <c r="A139" s="15" t="str">
        <f>xControls!D110</f>
        <v>03.14.06</v>
      </c>
      <c r="B139" s="15" t="str">
        <f>xControls!A110</f>
        <v>System and Information Integrity</v>
      </c>
      <c r="C139" s="12"/>
      <c r="D139" s="15" t="str">
        <f>xControls!B110</f>
        <v>Derived</v>
      </c>
      <c r="E139" s="15" t="str">
        <f>xControls!C110</f>
        <v>3.14.6</v>
      </c>
      <c r="F139" s="16" t="str">
        <f>xControls!E110</f>
        <v>Monitor organizational systems, including inbound and outbound communications traffic, to detect attacks and indicators of potential attacks.</v>
      </c>
      <c r="G139" s="14" t="s">
        <v>568</v>
      </c>
      <c r="H139" s="17" t="s">
        <v>517</v>
      </c>
      <c r="I139" s="17" t="s">
        <v>514</v>
      </c>
      <c r="J139" s="17" t="s">
        <v>494</v>
      </c>
      <c r="K139" s="26" t="s">
        <v>492</v>
      </c>
    </row>
    <row r="140" spans="1:11" ht="87" customHeight="1" x14ac:dyDescent="0.25">
      <c r="A140" s="11" t="str">
        <f>xControls!D111</f>
        <v>03.14.07</v>
      </c>
      <c r="B140" s="11" t="str">
        <f>xControls!A111</f>
        <v>System and Information Integrity</v>
      </c>
      <c r="C140" s="12"/>
      <c r="D140" s="11" t="str">
        <f>xControls!B111</f>
        <v>Derived</v>
      </c>
      <c r="E140" s="11" t="str">
        <f>xControls!C111</f>
        <v>3.14.7</v>
      </c>
      <c r="F140" s="13" t="str">
        <f>xControls!E111</f>
        <v>Identify unauthorized use of organizational systems.</v>
      </c>
      <c r="G140" s="14" t="s">
        <v>568</v>
      </c>
      <c r="H140" s="14" t="s">
        <v>517</v>
      </c>
      <c r="I140" s="14" t="s">
        <v>514</v>
      </c>
      <c r="J140" s="14" t="s">
        <v>494</v>
      </c>
      <c r="K140" s="25" t="s">
        <v>492</v>
      </c>
    </row>
    <row r="141" spans="1:11" ht="18.75" customHeight="1" x14ac:dyDescent="0.25">
      <c r="A141" s="26"/>
      <c r="B141" s="26"/>
      <c r="C141" s="32"/>
      <c r="D141" s="27"/>
      <c r="E141" s="27"/>
      <c r="F141" s="27"/>
      <c r="G141" s="27"/>
      <c r="H141" s="27"/>
      <c r="I141" s="27"/>
      <c r="J141" s="27"/>
      <c r="K141" s="27"/>
    </row>
    <row r="144" spans="1:11" x14ac:dyDescent="0.25">
      <c r="B144">
        <f>COUNTA(B15:B141)</f>
        <v>111</v>
      </c>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I18:I140 K18:K140"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41"/>
  <sheetViews>
    <sheetView tabSelected="1" topLeftCell="C83" workbookViewId="0">
      <selection activeCell="H103" sqref="H103"/>
    </sheetView>
  </sheetViews>
  <sheetFormatPr defaultRowHeight="15" x14ac:dyDescent="0.25"/>
  <cols>
    <col min="1" max="1" width="5.85546875" hidden="1" customWidth="1"/>
    <col min="2" max="2" width="9" hidden="1" customWidth="1"/>
    <col min="3" max="3" width="37" bestFit="1" customWidth="1"/>
    <col min="4" max="4" width="14.85546875" customWidth="1"/>
    <col min="5" max="5" width="7.140625" bestFit="1" customWidth="1"/>
    <col min="6" max="6" width="43.5703125" customWidth="1"/>
    <col min="7" max="7" width="21"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51" t="str">
        <f>CONCATENATE("NIST 800-171 Assessment Interview: ",E11," for ", E10)</f>
        <v>NIST 800-171 Assessment Interview: 0 for 0</v>
      </c>
      <c r="D1" s="52"/>
      <c r="E1" s="52"/>
      <c r="F1" s="52"/>
      <c r="G1" s="52"/>
      <c r="H1" s="52"/>
      <c r="I1" s="52"/>
      <c r="J1" s="52"/>
      <c r="K1" s="52"/>
      <c r="L1" s="52"/>
      <c r="M1" s="52"/>
      <c r="N1" s="52"/>
      <c r="O1" s="52"/>
      <c r="P1" s="2"/>
    </row>
    <row r="3" spans="3:16" x14ac:dyDescent="0.25">
      <c r="C3" s="50" t="s">
        <v>466</v>
      </c>
      <c r="D3" s="43"/>
      <c r="E3" s="43"/>
      <c r="F3" s="43"/>
      <c r="G3" s="43"/>
      <c r="H3" s="43"/>
      <c r="I3" s="43"/>
      <c r="J3" s="43"/>
      <c r="K3" s="43"/>
      <c r="L3" s="43"/>
      <c r="M3" s="43"/>
      <c r="N3" s="43"/>
      <c r="O3" s="43"/>
      <c r="P3" s="52"/>
    </row>
    <row r="4" spans="3:16" ht="15" customHeight="1" x14ac:dyDescent="0.25">
      <c r="C4" s="61" t="s">
        <v>485</v>
      </c>
      <c r="D4" s="61"/>
      <c r="E4" s="61"/>
      <c r="F4" s="61"/>
      <c r="G4" s="61"/>
      <c r="H4" s="61"/>
      <c r="I4" s="61"/>
      <c r="J4" s="61"/>
      <c r="K4" s="61"/>
      <c r="L4" s="61"/>
      <c r="M4" s="61"/>
      <c r="N4" s="61"/>
      <c r="O4" s="61"/>
      <c r="P4" s="61"/>
    </row>
    <row r="5" spans="3:16" x14ac:dyDescent="0.25">
      <c r="C5" s="61"/>
      <c r="D5" s="61"/>
      <c r="E5" s="61"/>
      <c r="F5" s="61"/>
      <c r="G5" s="61"/>
      <c r="H5" s="61"/>
      <c r="I5" s="61"/>
      <c r="J5" s="61"/>
      <c r="K5" s="61"/>
      <c r="L5" s="61"/>
      <c r="M5" s="61"/>
      <c r="N5" s="61"/>
      <c r="O5" s="61"/>
      <c r="P5" s="61"/>
    </row>
    <row r="6" spans="3:16" x14ac:dyDescent="0.25">
      <c r="C6" s="61"/>
      <c r="D6" s="61"/>
      <c r="E6" s="61"/>
      <c r="F6" s="61"/>
      <c r="G6" s="61"/>
      <c r="H6" s="61"/>
      <c r="I6" s="61"/>
      <c r="J6" s="61"/>
      <c r="K6" s="61"/>
      <c r="L6" s="61"/>
      <c r="M6" s="61"/>
      <c r="N6" s="61"/>
      <c r="O6" s="61"/>
      <c r="P6" s="61"/>
    </row>
    <row r="7" spans="3:16" x14ac:dyDescent="0.25">
      <c r="C7" s="61"/>
      <c r="D7" s="61"/>
      <c r="E7" s="61"/>
      <c r="F7" s="61"/>
      <c r="G7" s="61"/>
      <c r="H7" s="61"/>
      <c r="I7" s="61"/>
      <c r="J7" s="61"/>
      <c r="K7" s="61"/>
      <c r="L7" s="61"/>
      <c r="M7" s="61"/>
      <c r="N7" s="61"/>
      <c r="O7" s="61"/>
      <c r="P7" s="61"/>
    </row>
    <row r="8" spans="3:16" x14ac:dyDescent="0.25">
      <c r="C8" s="61"/>
      <c r="D8" s="61"/>
      <c r="E8" s="61"/>
      <c r="F8" s="61"/>
      <c r="G8" s="61"/>
      <c r="H8" s="61"/>
      <c r="I8" s="61"/>
      <c r="J8" s="61"/>
      <c r="K8" s="61"/>
      <c r="L8" s="61"/>
      <c r="M8" s="61"/>
      <c r="N8" s="61"/>
      <c r="O8" s="61"/>
      <c r="P8" s="61"/>
    </row>
    <row r="10" spans="3:16" x14ac:dyDescent="0.25">
      <c r="C10" s="53" t="s">
        <v>480</v>
      </c>
      <c r="D10" s="54"/>
      <c r="E10" s="58">
        <f>'Control Worksheet'!E10</f>
        <v>0</v>
      </c>
      <c r="F10" s="59"/>
      <c r="G10" s="59"/>
      <c r="H10" s="59"/>
      <c r="I10" s="59"/>
      <c r="J10" s="59"/>
      <c r="K10" s="59"/>
      <c r="L10" s="59"/>
      <c r="M10" s="59"/>
      <c r="N10" s="59"/>
      <c r="O10" s="59"/>
      <c r="P10" s="60"/>
    </row>
    <row r="11" spans="3:16" x14ac:dyDescent="0.25">
      <c r="C11" s="44" t="s">
        <v>476</v>
      </c>
      <c r="D11" s="45"/>
      <c r="E11" s="58">
        <f>'Control Worksheet'!E11</f>
        <v>0</v>
      </c>
      <c r="F11" s="59"/>
      <c r="G11" s="59"/>
      <c r="H11" s="59"/>
      <c r="I11" s="59"/>
      <c r="J11" s="59"/>
      <c r="K11" s="59"/>
      <c r="L11" s="59"/>
      <c r="M11" s="59"/>
      <c r="N11" s="59"/>
      <c r="O11" s="59"/>
      <c r="P11" s="60"/>
    </row>
    <row r="12" spans="3:16" x14ac:dyDescent="0.25">
      <c r="C12" s="44" t="s">
        <v>478</v>
      </c>
      <c r="D12" s="45"/>
      <c r="E12" s="58">
        <f>'Control Worksheet'!E12</f>
        <v>0</v>
      </c>
      <c r="F12" s="59"/>
      <c r="G12" s="59"/>
      <c r="H12" s="59"/>
      <c r="I12" s="59"/>
      <c r="J12" s="59"/>
      <c r="K12" s="59"/>
      <c r="L12" s="59"/>
      <c r="M12" s="59"/>
      <c r="N12" s="59"/>
      <c r="O12" s="59"/>
      <c r="P12" s="60"/>
    </row>
    <row r="13" spans="3:16" x14ac:dyDescent="0.25">
      <c r="C13" s="44" t="s">
        <v>477</v>
      </c>
      <c r="D13" s="45"/>
      <c r="E13" s="58">
        <f>'Control Worksheet'!E13</f>
        <v>0</v>
      </c>
      <c r="F13" s="59"/>
      <c r="G13" s="59"/>
      <c r="H13" s="59"/>
      <c r="I13" s="59"/>
      <c r="J13" s="59"/>
      <c r="K13" s="59"/>
      <c r="L13" s="59"/>
      <c r="M13" s="59"/>
      <c r="N13" s="59"/>
      <c r="O13" s="59"/>
      <c r="P13" s="60"/>
    </row>
    <row r="14" spans="3:16" x14ac:dyDescent="0.25">
      <c r="C14" s="46" t="s">
        <v>479</v>
      </c>
      <c r="D14" s="47"/>
      <c r="E14" s="58">
        <f>'Control Worksheet'!E14</f>
        <v>0</v>
      </c>
      <c r="F14" s="59"/>
      <c r="G14" s="59"/>
      <c r="H14" s="59"/>
      <c r="I14" s="59"/>
      <c r="J14" s="59"/>
      <c r="K14" s="59"/>
      <c r="L14" s="59"/>
      <c r="M14" s="59"/>
      <c r="N14" s="59"/>
      <c r="O14" s="59"/>
      <c r="P14" s="60"/>
    </row>
    <row r="16" spans="3:16" x14ac:dyDescent="0.25">
      <c r="C16" s="7"/>
      <c r="D16" s="7"/>
      <c r="E16" s="7"/>
      <c r="F16" s="7"/>
      <c r="G16" s="7"/>
      <c r="H16" s="7"/>
      <c r="I16" s="7"/>
      <c r="J16" s="7"/>
      <c r="K16" s="7"/>
      <c r="L16" s="7"/>
      <c r="M16" s="7"/>
      <c r="N16" s="7"/>
      <c r="O16" s="7"/>
      <c r="P16" s="7"/>
    </row>
    <row r="17" spans="1:16" x14ac:dyDescent="0.25">
      <c r="A17" t="s">
        <v>519</v>
      </c>
      <c r="B17" t="s">
        <v>520</v>
      </c>
      <c r="C17" s="6" t="s">
        <v>1</v>
      </c>
      <c r="D17" s="6" t="s">
        <v>483</v>
      </c>
      <c r="E17" s="6" t="s">
        <v>481</v>
      </c>
      <c r="F17" s="6" t="s">
        <v>487</v>
      </c>
      <c r="G17" s="6" t="s">
        <v>472</v>
      </c>
      <c r="H17" s="6" t="s">
        <v>569</v>
      </c>
      <c r="I17" s="6" t="s">
        <v>473</v>
      </c>
      <c r="J17" s="6" t="s">
        <v>496</v>
      </c>
      <c r="K17" s="6" t="s">
        <v>474</v>
      </c>
      <c r="L17" s="6" t="s">
        <v>486</v>
      </c>
      <c r="M17" s="6" t="s">
        <v>505</v>
      </c>
      <c r="N17" s="6" t="s">
        <v>500</v>
      </c>
      <c r="O17" s="6" t="s">
        <v>499</v>
      </c>
      <c r="P17" s="6" t="s">
        <v>497</v>
      </c>
    </row>
    <row r="18" spans="1:16" x14ac:dyDescent="0.25">
      <c r="A18" t="str">
        <f>xControls!D2</f>
        <v>03.01.01</v>
      </c>
      <c r="B18" t="str">
        <f>xControls!A2</f>
        <v>Access Control</v>
      </c>
      <c r="C18" s="5" t="str">
        <f>xControls!A2</f>
        <v>Access Control</v>
      </c>
      <c r="D18" t="str">
        <f>xControls!B2</f>
        <v>Basic</v>
      </c>
      <c r="E18" t="str">
        <f>xControls!C2</f>
        <v>3.1.1</v>
      </c>
      <c r="F18" s="8" t="str">
        <f>'Control Worksheet'!$G18</f>
        <v>Addressed in the MS SSP</v>
      </c>
      <c r="G18" s="8" t="s">
        <v>511</v>
      </c>
      <c r="I18" t="s">
        <v>506</v>
      </c>
      <c r="K18" t="s">
        <v>494</v>
      </c>
      <c r="L18" t="s">
        <v>492</v>
      </c>
    </row>
    <row r="19" spans="1:16" x14ac:dyDescent="0.25">
      <c r="A19" t="str">
        <f>xControls!D3</f>
        <v>03.01.02</v>
      </c>
      <c r="B19" t="str">
        <f>xControls!A3</f>
        <v>Access Control</v>
      </c>
      <c r="C19" s="5"/>
      <c r="D19" t="str">
        <f>xControls!B3</f>
        <v>Basic</v>
      </c>
      <c r="E19" t="str">
        <f>xControls!C3</f>
        <v>3.1.2</v>
      </c>
      <c r="F19" s="8" t="str">
        <f>'Control Worksheet'!$G19</f>
        <v>Addressed in the MS SSP</v>
      </c>
      <c r="G19" s="8" t="s">
        <v>511</v>
      </c>
      <c r="I19" t="s">
        <v>506</v>
      </c>
      <c r="K19" t="s">
        <v>494</v>
      </c>
      <c r="L19" t="s">
        <v>492</v>
      </c>
    </row>
    <row r="20" spans="1:16" x14ac:dyDescent="0.25">
      <c r="A20" t="str">
        <f>xControls!D4</f>
        <v>03.01.03</v>
      </c>
      <c r="B20" t="str">
        <f>xControls!A4</f>
        <v>Access Control</v>
      </c>
      <c r="C20" s="5"/>
      <c r="D20" t="str">
        <f>xControls!B4</f>
        <v>Derived</v>
      </c>
      <c r="E20" t="str">
        <f>xControls!C4</f>
        <v>3.1.3</v>
      </c>
      <c r="F20" s="8" t="str">
        <f>'Control Worksheet'!$G20</f>
        <v>Addressed in the MS SSP</v>
      </c>
      <c r="G20" s="8" t="s">
        <v>511</v>
      </c>
      <c r="I20" t="s">
        <v>506</v>
      </c>
      <c r="K20" t="s">
        <v>494</v>
      </c>
      <c r="L20" t="s">
        <v>492</v>
      </c>
    </row>
    <row r="21" spans="1:16" x14ac:dyDescent="0.25">
      <c r="A21" t="str">
        <f>xControls!D5</f>
        <v>03.01.04</v>
      </c>
      <c r="B21" t="str">
        <f>xControls!A5</f>
        <v>Access Control</v>
      </c>
      <c r="C21" s="5"/>
      <c r="D21" t="str">
        <f>xControls!B5</f>
        <v>Derived</v>
      </c>
      <c r="E21" t="str">
        <f>xControls!C5</f>
        <v>3.1.4</v>
      </c>
      <c r="F21" s="8" t="str">
        <f>'Control Worksheet'!$G21</f>
        <v>Addressed in the MS SSP</v>
      </c>
      <c r="G21" s="8" t="s">
        <v>511</v>
      </c>
      <c r="I21" t="s">
        <v>506</v>
      </c>
      <c r="K21" t="s">
        <v>494</v>
      </c>
      <c r="L21" t="s">
        <v>492</v>
      </c>
    </row>
    <row r="22" spans="1:16" x14ac:dyDescent="0.25">
      <c r="A22" t="str">
        <f>xControls!D6</f>
        <v>03.01.05</v>
      </c>
      <c r="B22" t="str">
        <f>xControls!A6</f>
        <v>Access Control</v>
      </c>
      <c r="C22" s="5"/>
      <c r="D22" t="str">
        <f>xControls!B6</f>
        <v>Derived</v>
      </c>
      <c r="E22" t="str">
        <f>xControls!C6</f>
        <v>3.1.5</v>
      </c>
      <c r="F22" s="8" t="str">
        <f>'Control Worksheet'!$G22</f>
        <v>Addressed in the MS SSP</v>
      </c>
      <c r="G22" s="8" t="s">
        <v>511</v>
      </c>
      <c r="I22" t="s">
        <v>506</v>
      </c>
      <c r="K22" t="s">
        <v>494</v>
      </c>
      <c r="L22" t="s">
        <v>492</v>
      </c>
    </row>
    <row r="23" spans="1:16" x14ac:dyDescent="0.25">
      <c r="A23" t="str">
        <f>xControls!D7</f>
        <v>03.01.06</v>
      </c>
      <c r="B23" t="str">
        <f>xControls!A7</f>
        <v>Access Control</v>
      </c>
      <c r="C23" s="5"/>
      <c r="D23" t="str">
        <f>xControls!B7</f>
        <v>Derived</v>
      </c>
      <c r="E23" t="str">
        <f>xControls!C7</f>
        <v>3.1.6</v>
      </c>
      <c r="F23" s="8" t="str">
        <f>'Control Worksheet'!$G23</f>
        <v>Addressed in the MS SSP</v>
      </c>
      <c r="G23" s="8" t="s">
        <v>511</v>
      </c>
      <c r="I23" t="s">
        <v>506</v>
      </c>
      <c r="K23" t="s">
        <v>494</v>
      </c>
      <c r="L23" t="s">
        <v>492</v>
      </c>
    </row>
    <row r="24" spans="1:16" x14ac:dyDescent="0.25">
      <c r="A24" t="str">
        <f>xControls!D8</f>
        <v>03.01.07</v>
      </c>
      <c r="B24" t="str">
        <f>xControls!A8</f>
        <v>Access Control</v>
      </c>
      <c r="C24" s="5"/>
      <c r="D24" t="str">
        <f>xControls!B8</f>
        <v>Derived</v>
      </c>
      <c r="E24" t="str">
        <f>xControls!C8</f>
        <v>3.1.7</v>
      </c>
      <c r="F24" s="8" t="str">
        <f>'Control Worksheet'!$G24</f>
        <v>Addressed in the MS SSP</v>
      </c>
      <c r="G24" s="8" t="s">
        <v>511</v>
      </c>
      <c r="I24" t="s">
        <v>506</v>
      </c>
      <c r="K24" t="s">
        <v>494</v>
      </c>
      <c r="L24" t="s">
        <v>492</v>
      </c>
    </row>
    <row r="25" spans="1:16" x14ac:dyDescent="0.25">
      <c r="A25" t="str">
        <f>xControls!D9</f>
        <v>03.01.08</v>
      </c>
      <c r="B25" t="str">
        <f>xControls!A9</f>
        <v>Access Control</v>
      </c>
      <c r="C25" s="5"/>
      <c r="D25" t="str">
        <f>xControls!B9</f>
        <v>Derived</v>
      </c>
      <c r="E25" t="str">
        <f>xControls!C9</f>
        <v>3.1.8</v>
      </c>
      <c r="F25" s="8" t="str">
        <f>'Control Worksheet'!$G25</f>
        <v>Addressed in the MS SSP</v>
      </c>
      <c r="G25" s="8" t="s">
        <v>511</v>
      </c>
      <c r="I25" t="s">
        <v>506</v>
      </c>
      <c r="K25" t="s">
        <v>494</v>
      </c>
      <c r="L25" t="s">
        <v>492</v>
      </c>
    </row>
    <row r="26" spans="1:16" x14ac:dyDescent="0.25">
      <c r="A26" t="str">
        <f>xControls!D10</f>
        <v>03.01.09</v>
      </c>
      <c r="B26" t="str">
        <f>xControls!A10</f>
        <v>Access Control</v>
      </c>
      <c r="C26" s="5"/>
      <c r="D26" t="str">
        <f>xControls!B10</f>
        <v>Derived</v>
      </c>
      <c r="E26" t="str">
        <f>xControls!C10</f>
        <v>3.1.9</v>
      </c>
      <c r="F26" s="8">
        <f>'Control Worksheet'!$G26</f>
        <v>0</v>
      </c>
      <c r="G26" s="8" t="s">
        <v>511</v>
      </c>
      <c r="I26" t="s">
        <v>506</v>
      </c>
      <c r="K26" t="s">
        <v>494</v>
      </c>
      <c r="L26" t="s">
        <v>492</v>
      </c>
    </row>
    <row r="27" spans="1:16" x14ac:dyDescent="0.25">
      <c r="A27" t="str">
        <f>xControls!D11</f>
        <v>03.01.10</v>
      </c>
      <c r="B27" t="str">
        <f>xControls!A11</f>
        <v>Access Control</v>
      </c>
      <c r="C27" s="5"/>
      <c r="D27" t="str">
        <f>xControls!B11</f>
        <v>Derived</v>
      </c>
      <c r="E27" t="str">
        <f>xControls!C11</f>
        <v>3.1.10</v>
      </c>
      <c r="F27" s="8" t="str">
        <f>'Control Worksheet'!$G27</f>
        <v>Addressed in the MS SSP</v>
      </c>
      <c r="G27" s="8" t="s">
        <v>511</v>
      </c>
      <c r="I27" t="s">
        <v>506</v>
      </c>
      <c r="K27" t="s">
        <v>494</v>
      </c>
      <c r="L27" t="s">
        <v>492</v>
      </c>
    </row>
    <row r="28" spans="1:16" x14ac:dyDescent="0.25">
      <c r="A28" t="str">
        <f>xControls!D12</f>
        <v>03.01.11</v>
      </c>
      <c r="B28" t="str">
        <f>xControls!A12</f>
        <v>Access Control</v>
      </c>
      <c r="C28" s="5"/>
      <c r="D28" t="str">
        <f>xControls!B12</f>
        <v>Derived</v>
      </c>
      <c r="E28" t="str">
        <f>xControls!C12</f>
        <v>3.1.11</v>
      </c>
      <c r="F28" s="8" t="str">
        <f>'Control Worksheet'!$G28</f>
        <v>Addressed in the MS SSP</v>
      </c>
      <c r="G28" s="8" t="s">
        <v>511</v>
      </c>
      <c r="I28" t="s">
        <v>506</v>
      </c>
      <c r="K28" t="s">
        <v>494</v>
      </c>
      <c r="L28" t="s">
        <v>492</v>
      </c>
    </row>
    <row r="29" spans="1:16" x14ac:dyDescent="0.25">
      <c r="A29" t="str">
        <f>xControls!D13</f>
        <v>03.01.12</v>
      </c>
      <c r="B29" t="str">
        <f>xControls!A13</f>
        <v>Access Control</v>
      </c>
      <c r="C29" s="5"/>
      <c r="D29" t="str">
        <f>xControls!B13</f>
        <v>Derived</v>
      </c>
      <c r="E29" t="str">
        <f>xControls!C13</f>
        <v>3.1.12</v>
      </c>
      <c r="F29" s="8" t="str">
        <f>'Control Worksheet'!$G29</f>
        <v>Addressed in the MS SSP</v>
      </c>
      <c r="G29" s="8" t="s">
        <v>511</v>
      </c>
      <c r="I29" t="s">
        <v>506</v>
      </c>
      <c r="K29" t="s">
        <v>494</v>
      </c>
      <c r="L29" t="s">
        <v>492</v>
      </c>
    </row>
    <row r="30" spans="1:16" x14ac:dyDescent="0.25">
      <c r="A30" t="str">
        <f>xControls!D14</f>
        <v>03.01.13</v>
      </c>
      <c r="B30" t="str">
        <f>xControls!A14</f>
        <v>Access Control</v>
      </c>
      <c r="C30" s="5"/>
      <c r="D30" t="str">
        <f>xControls!B14</f>
        <v>Derived</v>
      </c>
      <c r="E30" t="str">
        <f>xControls!C14</f>
        <v>3.1.13</v>
      </c>
      <c r="F30" s="8" t="str">
        <f>'Control Worksheet'!$G30</f>
        <v>Addressed in the MS SSP</v>
      </c>
      <c r="G30" s="8" t="s">
        <v>511</v>
      </c>
      <c r="I30" t="s">
        <v>506</v>
      </c>
      <c r="K30" t="s">
        <v>494</v>
      </c>
      <c r="L30" t="s">
        <v>492</v>
      </c>
    </row>
    <row r="31" spans="1:16" x14ac:dyDescent="0.25">
      <c r="A31" t="str">
        <f>xControls!D15</f>
        <v>03.01.14</v>
      </c>
      <c r="B31" t="str">
        <f>xControls!A15</f>
        <v>Access Control</v>
      </c>
      <c r="C31" s="5"/>
      <c r="D31" t="str">
        <f>xControls!B15</f>
        <v>Derived</v>
      </c>
      <c r="E31" t="str">
        <f>xControls!C15</f>
        <v>3.1.14</v>
      </c>
      <c r="F31" s="8" t="str">
        <f>'Control Worksheet'!$G31</f>
        <v>Addressed in the MS SSP</v>
      </c>
      <c r="G31" s="8" t="s">
        <v>511</v>
      </c>
      <c r="I31" t="s">
        <v>506</v>
      </c>
      <c r="K31" t="s">
        <v>494</v>
      </c>
      <c r="L31" t="s">
        <v>492</v>
      </c>
    </row>
    <row r="32" spans="1:16" ht="30" x14ac:dyDescent="0.25">
      <c r="A32" t="str">
        <f>xControls!D16</f>
        <v>03.01.15</v>
      </c>
      <c r="B32" t="str">
        <f>xControls!A16</f>
        <v>Access Control</v>
      </c>
      <c r="C32" s="5"/>
      <c r="D32" t="str">
        <f>xControls!B16</f>
        <v>Derived</v>
      </c>
      <c r="E32" t="str">
        <f>xControls!C16</f>
        <v>3.1.15</v>
      </c>
      <c r="F32" s="8" t="str">
        <f>'Control Worksheet'!$G32</f>
        <v>Implemented by Microsoft as documented in the Azure SSP</v>
      </c>
      <c r="G32" s="8" t="s">
        <v>511</v>
      </c>
      <c r="I32" t="s">
        <v>506</v>
      </c>
      <c r="K32" t="s">
        <v>494</v>
      </c>
      <c r="L32" t="s">
        <v>489</v>
      </c>
      <c r="N32" t="s">
        <v>566</v>
      </c>
      <c r="P32" t="s">
        <v>567</v>
      </c>
    </row>
    <row r="33" spans="1:16" x14ac:dyDescent="0.25">
      <c r="A33" t="str">
        <f>xControls!D17</f>
        <v>03.01.16</v>
      </c>
      <c r="B33" t="str">
        <f>xControls!A17</f>
        <v>Access Control</v>
      </c>
      <c r="C33" s="5"/>
      <c r="D33" t="str">
        <f>xControls!B17</f>
        <v>Derived</v>
      </c>
      <c r="E33" t="str">
        <f>xControls!C17</f>
        <v>3.1.16</v>
      </c>
      <c r="F33" s="8" t="str">
        <f>'Control Worksheet'!$G33</f>
        <v>Addressed in the MS SSP</v>
      </c>
      <c r="G33" s="8" t="s">
        <v>511</v>
      </c>
      <c r="I33" t="s">
        <v>506</v>
      </c>
      <c r="K33" t="s">
        <v>494</v>
      </c>
      <c r="L33" t="s">
        <v>492</v>
      </c>
    </row>
    <row r="34" spans="1:16" x14ac:dyDescent="0.25">
      <c r="A34" t="str">
        <f>xControls!D18</f>
        <v>03.01.17</v>
      </c>
      <c r="B34" t="str">
        <f>xControls!A18</f>
        <v>Access Control</v>
      </c>
      <c r="C34" s="5"/>
      <c r="D34" t="str">
        <f>xControls!B18</f>
        <v>Derived</v>
      </c>
      <c r="E34" t="str">
        <f>xControls!C18</f>
        <v>3.1.17</v>
      </c>
      <c r="F34" s="8" t="str">
        <f>'Control Worksheet'!$G34</f>
        <v>Addressed in the MS SSP</v>
      </c>
      <c r="G34" s="8" t="s">
        <v>511</v>
      </c>
      <c r="I34" t="s">
        <v>506</v>
      </c>
      <c r="K34" t="s">
        <v>494</v>
      </c>
      <c r="L34" t="s">
        <v>492</v>
      </c>
    </row>
    <row r="35" spans="1:16" x14ac:dyDescent="0.25">
      <c r="A35" t="str">
        <f>xControls!D19</f>
        <v>03.01.18</v>
      </c>
      <c r="B35" t="str">
        <f>xControls!A19</f>
        <v>Access Control</v>
      </c>
      <c r="C35" s="5"/>
      <c r="D35" t="str">
        <f>xControls!B19</f>
        <v>Derived</v>
      </c>
      <c r="E35" t="str">
        <f>xControls!C19</f>
        <v>3.1.18</v>
      </c>
      <c r="F35" s="8" t="str">
        <f>'Control Worksheet'!$G35</f>
        <v>Addressed in the MS SSP</v>
      </c>
      <c r="G35" s="8" t="s">
        <v>511</v>
      </c>
      <c r="I35" t="s">
        <v>506</v>
      </c>
      <c r="K35" t="s">
        <v>494</v>
      </c>
      <c r="L35" t="s">
        <v>492</v>
      </c>
    </row>
    <row r="36" spans="1:16" x14ac:dyDescent="0.25">
      <c r="A36" t="str">
        <f>xControls!D20</f>
        <v>03.01.19</v>
      </c>
      <c r="B36" t="str">
        <f>xControls!A20</f>
        <v>Access Control</v>
      </c>
      <c r="C36" s="5"/>
      <c r="D36" t="str">
        <f>xControls!B20</f>
        <v>Derived</v>
      </c>
      <c r="E36" t="str">
        <f>xControls!C20</f>
        <v>3.1.19</v>
      </c>
      <c r="F36" s="8" t="str">
        <f>'Control Worksheet'!$G36</f>
        <v>Addressed in the MS SSP</v>
      </c>
      <c r="G36" s="8" t="s">
        <v>511</v>
      </c>
      <c r="I36" t="s">
        <v>506</v>
      </c>
      <c r="K36" t="s">
        <v>494</v>
      </c>
      <c r="L36" t="s">
        <v>492</v>
      </c>
    </row>
    <row r="37" spans="1:16" x14ac:dyDescent="0.25">
      <c r="A37" t="str">
        <f>xControls!D21</f>
        <v>03.01.20</v>
      </c>
      <c r="B37" t="str">
        <f>xControls!A21</f>
        <v>Access Control</v>
      </c>
      <c r="C37" s="5"/>
      <c r="D37" t="str">
        <f>xControls!B21</f>
        <v>Derived</v>
      </c>
      <c r="E37" t="str">
        <f>xControls!C21</f>
        <v>3.1.20</v>
      </c>
      <c r="F37" s="8" t="str">
        <f>'Control Worksheet'!$G37</f>
        <v>Addressed in the MS SSP</v>
      </c>
      <c r="G37" s="8" t="s">
        <v>511</v>
      </c>
      <c r="I37" t="s">
        <v>506</v>
      </c>
      <c r="K37" t="s">
        <v>494</v>
      </c>
      <c r="L37" t="s">
        <v>492</v>
      </c>
    </row>
    <row r="38" spans="1:16" x14ac:dyDescent="0.25">
      <c r="A38" t="str">
        <f>xControls!D22</f>
        <v>03.01.21</v>
      </c>
      <c r="B38" t="str">
        <f>xControls!A22</f>
        <v>Access Control</v>
      </c>
      <c r="C38" s="5"/>
      <c r="D38" t="str">
        <f>xControls!B22</f>
        <v>Derived</v>
      </c>
      <c r="E38" t="str">
        <f>xControls!C22</f>
        <v>3.1.21</v>
      </c>
      <c r="F38" s="8" t="str">
        <f>'Control Worksheet'!$G38</f>
        <v>Addressed in the MS SSP</v>
      </c>
      <c r="G38" s="8" t="s">
        <v>511</v>
      </c>
      <c r="I38" t="s">
        <v>506</v>
      </c>
      <c r="K38" t="s">
        <v>494</v>
      </c>
      <c r="L38" t="s">
        <v>492</v>
      </c>
    </row>
    <row r="39" spans="1:16" ht="30" x14ac:dyDescent="0.25">
      <c r="A39" t="str">
        <f>xControls!D23</f>
        <v>03.01.22</v>
      </c>
      <c r="B39" t="str">
        <f>xControls!A23</f>
        <v>Access Control</v>
      </c>
      <c r="C39" s="5"/>
      <c r="D39" t="str">
        <f>xControls!B23</f>
        <v>Derived</v>
      </c>
      <c r="E39" t="str">
        <f>xControls!C23</f>
        <v>3.1.22</v>
      </c>
      <c r="F39" s="8" t="str">
        <f>'Control Worksheet'!$G39</f>
        <v>Implemented by Microsoft as documented in the Azure SSP</v>
      </c>
      <c r="G39" s="8" t="s">
        <v>511</v>
      </c>
      <c r="I39" t="s">
        <v>506</v>
      </c>
      <c r="K39" t="s">
        <v>494</v>
      </c>
      <c r="L39" t="s">
        <v>489</v>
      </c>
      <c r="N39" t="s">
        <v>566</v>
      </c>
      <c r="P39" t="s">
        <v>567</v>
      </c>
    </row>
    <row r="40" spans="1:16" x14ac:dyDescent="0.25">
      <c r="A40" s="7"/>
      <c r="B40" s="7"/>
      <c r="C40" s="7"/>
      <c r="D40" s="7"/>
      <c r="E40" s="7"/>
      <c r="F40" s="9"/>
      <c r="G40" s="9"/>
      <c r="H40" s="7"/>
      <c r="I40" s="7"/>
      <c r="J40" s="7"/>
      <c r="K40" t="s">
        <v>494</v>
      </c>
      <c r="L40" s="7"/>
      <c r="M40" s="7"/>
      <c r="N40" s="7"/>
      <c r="O40" s="7"/>
      <c r="P40" s="7"/>
    </row>
    <row r="41" spans="1:16" x14ac:dyDescent="0.25">
      <c r="A41" t="str">
        <f>xControls!D24</f>
        <v>03.02.01</v>
      </c>
      <c r="B41" t="str">
        <f>xControls!A24</f>
        <v>Awareness and Training</v>
      </c>
      <c r="C41" s="5" t="str">
        <f>xControls!A24</f>
        <v>Awareness and Training</v>
      </c>
      <c r="D41" t="str">
        <f>xControls!B24</f>
        <v>Basic</v>
      </c>
      <c r="E41" t="str">
        <f>xControls!C24</f>
        <v>3.2.1</v>
      </c>
      <c r="F41" s="8" t="str">
        <f>'Control Worksheet'!$G41</f>
        <v>Addressed in the MS SSP</v>
      </c>
      <c r="G41" s="8" t="s">
        <v>511</v>
      </c>
      <c r="I41" t="s">
        <v>506</v>
      </c>
      <c r="K41" t="s">
        <v>494</v>
      </c>
      <c r="L41" t="s">
        <v>492</v>
      </c>
    </row>
    <row r="42" spans="1:16" x14ac:dyDescent="0.25">
      <c r="A42" t="str">
        <f>xControls!D25</f>
        <v>03.02.02</v>
      </c>
      <c r="B42" t="str">
        <f>xControls!A25</f>
        <v>Awareness and Training</v>
      </c>
      <c r="C42" s="5"/>
      <c r="D42" t="str">
        <f>xControls!B25</f>
        <v>Basic</v>
      </c>
      <c r="E42" t="str">
        <f>xControls!C25</f>
        <v>3.2.2</v>
      </c>
      <c r="F42" s="8" t="str">
        <f>'Control Worksheet'!$G42</f>
        <v>Addressed in the MS SSP</v>
      </c>
      <c r="G42" s="8" t="s">
        <v>511</v>
      </c>
      <c r="I42" t="s">
        <v>506</v>
      </c>
      <c r="K42" t="s">
        <v>494</v>
      </c>
      <c r="L42" t="s">
        <v>492</v>
      </c>
    </row>
    <row r="43" spans="1:16" x14ac:dyDescent="0.25">
      <c r="A43" t="str">
        <f>xControls!D26</f>
        <v>03.02.03</v>
      </c>
      <c r="B43" t="str">
        <f>xControls!A26</f>
        <v>Awareness and Training</v>
      </c>
      <c r="C43" s="5"/>
      <c r="D43" t="str">
        <f>xControls!B26</f>
        <v>Derived</v>
      </c>
      <c r="E43" t="str">
        <f>xControls!C26</f>
        <v>3.2.3</v>
      </c>
      <c r="F43" s="8" t="str">
        <f>'Control Worksheet'!$G43</f>
        <v>Addressed in the MS SSP</v>
      </c>
      <c r="G43" s="8" t="s">
        <v>511</v>
      </c>
      <c r="I43" t="s">
        <v>506</v>
      </c>
      <c r="K43" t="s">
        <v>494</v>
      </c>
      <c r="L43" t="s">
        <v>492</v>
      </c>
    </row>
    <row r="44" spans="1:16" x14ac:dyDescent="0.25">
      <c r="C44" s="7"/>
      <c r="D44" s="7"/>
      <c r="E44" s="7"/>
      <c r="F44" s="9"/>
      <c r="G44" s="8" t="s">
        <v>511</v>
      </c>
      <c r="H44" s="7"/>
      <c r="I44" s="7"/>
      <c r="J44" s="7"/>
      <c r="K44" t="s">
        <v>494</v>
      </c>
      <c r="L44" s="7"/>
      <c r="M44" s="7"/>
      <c r="N44" s="7"/>
      <c r="O44" s="7"/>
      <c r="P44" s="7"/>
    </row>
    <row r="45" spans="1:16" x14ac:dyDescent="0.25">
      <c r="A45" t="str">
        <f>xControls!D27</f>
        <v>03.03.01</v>
      </c>
      <c r="B45" t="str">
        <f>xControls!A27</f>
        <v>Audit and Accountability</v>
      </c>
      <c r="C45" s="5" t="str">
        <f>xControls!A27</f>
        <v>Audit and Accountability</v>
      </c>
      <c r="D45" t="str">
        <f>xControls!B27</f>
        <v>Basic</v>
      </c>
      <c r="E45" t="str">
        <f>xControls!C27</f>
        <v>3.3.1</v>
      </c>
      <c r="F45" s="8" t="str">
        <f>'Control Worksheet'!$G45</f>
        <v>Addressed in the MS SSP</v>
      </c>
      <c r="G45" s="8" t="s">
        <v>511</v>
      </c>
      <c r="I45" t="s">
        <v>506</v>
      </c>
      <c r="K45" t="s">
        <v>494</v>
      </c>
      <c r="L45" t="s">
        <v>492</v>
      </c>
    </row>
    <row r="46" spans="1:16" x14ac:dyDescent="0.25">
      <c r="A46" t="str">
        <f>xControls!D28</f>
        <v>03.03.02</v>
      </c>
      <c r="B46" t="str">
        <f>xControls!A28</f>
        <v>Audit and Accountability</v>
      </c>
      <c r="C46" s="5"/>
      <c r="D46" t="str">
        <f>xControls!B28</f>
        <v>Basic</v>
      </c>
      <c r="E46" t="str">
        <f>xControls!C28</f>
        <v>3.3.2</v>
      </c>
      <c r="F46" s="8" t="str">
        <f>'Control Worksheet'!$G46</f>
        <v>Addressed in the MS SSP</v>
      </c>
      <c r="G46" s="8" t="s">
        <v>511</v>
      </c>
      <c r="I46" t="s">
        <v>506</v>
      </c>
      <c r="K46" t="s">
        <v>494</v>
      </c>
      <c r="L46" t="s">
        <v>492</v>
      </c>
    </row>
    <row r="47" spans="1:16" x14ac:dyDescent="0.25">
      <c r="A47" t="str">
        <f>xControls!D29</f>
        <v>03.03.03</v>
      </c>
      <c r="B47" t="str">
        <f>xControls!A29</f>
        <v>Audit and Accountability</v>
      </c>
      <c r="C47" s="5"/>
      <c r="D47" t="str">
        <f>xControls!B29</f>
        <v>Derived</v>
      </c>
      <c r="E47" t="str">
        <f>xControls!C29</f>
        <v>3.3.3</v>
      </c>
      <c r="F47" s="8" t="str">
        <f>'Control Worksheet'!$G47</f>
        <v>Addressed in the MS SSP</v>
      </c>
      <c r="G47" s="8" t="s">
        <v>511</v>
      </c>
      <c r="I47" t="s">
        <v>506</v>
      </c>
      <c r="K47" t="s">
        <v>494</v>
      </c>
      <c r="L47" t="s">
        <v>492</v>
      </c>
    </row>
    <row r="48" spans="1:16" x14ac:dyDescent="0.25">
      <c r="A48" t="str">
        <f>xControls!D30</f>
        <v>03.03.04</v>
      </c>
      <c r="B48" t="str">
        <f>xControls!A30</f>
        <v>Audit and Accountability</v>
      </c>
      <c r="C48" s="5"/>
      <c r="D48" t="str">
        <f>xControls!B30</f>
        <v>Derived</v>
      </c>
      <c r="E48" t="str">
        <f>xControls!C30</f>
        <v>3.3.4</v>
      </c>
      <c r="F48" s="8" t="str">
        <f>'Control Worksheet'!$G48</f>
        <v>Addressed in the MS SSP</v>
      </c>
      <c r="G48" s="8" t="s">
        <v>511</v>
      </c>
      <c r="I48" t="s">
        <v>506</v>
      </c>
      <c r="K48" t="s">
        <v>494</v>
      </c>
      <c r="L48" t="s">
        <v>492</v>
      </c>
    </row>
    <row r="49" spans="1:16" x14ac:dyDescent="0.25">
      <c r="A49" t="str">
        <f>xControls!D31</f>
        <v>03.03.05</v>
      </c>
      <c r="B49" t="str">
        <f>xControls!A31</f>
        <v>Audit and Accountability</v>
      </c>
      <c r="C49" s="5"/>
      <c r="D49" t="str">
        <f>xControls!B31</f>
        <v>Derived</v>
      </c>
      <c r="E49" t="str">
        <f>xControls!C31</f>
        <v>3.3.5</v>
      </c>
      <c r="F49" s="8" t="str">
        <f>'Control Worksheet'!$G49</f>
        <v>Addressed in the MS SSP</v>
      </c>
      <c r="G49" s="8" t="s">
        <v>511</v>
      </c>
      <c r="I49" t="s">
        <v>506</v>
      </c>
      <c r="K49" t="s">
        <v>494</v>
      </c>
      <c r="L49" t="s">
        <v>492</v>
      </c>
    </row>
    <row r="50" spans="1:16" x14ac:dyDescent="0.25">
      <c r="A50" t="str">
        <f>xControls!D32</f>
        <v>03.03.06</v>
      </c>
      <c r="B50" t="str">
        <f>xControls!A32</f>
        <v>Audit and Accountability</v>
      </c>
      <c r="C50" s="5"/>
      <c r="D50" t="str">
        <f>xControls!B32</f>
        <v>Derived</v>
      </c>
      <c r="E50" t="str">
        <f>xControls!C32</f>
        <v>3.3.6</v>
      </c>
      <c r="F50" s="8" t="str">
        <f>'Control Worksheet'!$G50</f>
        <v>Addressed in the MS SSP</v>
      </c>
      <c r="G50" s="8" t="s">
        <v>511</v>
      </c>
      <c r="I50" t="s">
        <v>506</v>
      </c>
      <c r="K50" t="s">
        <v>494</v>
      </c>
      <c r="L50" t="s">
        <v>492</v>
      </c>
    </row>
    <row r="51" spans="1:16" x14ac:dyDescent="0.25">
      <c r="A51" t="str">
        <f>xControls!D33</f>
        <v>03.03.07</v>
      </c>
      <c r="B51" t="str">
        <f>xControls!A33</f>
        <v>Audit and Accountability</v>
      </c>
      <c r="C51" s="5"/>
      <c r="D51" t="str">
        <f>xControls!B33</f>
        <v>Derived</v>
      </c>
      <c r="E51" t="str">
        <f>xControls!C33</f>
        <v>3.3.7</v>
      </c>
      <c r="F51" s="8" t="str">
        <f>'Control Worksheet'!$G51</f>
        <v>Addressed in the MS SSP</v>
      </c>
      <c r="G51" s="8" t="s">
        <v>511</v>
      </c>
      <c r="I51" t="s">
        <v>506</v>
      </c>
      <c r="K51" t="s">
        <v>494</v>
      </c>
      <c r="L51" t="s">
        <v>492</v>
      </c>
    </row>
    <row r="52" spans="1:16" x14ac:dyDescent="0.25">
      <c r="A52" t="str">
        <f>xControls!D34</f>
        <v>03.03.08</v>
      </c>
      <c r="B52" t="str">
        <f>xControls!A34</f>
        <v>Audit and Accountability</v>
      </c>
      <c r="C52" s="5"/>
      <c r="D52" t="str">
        <f>xControls!B34</f>
        <v>Derived</v>
      </c>
      <c r="E52" t="str">
        <f>xControls!C34</f>
        <v>3.3.8</v>
      </c>
      <c r="F52" s="8" t="str">
        <f>'Control Worksheet'!$G52</f>
        <v>Addressed in the MS SSP</v>
      </c>
      <c r="G52" s="8" t="s">
        <v>511</v>
      </c>
      <c r="I52" t="s">
        <v>506</v>
      </c>
      <c r="K52" t="s">
        <v>494</v>
      </c>
      <c r="L52" t="s">
        <v>492</v>
      </c>
    </row>
    <row r="53" spans="1:16" x14ac:dyDescent="0.25">
      <c r="A53" t="str">
        <f>xControls!D35</f>
        <v>03.03.09</v>
      </c>
      <c r="B53" t="str">
        <f>xControls!A35</f>
        <v>Audit and Accountability</v>
      </c>
      <c r="C53" s="5"/>
      <c r="D53" t="str">
        <f>xControls!B35</f>
        <v>Derived</v>
      </c>
      <c r="E53" t="str">
        <f>xControls!C35</f>
        <v>3.3.9</v>
      </c>
      <c r="F53" s="8" t="str">
        <f>'Control Worksheet'!$G53</f>
        <v>Addressed in the MS SSP</v>
      </c>
      <c r="G53" s="8" t="s">
        <v>511</v>
      </c>
      <c r="I53" t="s">
        <v>506</v>
      </c>
      <c r="K53" t="s">
        <v>494</v>
      </c>
      <c r="L53" t="s">
        <v>492</v>
      </c>
    </row>
    <row r="54" spans="1:16" x14ac:dyDescent="0.25">
      <c r="A54" s="7"/>
      <c r="B54" s="7"/>
      <c r="C54" s="7"/>
      <c r="D54" s="7"/>
      <c r="E54" s="7"/>
      <c r="F54" s="9"/>
      <c r="G54" s="8" t="s">
        <v>511</v>
      </c>
      <c r="H54" s="7"/>
      <c r="I54" s="7"/>
      <c r="J54" s="7"/>
      <c r="K54" t="s">
        <v>494</v>
      </c>
      <c r="L54" s="7"/>
      <c r="M54" s="7"/>
      <c r="N54" s="7"/>
      <c r="O54" s="7"/>
      <c r="P54" s="7"/>
    </row>
    <row r="55" spans="1:16" ht="30" x14ac:dyDescent="0.25">
      <c r="A55" t="str">
        <f>xControls!D36</f>
        <v>03.04.01</v>
      </c>
      <c r="B55" t="str">
        <f>xControls!A36</f>
        <v>Configuration Management</v>
      </c>
      <c r="C55" s="5" t="str">
        <f>xControls!A36</f>
        <v>Configuration Management</v>
      </c>
      <c r="D55" t="str">
        <f>xControls!B36</f>
        <v>Basic</v>
      </c>
      <c r="E55" t="str">
        <f>xControls!C36</f>
        <v>3.4.1</v>
      </c>
      <c r="F55" s="8" t="str">
        <f>'Control Worksheet'!$G55</f>
        <v>Implemented by Microsoft as documented in the Azure SSP</v>
      </c>
      <c r="G55" s="8" t="s">
        <v>511</v>
      </c>
      <c r="I55" t="s">
        <v>506</v>
      </c>
      <c r="K55" t="s">
        <v>494</v>
      </c>
      <c r="L55" t="s">
        <v>489</v>
      </c>
      <c r="N55" t="s">
        <v>566</v>
      </c>
      <c r="P55" t="s">
        <v>567</v>
      </c>
    </row>
    <row r="56" spans="1:16" ht="30" x14ac:dyDescent="0.25">
      <c r="A56" t="str">
        <f>xControls!D37</f>
        <v>03.04.02</v>
      </c>
      <c r="B56" t="str">
        <f>xControls!A37</f>
        <v>Configuration Management</v>
      </c>
      <c r="C56" s="5"/>
      <c r="D56" t="str">
        <f>xControls!B37</f>
        <v>Basic</v>
      </c>
      <c r="E56" t="str">
        <f>xControls!C37</f>
        <v>3.4.2</v>
      </c>
      <c r="F56" s="8" t="str">
        <f>'Control Worksheet'!$G56</f>
        <v>Implemented by Microsoft as documented in the Azure SSP</v>
      </c>
      <c r="G56" s="8" t="s">
        <v>511</v>
      </c>
      <c r="I56" t="s">
        <v>506</v>
      </c>
      <c r="K56" t="s">
        <v>494</v>
      </c>
      <c r="L56" t="s">
        <v>489</v>
      </c>
      <c r="N56" t="s">
        <v>566</v>
      </c>
      <c r="P56" t="s">
        <v>567</v>
      </c>
    </row>
    <row r="57" spans="1:16" ht="30" x14ac:dyDescent="0.25">
      <c r="A57" t="str">
        <f>xControls!D38</f>
        <v>03.04.03</v>
      </c>
      <c r="B57" t="str">
        <f>xControls!A38</f>
        <v>Configuration Management</v>
      </c>
      <c r="C57" s="5"/>
      <c r="D57" t="str">
        <f>xControls!B38</f>
        <v>Derived</v>
      </c>
      <c r="E57" t="str">
        <f>xControls!C38</f>
        <v>3.4.3</v>
      </c>
      <c r="F57" s="8" t="str">
        <f>'Control Worksheet'!$G57</f>
        <v>Implemented by Microsoft as documented in the Azure SSP</v>
      </c>
      <c r="G57" s="8" t="s">
        <v>511</v>
      </c>
      <c r="I57" t="s">
        <v>506</v>
      </c>
      <c r="K57" t="s">
        <v>494</v>
      </c>
      <c r="L57" t="s">
        <v>489</v>
      </c>
      <c r="N57" t="s">
        <v>566</v>
      </c>
      <c r="P57" t="s">
        <v>567</v>
      </c>
    </row>
    <row r="58" spans="1:16" ht="30" x14ac:dyDescent="0.25">
      <c r="A58" t="str">
        <f>xControls!D39</f>
        <v>03.04.04</v>
      </c>
      <c r="B58" t="str">
        <f>xControls!A39</f>
        <v>Configuration Management</v>
      </c>
      <c r="C58" s="5"/>
      <c r="D58" t="str">
        <f>xControls!B39</f>
        <v>Derived</v>
      </c>
      <c r="E58" t="str">
        <f>xControls!C39</f>
        <v>3.4.4</v>
      </c>
      <c r="F58" s="8" t="str">
        <f>'Control Worksheet'!$G58</f>
        <v>Implemented by Microsoft as documented in the Azure SSP</v>
      </c>
      <c r="G58" s="8" t="s">
        <v>511</v>
      </c>
      <c r="I58" t="s">
        <v>506</v>
      </c>
      <c r="K58" t="s">
        <v>494</v>
      </c>
      <c r="L58" t="s">
        <v>489</v>
      </c>
      <c r="N58" t="s">
        <v>566</v>
      </c>
      <c r="P58" t="s">
        <v>567</v>
      </c>
    </row>
    <row r="59" spans="1:16" ht="30" x14ac:dyDescent="0.25">
      <c r="A59" t="str">
        <f>xControls!D40</f>
        <v>03.04.05</v>
      </c>
      <c r="B59" t="str">
        <f>xControls!A40</f>
        <v>Configuration Management</v>
      </c>
      <c r="C59" s="5"/>
      <c r="D59" t="str">
        <f>xControls!B40</f>
        <v>Derived</v>
      </c>
      <c r="E59" t="str">
        <f>xControls!C40</f>
        <v>3.4.5</v>
      </c>
      <c r="F59" s="8" t="str">
        <f>'Control Worksheet'!$G59</f>
        <v>Implemented by Microsoft as documented in the Azure SSP</v>
      </c>
      <c r="G59" s="8" t="s">
        <v>511</v>
      </c>
      <c r="I59" t="s">
        <v>506</v>
      </c>
      <c r="K59" t="s">
        <v>494</v>
      </c>
      <c r="L59" t="s">
        <v>489</v>
      </c>
      <c r="N59" t="s">
        <v>566</v>
      </c>
      <c r="P59" t="s">
        <v>567</v>
      </c>
    </row>
    <row r="60" spans="1:16" ht="30" x14ac:dyDescent="0.25">
      <c r="A60" t="str">
        <f>xControls!D41</f>
        <v>03.04.06</v>
      </c>
      <c r="B60" t="str">
        <f>xControls!A41</f>
        <v>Configuration Management</v>
      </c>
      <c r="C60" s="5"/>
      <c r="D60" t="str">
        <f>xControls!B41</f>
        <v>Derived</v>
      </c>
      <c r="E60" t="str">
        <f>xControls!C41</f>
        <v>3.4.6</v>
      </c>
      <c r="F60" s="8" t="str">
        <f>'Control Worksheet'!$G60</f>
        <v>Implemented by Microsoft as documented in the Azure SSP</v>
      </c>
      <c r="G60" s="8" t="s">
        <v>511</v>
      </c>
      <c r="I60" t="s">
        <v>506</v>
      </c>
      <c r="K60" t="s">
        <v>494</v>
      </c>
      <c r="L60" t="s">
        <v>489</v>
      </c>
      <c r="N60" t="s">
        <v>566</v>
      </c>
      <c r="P60" t="s">
        <v>567</v>
      </c>
    </row>
    <row r="61" spans="1:16" ht="30" x14ac:dyDescent="0.25">
      <c r="A61" t="str">
        <f>xControls!D42</f>
        <v>03.04.07</v>
      </c>
      <c r="B61" t="str">
        <f>xControls!A42</f>
        <v>Configuration Management</v>
      </c>
      <c r="C61" s="5"/>
      <c r="D61" t="str">
        <f>xControls!B42</f>
        <v>Derived</v>
      </c>
      <c r="E61" t="str">
        <f>xControls!C42</f>
        <v>3.4.7</v>
      </c>
      <c r="F61" s="8" t="str">
        <f>'Control Worksheet'!$G61</f>
        <v>Implemented by Microsoft as documented in the Azure SSP</v>
      </c>
      <c r="G61" s="8" t="s">
        <v>511</v>
      </c>
      <c r="I61" t="s">
        <v>506</v>
      </c>
      <c r="K61" t="s">
        <v>494</v>
      </c>
      <c r="L61" t="s">
        <v>489</v>
      </c>
      <c r="N61" t="s">
        <v>566</v>
      </c>
      <c r="P61" t="s">
        <v>567</v>
      </c>
    </row>
    <row r="62" spans="1:16" ht="30" x14ac:dyDescent="0.25">
      <c r="A62" t="str">
        <f>xControls!D43</f>
        <v>03.04.08</v>
      </c>
      <c r="B62" t="str">
        <f>xControls!A43</f>
        <v>Configuration Management</v>
      </c>
      <c r="C62" s="5"/>
      <c r="D62" t="str">
        <f>xControls!B43</f>
        <v>Derived</v>
      </c>
      <c r="E62" t="str">
        <f>xControls!C43</f>
        <v>3.4.8</v>
      </c>
      <c r="F62" s="8" t="str">
        <f>'Control Worksheet'!$G62</f>
        <v>Implemented by Microsoft as documented in the Azure SSP</v>
      </c>
      <c r="G62" s="8" t="s">
        <v>511</v>
      </c>
      <c r="I62" t="s">
        <v>506</v>
      </c>
      <c r="K62" t="s">
        <v>494</v>
      </c>
      <c r="L62" t="s">
        <v>489</v>
      </c>
      <c r="N62" t="s">
        <v>566</v>
      </c>
      <c r="P62" t="s">
        <v>567</v>
      </c>
    </row>
    <row r="63" spans="1:16" ht="30" x14ac:dyDescent="0.25">
      <c r="A63" t="str">
        <f>xControls!D44</f>
        <v>03.04.09</v>
      </c>
      <c r="B63" t="str">
        <f>xControls!A44</f>
        <v>Configuration Management</v>
      </c>
      <c r="C63" s="6"/>
      <c r="D63" t="str">
        <f>xControls!B44</f>
        <v>Derived</v>
      </c>
      <c r="E63" t="str">
        <f>xControls!C44</f>
        <v>3.4.9</v>
      </c>
      <c r="F63" s="8" t="str">
        <f>'Control Worksheet'!$G63</f>
        <v>Implemented by Microsoft as documented in the Azure SSP</v>
      </c>
      <c r="G63" s="8" t="s">
        <v>511</v>
      </c>
      <c r="I63" t="s">
        <v>506</v>
      </c>
      <c r="K63" t="s">
        <v>494</v>
      </c>
      <c r="L63" t="s">
        <v>489</v>
      </c>
      <c r="N63" t="s">
        <v>566</v>
      </c>
      <c r="P63" t="s">
        <v>567</v>
      </c>
    </row>
    <row r="64" spans="1:16" x14ac:dyDescent="0.25">
      <c r="A64" s="7"/>
      <c r="B64" s="7"/>
      <c r="C64" s="7"/>
      <c r="D64" s="7"/>
      <c r="E64" s="7"/>
      <c r="F64" s="9"/>
      <c r="G64" s="8" t="s">
        <v>511</v>
      </c>
      <c r="H64" s="7"/>
      <c r="I64" s="7"/>
      <c r="J64" s="7"/>
      <c r="K64" t="s">
        <v>494</v>
      </c>
      <c r="L64" s="7"/>
      <c r="M64" s="7"/>
      <c r="N64" s="7"/>
      <c r="O64" s="7"/>
      <c r="P64" s="7"/>
    </row>
    <row r="65" spans="1:16" x14ac:dyDescent="0.25">
      <c r="A65" t="str">
        <f>xControls!D45</f>
        <v>03.05.01</v>
      </c>
      <c r="B65" t="str">
        <f>xControls!A45</f>
        <v>Identification and Authentication</v>
      </c>
      <c r="C65" s="5" t="str">
        <f>xControls!A45</f>
        <v>Identification and Authentication</v>
      </c>
      <c r="D65" t="str">
        <f>xControls!B45</f>
        <v>Basic</v>
      </c>
      <c r="E65" t="str">
        <f>xControls!C45</f>
        <v>3.5.1</v>
      </c>
      <c r="F65" s="8" t="str">
        <f>'Control Worksheet'!$G65</f>
        <v>Addressed in the MS SSP</v>
      </c>
      <c r="G65" s="8" t="s">
        <v>511</v>
      </c>
      <c r="I65" t="s">
        <v>506</v>
      </c>
      <c r="K65" t="s">
        <v>494</v>
      </c>
      <c r="L65" t="s">
        <v>492</v>
      </c>
    </row>
    <row r="66" spans="1:16" x14ac:dyDescent="0.25">
      <c r="A66" t="str">
        <f>xControls!D46</f>
        <v>03.05.02</v>
      </c>
      <c r="B66" t="str">
        <f>xControls!A46</f>
        <v>Identification and Authentication</v>
      </c>
      <c r="C66" s="6"/>
      <c r="D66" t="str">
        <f>xControls!B46</f>
        <v>Basic</v>
      </c>
      <c r="E66" t="str">
        <f>xControls!C46</f>
        <v>3.5.2</v>
      </c>
      <c r="F66" s="8" t="str">
        <f>'Control Worksheet'!$G66</f>
        <v>Addressed in the MS SSP</v>
      </c>
      <c r="G66" s="8" t="s">
        <v>511</v>
      </c>
      <c r="I66" t="s">
        <v>506</v>
      </c>
      <c r="K66" t="s">
        <v>494</v>
      </c>
      <c r="L66" t="s">
        <v>492</v>
      </c>
    </row>
    <row r="67" spans="1:16" x14ac:dyDescent="0.25">
      <c r="A67" t="str">
        <f>xControls!D47</f>
        <v>03.05.03</v>
      </c>
      <c r="B67" t="str">
        <f>xControls!A47</f>
        <v>Identification and Authentication</v>
      </c>
      <c r="C67" s="6"/>
      <c r="D67" t="str">
        <f>xControls!B47</f>
        <v>Derived</v>
      </c>
      <c r="E67" t="str">
        <f>xControls!C47</f>
        <v>3.5.3</v>
      </c>
      <c r="F67" s="8" t="str">
        <f>'Control Worksheet'!$G67</f>
        <v>Addressed in the MS SSP</v>
      </c>
      <c r="G67" s="8" t="s">
        <v>511</v>
      </c>
      <c r="I67" t="s">
        <v>506</v>
      </c>
      <c r="K67" t="s">
        <v>494</v>
      </c>
      <c r="L67" t="s">
        <v>492</v>
      </c>
    </row>
    <row r="68" spans="1:16" x14ac:dyDescent="0.25">
      <c r="A68" t="str">
        <f>xControls!D48</f>
        <v>03.05.04</v>
      </c>
      <c r="B68" t="str">
        <f>xControls!A48</f>
        <v>Identification and Authentication</v>
      </c>
      <c r="C68" s="6"/>
      <c r="D68" t="str">
        <f>xControls!B48</f>
        <v>Derived</v>
      </c>
      <c r="E68" t="str">
        <f>xControls!C48</f>
        <v>3.5.4</v>
      </c>
      <c r="F68" s="8" t="str">
        <f>'Control Worksheet'!$G68</f>
        <v>Addressed in the MS SSP</v>
      </c>
      <c r="G68" s="8" t="s">
        <v>511</v>
      </c>
      <c r="I68" t="s">
        <v>506</v>
      </c>
      <c r="K68" t="s">
        <v>494</v>
      </c>
      <c r="L68" t="s">
        <v>492</v>
      </c>
    </row>
    <row r="69" spans="1:16" x14ac:dyDescent="0.25">
      <c r="A69" t="str">
        <f>xControls!D49</f>
        <v>03.05.05</v>
      </c>
      <c r="B69" t="str">
        <f>xControls!A49</f>
        <v>Identification and Authentication</v>
      </c>
      <c r="C69" s="6"/>
      <c r="D69" t="str">
        <f>xControls!B49</f>
        <v>Derived</v>
      </c>
      <c r="E69" t="str">
        <f>xControls!C49</f>
        <v>3.5.5</v>
      </c>
      <c r="F69" s="8" t="str">
        <f>'Control Worksheet'!$G69</f>
        <v>Addressed in the MS SSP</v>
      </c>
      <c r="G69" s="8" t="s">
        <v>511</v>
      </c>
      <c r="I69" t="s">
        <v>506</v>
      </c>
      <c r="K69" t="s">
        <v>494</v>
      </c>
      <c r="L69" t="s">
        <v>492</v>
      </c>
    </row>
    <row r="70" spans="1:16" x14ac:dyDescent="0.25">
      <c r="A70" t="str">
        <f>xControls!D50</f>
        <v>03.05.06</v>
      </c>
      <c r="B70" t="str">
        <f>xControls!A50</f>
        <v>Identification and Authentication</v>
      </c>
      <c r="C70" s="6"/>
      <c r="D70" t="str">
        <f>xControls!B50</f>
        <v>Derived</v>
      </c>
      <c r="E70" t="str">
        <f>xControls!C50</f>
        <v>3.5.6</v>
      </c>
      <c r="F70" s="8" t="str">
        <f>'Control Worksheet'!$G70</f>
        <v>Addressed in the MS SSP</v>
      </c>
      <c r="G70" s="8" t="s">
        <v>511</v>
      </c>
      <c r="I70" t="s">
        <v>506</v>
      </c>
      <c r="K70" t="s">
        <v>494</v>
      </c>
      <c r="L70" t="s">
        <v>492</v>
      </c>
    </row>
    <row r="71" spans="1:16" x14ac:dyDescent="0.25">
      <c r="A71" t="str">
        <f>xControls!D51</f>
        <v>03.05.07</v>
      </c>
      <c r="B71" t="str">
        <f>xControls!A51</f>
        <v>Identification and Authentication</v>
      </c>
      <c r="C71" s="6"/>
      <c r="D71" t="str">
        <f>xControls!B51</f>
        <v>Derived</v>
      </c>
      <c r="E71" t="str">
        <f>xControls!C51</f>
        <v>3.5.7</v>
      </c>
      <c r="F71" s="8" t="str">
        <f>'Control Worksheet'!$G71</f>
        <v>Addressed in the MS SSP</v>
      </c>
      <c r="G71" s="8" t="s">
        <v>511</v>
      </c>
      <c r="I71" t="s">
        <v>506</v>
      </c>
      <c r="K71" t="s">
        <v>494</v>
      </c>
      <c r="L71" t="s">
        <v>492</v>
      </c>
    </row>
    <row r="72" spans="1:16" x14ac:dyDescent="0.25">
      <c r="A72" t="str">
        <f>xControls!D52</f>
        <v>03.05.08</v>
      </c>
      <c r="B72" t="str">
        <f>xControls!A52</f>
        <v>Identification and Authentication</v>
      </c>
      <c r="C72" s="6"/>
      <c r="D72" t="str">
        <f>xControls!B52</f>
        <v>Derived</v>
      </c>
      <c r="E72" t="str">
        <f>xControls!C52</f>
        <v>3.5.8</v>
      </c>
      <c r="F72" s="8" t="str">
        <f>'Control Worksheet'!$G72</f>
        <v>Addressed in the MS SSP</v>
      </c>
      <c r="G72" s="8" t="s">
        <v>511</v>
      </c>
      <c r="I72" t="s">
        <v>506</v>
      </c>
      <c r="K72" t="s">
        <v>494</v>
      </c>
      <c r="L72" t="s">
        <v>492</v>
      </c>
    </row>
    <row r="73" spans="1:16" x14ac:dyDescent="0.25">
      <c r="A73" t="str">
        <f>xControls!D53</f>
        <v>03.05.09</v>
      </c>
      <c r="B73" t="str">
        <f>xControls!A53</f>
        <v>Identification and Authentication</v>
      </c>
      <c r="C73" s="6"/>
      <c r="D73" t="str">
        <f>xControls!B53</f>
        <v>Derived</v>
      </c>
      <c r="E73" t="str">
        <f>xControls!C53</f>
        <v>3.5.9</v>
      </c>
      <c r="F73" s="8" t="str">
        <f>'Control Worksheet'!$G73</f>
        <v>Addressed in the MS SSP</v>
      </c>
      <c r="G73" s="8" t="s">
        <v>511</v>
      </c>
      <c r="I73" t="s">
        <v>506</v>
      </c>
      <c r="K73" t="s">
        <v>494</v>
      </c>
      <c r="L73" t="s">
        <v>492</v>
      </c>
    </row>
    <row r="74" spans="1:16" x14ac:dyDescent="0.25">
      <c r="A74" t="str">
        <f>xControls!D54</f>
        <v>03.05.10</v>
      </c>
      <c r="B74" t="str">
        <f>xControls!A54</f>
        <v>Identification and Authentication</v>
      </c>
      <c r="C74" s="6"/>
      <c r="D74" t="str">
        <f>xControls!B54</f>
        <v>Derived</v>
      </c>
      <c r="E74" t="str">
        <f>xControls!C54</f>
        <v>3.5.10</v>
      </c>
      <c r="F74" s="8" t="str">
        <f>'Control Worksheet'!$G74</f>
        <v>Addressed in the MS SSP</v>
      </c>
      <c r="G74" s="8" t="s">
        <v>511</v>
      </c>
      <c r="I74" t="s">
        <v>506</v>
      </c>
      <c r="K74" t="s">
        <v>494</v>
      </c>
      <c r="L74" t="s">
        <v>492</v>
      </c>
    </row>
    <row r="75" spans="1:16" x14ac:dyDescent="0.25">
      <c r="A75" t="str">
        <f>xControls!D55</f>
        <v>03.05.11</v>
      </c>
      <c r="B75" t="str">
        <f>xControls!A55</f>
        <v>Identification and Authentication</v>
      </c>
      <c r="C75" s="6"/>
      <c r="D75" t="str">
        <f>xControls!B55</f>
        <v>Derived</v>
      </c>
      <c r="E75" t="str">
        <f>xControls!C55</f>
        <v>3.5.11</v>
      </c>
      <c r="F75" s="8" t="str">
        <f>'Control Worksheet'!$G75</f>
        <v>Addressed in the MS SSP</v>
      </c>
      <c r="G75" s="8" t="s">
        <v>511</v>
      </c>
      <c r="I75" t="s">
        <v>506</v>
      </c>
      <c r="K75" t="s">
        <v>494</v>
      </c>
      <c r="L75" t="s">
        <v>492</v>
      </c>
    </row>
    <row r="76" spans="1:16" x14ac:dyDescent="0.25">
      <c r="A76" s="7"/>
      <c r="B76" s="7"/>
      <c r="C76" s="7"/>
      <c r="D76" s="7"/>
      <c r="E76" s="7"/>
      <c r="F76" s="9"/>
      <c r="G76" s="8" t="s">
        <v>511</v>
      </c>
      <c r="H76" s="7"/>
      <c r="I76" s="7"/>
      <c r="J76" s="7"/>
      <c r="K76" t="s">
        <v>494</v>
      </c>
      <c r="L76" s="7"/>
      <c r="M76" s="7"/>
      <c r="N76" s="7"/>
      <c r="O76" s="7"/>
      <c r="P76" s="7"/>
    </row>
    <row r="77" spans="1:16" ht="30" x14ac:dyDescent="0.25">
      <c r="A77" t="str">
        <f>xControls!D56</f>
        <v>03.06.01</v>
      </c>
      <c r="B77" t="str">
        <f>xControls!A56</f>
        <v>Incident response</v>
      </c>
      <c r="C77" s="5" t="str">
        <f>xControls!A56</f>
        <v>Incident response</v>
      </c>
      <c r="D77" t="str">
        <f>xControls!B56</f>
        <v>Basic</v>
      </c>
      <c r="E77" t="str">
        <f>xControls!C56</f>
        <v>3.6.1</v>
      </c>
      <c r="F77" s="8" t="str">
        <f>'Control Worksheet'!$G77</f>
        <v>Implemented by Microsoft as documented in the Azure SSP</v>
      </c>
      <c r="G77" s="8" t="s">
        <v>511</v>
      </c>
      <c r="I77" t="s">
        <v>506</v>
      </c>
      <c r="K77" t="s">
        <v>494</v>
      </c>
      <c r="L77" t="s">
        <v>489</v>
      </c>
      <c r="N77" t="s">
        <v>566</v>
      </c>
      <c r="P77" t="s">
        <v>567</v>
      </c>
    </row>
    <row r="78" spans="1:16" ht="30" x14ac:dyDescent="0.25">
      <c r="A78" t="str">
        <f>xControls!D57</f>
        <v>03.06.02</v>
      </c>
      <c r="B78" t="str">
        <f>xControls!A57</f>
        <v>Incident response</v>
      </c>
      <c r="C78" s="6"/>
      <c r="D78" t="str">
        <f>xControls!B57</f>
        <v>Basic</v>
      </c>
      <c r="E78" t="str">
        <f>xControls!C57</f>
        <v>3.6.2</v>
      </c>
      <c r="F78" s="8" t="str">
        <f>'Control Worksheet'!$G78</f>
        <v>Implemented by Microsoft as documented in the Azure SSP</v>
      </c>
      <c r="G78" s="8" t="s">
        <v>511</v>
      </c>
      <c r="I78" t="s">
        <v>506</v>
      </c>
      <c r="K78" t="s">
        <v>494</v>
      </c>
      <c r="L78" t="s">
        <v>489</v>
      </c>
      <c r="N78" t="s">
        <v>566</v>
      </c>
      <c r="P78" t="s">
        <v>567</v>
      </c>
    </row>
    <row r="79" spans="1:16" ht="30" x14ac:dyDescent="0.25">
      <c r="A79" t="str">
        <f>xControls!D58</f>
        <v>03.06.03</v>
      </c>
      <c r="B79" t="str">
        <f>xControls!A58</f>
        <v>Incident response</v>
      </c>
      <c r="C79" s="6"/>
      <c r="D79" t="str">
        <f>xControls!B58</f>
        <v>Derived</v>
      </c>
      <c r="E79" t="str">
        <f>xControls!C58</f>
        <v>3.6.3</v>
      </c>
      <c r="F79" s="8" t="str">
        <f>'Control Worksheet'!$G79</f>
        <v>Implemented by Microsoft as documented in the Azure SSP</v>
      </c>
      <c r="G79" s="8" t="s">
        <v>511</v>
      </c>
      <c r="I79" t="s">
        <v>506</v>
      </c>
      <c r="K79" t="s">
        <v>494</v>
      </c>
      <c r="L79" t="s">
        <v>489</v>
      </c>
      <c r="N79" t="s">
        <v>566</v>
      </c>
      <c r="P79" t="s">
        <v>567</v>
      </c>
    </row>
    <row r="80" spans="1:16" x14ac:dyDescent="0.25">
      <c r="A80" s="7"/>
      <c r="B80" s="7"/>
      <c r="C80" s="7"/>
      <c r="D80" s="7"/>
      <c r="E80" s="7"/>
      <c r="F80" s="9"/>
      <c r="G80" s="8" t="s">
        <v>511</v>
      </c>
      <c r="H80" s="7"/>
      <c r="I80" s="7"/>
      <c r="J80" s="7"/>
      <c r="K80" t="s">
        <v>494</v>
      </c>
      <c r="L80" s="7"/>
      <c r="M80" s="7"/>
      <c r="N80" s="7"/>
      <c r="O80" s="7"/>
      <c r="P80" s="7"/>
    </row>
    <row r="81" spans="1:16" ht="30" x14ac:dyDescent="0.25">
      <c r="A81" t="str">
        <f>xControls!D59</f>
        <v>03.07.01</v>
      </c>
      <c r="B81" t="str">
        <f>xControls!A59</f>
        <v>Maintenance</v>
      </c>
      <c r="C81" s="5" t="str">
        <f>xControls!A59</f>
        <v>Maintenance</v>
      </c>
      <c r="D81" t="str">
        <f>xControls!B59</f>
        <v>Basic</v>
      </c>
      <c r="E81" t="str">
        <f>xControls!C59</f>
        <v>3.7.1</v>
      </c>
      <c r="F81" s="8" t="str">
        <f>'Control Worksheet'!$G81</f>
        <v>Implemented by Microsoft as documented in the Azure SSP</v>
      </c>
      <c r="G81" s="8" t="s">
        <v>511</v>
      </c>
      <c r="I81" t="s">
        <v>506</v>
      </c>
      <c r="K81" t="s">
        <v>494</v>
      </c>
      <c r="L81" t="s">
        <v>489</v>
      </c>
      <c r="N81" t="s">
        <v>566</v>
      </c>
      <c r="P81" t="s">
        <v>567</v>
      </c>
    </row>
    <row r="82" spans="1:16" ht="30" x14ac:dyDescent="0.25">
      <c r="A82" t="str">
        <f>xControls!D60</f>
        <v>03.07.02</v>
      </c>
      <c r="B82" t="str">
        <f>xControls!A60</f>
        <v>Maintenance</v>
      </c>
      <c r="C82" s="6"/>
      <c r="D82" t="str">
        <f>xControls!B60</f>
        <v>Basic</v>
      </c>
      <c r="E82" t="str">
        <f>xControls!C60</f>
        <v>3.7.2</v>
      </c>
      <c r="F82" s="8" t="str">
        <f>'Control Worksheet'!$G82</f>
        <v>Implemented by Microsoft as documented in the Azure SSP</v>
      </c>
      <c r="G82" s="8" t="s">
        <v>511</v>
      </c>
      <c r="I82" t="s">
        <v>506</v>
      </c>
      <c r="K82" t="s">
        <v>494</v>
      </c>
      <c r="L82" t="s">
        <v>489</v>
      </c>
      <c r="N82" t="s">
        <v>566</v>
      </c>
      <c r="P82" t="s">
        <v>567</v>
      </c>
    </row>
    <row r="83" spans="1:16" ht="30" x14ac:dyDescent="0.25">
      <c r="A83" t="str">
        <f>xControls!D61</f>
        <v>03.07.03</v>
      </c>
      <c r="B83" t="str">
        <f>xControls!A61</f>
        <v>Maintenance</v>
      </c>
      <c r="C83" s="6"/>
      <c r="D83" t="str">
        <f>xControls!B61</f>
        <v>Derived</v>
      </c>
      <c r="E83" t="str">
        <f>xControls!C61</f>
        <v>3.7.3</v>
      </c>
      <c r="F83" s="8" t="str">
        <f>'Control Worksheet'!$G83</f>
        <v>Implemented by Microsoft as documented in the Azure SSP</v>
      </c>
      <c r="G83" s="8" t="s">
        <v>511</v>
      </c>
      <c r="I83" t="s">
        <v>506</v>
      </c>
      <c r="K83" t="s">
        <v>494</v>
      </c>
      <c r="L83" t="s">
        <v>489</v>
      </c>
      <c r="N83" t="s">
        <v>566</v>
      </c>
      <c r="P83" t="s">
        <v>567</v>
      </c>
    </row>
    <row r="84" spans="1:16" ht="30" x14ac:dyDescent="0.25">
      <c r="A84" t="str">
        <f>xControls!D62</f>
        <v>03.07.04</v>
      </c>
      <c r="B84" t="str">
        <f>xControls!A62</f>
        <v>Maintenance</v>
      </c>
      <c r="C84" s="6"/>
      <c r="D84" t="str">
        <f>xControls!B62</f>
        <v>Derived</v>
      </c>
      <c r="E84" t="str">
        <f>xControls!C62</f>
        <v>3.7.4</v>
      </c>
      <c r="F84" s="8" t="str">
        <f>'Control Worksheet'!$G84</f>
        <v>Implemented by Microsoft as documented in the Azure SSP</v>
      </c>
      <c r="G84" s="8" t="s">
        <v>511</v>
      </c>
      <c r="I84" t="s">
        <v>506</v>
      </c>
      <c r="K84" t="s">
        <v>494</v>
      </c>
      <c r="L84" t="s">
        <v>489</v>
      </c>
      <c r="N84" t="s">
        <v>566</v>
      </c>
      <c r="P84" t="s">
        <v>567</v>
      </c>
    </row>
    <row r="85" spans="1:16" ht="30" x14ac:dyDescent="0.25">
      <c r="A85" t="str">
        <f>xControls!D63</f>
        <v>03.07.05</v>
      </c>
      <c r="B85" t="str">
        <f>xControls!A63</f>
        <v>Maintenance</v>
      </c>
      <c r="C85" s="6"/>
      <c r="D85" t="str">
        <f>xControls!B63</f>
        <v>Derived</v>
      </c>
      <c r="E85" t="str">
        <f>xControls!C63</f>
        <v>3.7.5</v>
      </c>
      <c r="F85" s="8" t="str">
        <f>'Control Worksheet'!$G85</f>
        <v>Implemented by Microsoft as documented in the Azure SSP</v>
      </c>
      <c r="G85" s="8" t="s">
        <v>511</v>
      </c>
      <c r="I85" t="s">
        <v>506</v>
      </c>
      <c r="K85" t="s">
        <v>494</v>
      </c>
      <c r="L85" t="s">
        <v>489</v>
      </c>
      <c r="N85" t="s">
        <v>566</v>
      </c>
      <c r="P85" t="s">
        <v>567</v>
      </c>
    </row>
    <row r="86" spans="1:16" ht="30" x14ac:dyDescent="0.25">
      <c r="A86" t="str">
        <f>xControls!D64</f>
        <v>03.07.06</v>
      </c>
      <c r="B86" t="str">
        <f>xControls!A64</f>
        <v>Maintenance</v>
      </c>
      <c r="C86" s="6"/>
      <c r="D86" t="str">
        <f>xControls!B64</f>
        <v>Derived</v>
      </c>
      <c r="E86" t="str">
        <f>xControls!C64</f>
        <v>3.7.6</v>
      </c>
      <c r="F86" s="8" t="str">
        <f>'Control Worksheet'!$G86</f>
        <v>Implemented by Microsoft as documented in the Azure SSP</v>
      </c>
      <c r="G86" s="8" t="s">
        <v>511</v>
      </c>
      <c r="I86" t="s">
        <v>506</v>
      </c>
      <c r="K86" t="s">
        <v>494</v>
      </c>
      <c r="L86" t="s">
        <v>489</v>
      </c>
      <c r="N86" t="s">
        <v>566</v>
      </c>
      <c r="P86" t="s">
        <v>567</v>
      </c>
    </row>
    <row r="87" spans="1:16" x14ac:dyDescent="0.25">
      <c r="A87" s="7"/>
      <c r="B87" s="7"/>
      <c r="C87" s="7"/>
      <c r="D87" s="7"/>
      <c r="E87" s="7"/>
      <c r="F87" s="9"/>
      <c r="G87" s="8" t="s">
        <v>511</v>
      </c>
      <c r="H87" s="7"/>
      <c r="I87" s="7"/>
      <c r="J87" s="7"/>
      <c r="K87" t="s">
        <v>494</v>
      </c>
      <c r="L87" s="7"/>
      <c r="M87" s="7"/>
      <c r="N87" s="7"/>
      <c r="O87" s="7"/>
      <c r="P87" s="7"/>
    </row>
    <row r="88" spans="1:16" ht="30" x14ac:dyDescent="0.25">
      <c r="A88" t="str">
        <f>xControls!D65</f>
        <v>03.08.01</v>
      </c>
      <c r="B88" t="str">
        <f>xControls!A65</f>
        <v>Media Protection</v>
      </c>
      <c r="C88" s="5" t="str">
        <f>xControls!A65</f>
        <v>Media Protection</v>
      </c>
      <c r="D88" t="str">
        <f>xControls!B65</f>
        <v>Basic</v>
      </c>
      <c r="E88" t="str">
        <f>xControls!C65</f>
        <v>3.8.1</v>
      </c>
      <c r="F88" s="8" t="str">
        <f>'Control Worksheet'!$G88</f>
        <v>Implemented by Microsoft as documented in the Azure SSP</v>
      </c>
      <c r="G88" s="8" t="s">
        <v>511</v>
      </c>
      <c r="I88" t="s">
        <v>506</v>
      </c>
      <c r="K88" t="s">
        <v>494</v>
      </c>
      <c r="L88" t="s">
        <v>489</v>
      </c>
      <c r="N88" t="s">
        <v>566</v>
      </c>
      <c r="P88" t="s">
        <v>567</v>
      </c>
    </row>
    <row r="89" spans="1:16" ht="30" x14ac:dyDescent="0.25">
      <c r="A89" t="str">
        <f>xControls!D66</f>
        <v>03.08.02</v>
      </c>
      <c r="B89" t="str">
        <f>xControls!A66</f>
        <v>Media Protection</v>
      </c>
      <c r="C89" s="6"/>
      <c r="D89" t="str">
        <f>xControls!B66</f>
        <v>Basic</v>
      </c>
      <c r="E89" t="str">
        <f>xControls!C66</f>
        <v>3.8.2</v>
      </c>
      <c r="F89" s="8" t="str">
        <f>'Control Worksheet'!$G89</f>
        <v>Implemented by Microsoft as documented in the Azure SSP</v>
      </c>
      <c r="G89" s="8" t="s">
        <v>511</v>
      </c>
      <c r="I89" t="s">
        <v>506</v>
      </c>
      <c r="K89" t="s">
        <v>494</v>
      </c>
      <c r="L89" t="s">
        <v>489</v>
      </c>
      <c r="N89" t="s">
        <v>566</v>
      </c>
      <c r="P89" t="s">
        <v>567</v>
      </c>
    </row>
    <row r="90" spans="1:16" ht="30" x14ac:dyDescent="0.25">
      <c r="A90" t="str">
        <f>xControls!D67</f>
        <v>03.08.03</v>
      </c>
      <c r="B90" t="str">
        <f>xControls!A67</f>
        <v>Media Protection</v>
      </c>
      <c r="C90" s="6"/>
      <c r="D90" t="str">
        <f>xControls!B67</f>
        <v>Basic</v>
      </c>
      <c r="E90" t="str">
        <f>xControls!C67</f>
        <v>3.8.3</v>
      </c>
      <c r="F90" s="8" t="str">
        <f>'Control Worksheet'!$G90</f>
        <v>Implemented by Microsoft as documented in the Azure SSP</v>
      </c>
      <c r="G90" s="8" t="s">
        <v>511</v>
      </c>
      <c r="I90" t="s">
        <v>506</v>
      </c>
      <c r="K90" t="s">
        <v>494</v>
      </c>
      <c r="L90" t="s">
        <v>489</v>
      </c>
      <c r="N90" t="s">
        <v>566</v>
      </c>
      <c r="P90" t="s">
        <v>567</v>
      </c>
    </row>
    <row r="91" spans="1:16" ht="30" x14ac:dyDescent="0.25">
      <c r="A91" t="str">
        <f>xControls!D68</f>
        <v>03.08.04</v>
      </c>
      <c r="B91" t="str">
        <f>xControls!A68</f>
        <v>Media Protection</v>
      </c>
      <c r="C91" s="6"/>
      <c r="D91" t="str">
        <f>xControls!B68</f>
        <v>Derived</v>
      </c>
      <c r="E91" t="str">
        <f>xControls!C68</f>
        <v>3.8.4</v>
      </c>
      <c r="F91" s="8" t="str">
        <f>'Control Worksheet'!$G91</f>
        <v>Implemented by Microsoft as documented in the Azure SSP</v>
      </c>
      <c r="G91" s="8" t="s">
        <v>511</v>
      </c>
      <c r="I91" t="s">
        <v>506</v>
      </c>
      <c r="K91" t="s">
        <v>494</v>
      </c>
      <c r="L91" t="s">
        <v>489</v>
      </c>
      <c r="N91" t="s">
        <v>566</v>
      </c>
      <c r="P91" t="s">
        <v>567</v>
      </c>
    </row>
    <row r="92" spans="1:16" ht="30" x14ac:dyDescent="0.25">
      <c r="A92" t="str">
        <f>xControls!D69</f>
        <v>03.08.05</v>
      </c>
      <c r="B92" t="str">
        <f>xControls!A69</f>
        <v>Media Protection</v>
      </c>
      <c r="C92" s="6"/>
      <c r="D92" t="str">
        <f>xControls!B69</f>
        <v>Derived</v>
      </c>
      <c r="E92" t="str">
        <f>xControls!C69</f>
        <v>3.8.5</v>
      </c>
      <c r="F92" s="8" t="str">
        <f>'Control Worksheet'!$G92</f>
        <v>Implemented by Microsoft as documented in the Azure SSP</v>
      </c>
      <c r="G92" s="8" t="s">
        <v>511</v>
      </c>
      <c r="I92" t="s">
        <v>506</v>
      </c>
      <c r="K92" t="s">
        <v>494</v>
      </c>
      <c r="L92" t="s">
        <v>489</v>
      </c>
      <c r="N92" t="s">
        <v>566</v>
      </c>
      <c r="P92" t="s">
        <v>567</v>
      </c>
    </row>
    <row r="93" spans="1:16" ht="30" x14ac:dyDescent="0.25">
      <c r="A93" t="str">
        <f>xControls!D70</f>
        <v>03.08.06</v>
      </c>
      <c r="B93" t="str">
        <f>xControls!A70</f>
        <v>Media Protection</v>
      </c>
      <c r="C93" s="6"/>
      <c r="D93" t="str">
        <f>xControls!B70</f>
        <v>Derived</v>
      </c>
      <c r="E93" t="str">
        <f>xControls!C70</f>
        <v>3.8.6</v>
      </c>
      <c r="F93" s="8" t="str">
        <f>'Control Worksheet'!$G93</f>
        <v>Implemented by Microsoft as documented in the Azure SSP</v>
      </c>
      <c r="G93" s="8" t="s">
        <v>511</v>
      </c>
      <c r="I93" t="s">
        <v>506</v>
      </c>
      <c r="K93" t="s">
        <v>494</v>
      </c>
      <c r="L93" t="s">
        <v>489</v>
      </c>
      <c r="N93" t="s">
        <v>566</v>
      </c>
      <c r="P93" t="s">
        <v>567</v>
      </c>
    </row>
    <row r="94" spans="1:16" ht="30" x14ac:dyDescent="0.25">
      <c r="A94" t="str">
        <f>xControls!D71</f>
        <v>03.08.07</v>
      </c>
      <c r="B94" t="str">
        <f>xControls!A71</f>
        <v>Media Protection</v>
      </c>
      <c r="C94" s="6"/>
      <c r="D94" t="str">
        <f>xControls!B71</f>
        <v>Derived</v>
      </c>
      <c r="E94" t="str">
        <f>xControls!C71</f>
        <v>3.8.7</v>
      </c>
      <c r="F94" s="8" t="str">
        <f>'Control Worksheet'!$G94</f>
        <v>Implemented by Microsoft as documented in the Azure SSP</v>
      </c>
      <c r="G94" s="8" t="s">
        <v>511</v>
      </c>
      <c r="I94" t="s">
        <v>506</v>
      </c>
      <c r="K94" t="s">
        <v>494</v>
      </c>
      <c r="L94" t="s">
        <v>489</v>
      </c>
      <c r="N94" t="s">
        <v>566</v>
      </c>
      <c r="P94" t="s">
        <v>567</v>
      </c>
    </row>
    <row r="95" spans="1:16" ht="30" x14ac:dyDescent="0.25">
      <c r="A95" t="str">
        <f>xControls!D72</f>
        <v>03.08.08</v>
      </c>
      <c r="B95" t="str">
        <f>xControls!A72</f>
        <v>Media Protection</v>
      </c>
      <c r="C95" s="6"/>
      <c r="D95" t="str">
        <f>xControls!B72</f>
        <v>Derived</v>
      </c>
      <c r="E95" t="str">
        <f>xControls!C72</f>
        <v>3.8.8</v>
      </c>
      <c r="F95" s="8" t="str">
        <f>'Control Worksheet'!$G95</f>
        <v>Implemented by Microsoft as documented in the Azure SSP</v>
      </c>
      <c r="G95" s="8" t="s">
        <v>511</v>
      </c>
      <c r="I95" t="s">
        <v>506</v>
      </c>
      <c r="K95" t="s">
        <v>494</v>
      </c>
      <c r="L95" t="s">
        <v>489</v>
      </c>
      <c r="N95" t="s">
        <v>566</v>
      </c>
      <c r="P95" t="s">
        <v>567</v>
      </c>
    </row>
    <row r="96" spans="1:16" ht="30" x14ac:dyDescent="0.25">
      <c r="A96" t="str">
        <f>xControls!D73</f>
        <v>03.08.09</v>
      </c>
      <c r="B96" t="str">
        <f>xControls!A73</f>
        <v>Media Protection</v>
      </c>
      <c r="C96" s="6"/>
      <c r="D96" t="str">
        <f>xControls!B73</f>
        <v>Derived</v>
      </c>
      <c r="E96" t="str">
        <f>xControls!C73</f>
        <v>3.8.9</v>
      </c>
      <c r="F96" s="8" t="str">
        <f>'Control Worksheet'!$G96</f>
        <v>Implemented by Microsoft as documented in the Azure SSP</v>
      </c>
      <c r="G96" s="8" t="s">
        <v>511</v>
      </c>
      <c r="I96" t="s">
        <v>506</v>
      </c>
      <c r="K96" t="s">
        <v>494</v>
      </c>
      <c r="L96" t="s">
        <v>489</v>
      </c>
      <c r="N96" t="s">
        <v>566</v>
      </c>
      <c r="P96" t="s">
        <v>567</v>
      </c>
    </row>
    <row r="97" spans="1:16" x14ac:dyDescent="0.25">
      <c r="A97" s="7"/>
      <c r="B97" s="7"/>
      <c r="C97" s="7"/>
      <c r="D97" s="7"/>
      <c r="E97" s="7"/>
      <c r="F97" s="9"/>
      <c r="G97" s="8" t="s">
        <v>511</v>
      </c>
      <c r="H97" s="7"/>
      <c r="I97" s="7"/>
      <c r="J97" s="7"/>
      <c r="K97" t="s">
        <v>494</v>
      </c>
      <c r="L97" s="7"/>
      <c r="M97" s="7"/>
      <c r="N97" s="7"/>
      <c r="O97" s="7"/>
      <c r="P97" s="7"/>
    </row>
    <row r="98" spans="1:16" x14ac:dyDescent="0.25">
      <c r="A98" t="str">
        <f>xControls!D74</f>
        <v>03.09.01</v>
      </c>
      <c r="B98" t="str">
        <f>xControls!A74</f>
        <v>Personnel Security</v>
      </c>
      <c r="C98" s="5" t="str">
        <f>xControls!A74</f>
        <v>Personnel Security</v>
      </c>
      <c r="D98" t="str">
        <f>xControls!B74</f>
        <v>Basic</v>
      </c>
      <c r="E98" t="str">
        <f>xControls!C74</f>
        <v>3.9.1</v>
      </c>
      <c r="F98" s="8">
        <f>'Control Worksheet'!$G98</f>
        <v>0</v>
      </c>
      <c r="G98" s="8" t="s">
        <v>511</v>
      </c>
      <c r="I98" t="s">
        <v>506</v>
      </c>
      <c r="K98" t="s">
        <v>494</v>
      </c>
      <c r="L98" t="s">
        <v>492</v>
      </c>
    </row>
    <row r="99" spans="1:16" x14ac:dyDescent="0.25">
      <c r="A99" t="str">
        <f>xControls!D75</f>
        <v>03.09.02</v>
      </c>
      <c r="B99" t="str">
        <f>xControls!A75</f>
        <v>Personnel Security</v>
      </c>
      <c r="C99" s="6"/>
      <c r="D99" t="str">
        <f>xControls!B75</f>
        <v>Basic</v>
      </c>
      <c r="E99" t="str">
        <f>xControls!C75</f>
        <v>3.9.2</v>
      </c>
      <c r="F99" s="8">
        <f>'Control Worksheet'!$G99</f>
        <v>0</v>
      </c>
      <c r="G99" s="8" t="s">
        <v>511</v>
      </c>
      <c r="I99" t="s">
        <v>506</v>
      </c>
      <c r="K99" t="s">
        <v>494</v>
      </c>
      <c r="L99" t="s">
        <v>492</v>
      </c>
    </row>
    <row r="100" spans="1:16" x14ac:dyDescent="0.25">
      <c r="A100" s="7"/>
      <c r="B100" s="7"/>
      <c r="C100" s="7"/>
      <c r="D100" s="7"/>
      <c r="E100" s="7"/>
      <c r="F100" s="9"/>
      <c r="G100" s="8" t="s">
        <v>511</v>
      </c>
      <c r="H100" s="7"/>
      <c r="I100" s="7"/>
      <c r="J100" s="7"/>
      <c r="K100" t="s">
        <v>494</v>
      </c>
      <c r="L100" s="7"/>
      <c r="M100" s="7"/>
      <c r="N100" s="7"/>
      <c r="O100" s="7"/>
      <c r="P100" s="7"/>
    </row>
    <row r="101" spans="1:16" ht="30" x14ac:dyDescent="0.25">
      <c r="A101" t="str">
        <f>xControls!D76</f>
        <v>03.10.01</v>
      </c>
      <c r="B101" t="str">
        <f>xControls!A76</f>
        <v>Physical Protection</v>
      </c>
      <c r="C101" s="5" t="str">
        <f>xControls!A76</f>
        <v>Physical Protection</v>
      </c>
      <c r="D101" t="str">
        <f>xControls!B76</f>
        <v>Basic</v>
      </c>
      <c r="E101" t="str">
        <f>xControls!C76</f>
        <v>3.10.1</v>
      </c>
      <c r="F101" s="8" t="str">
        <f>'Control Worksheet'!$G101</f>
        <v>Implemented by Microsoft as documented in the Azure SSP</v>
      </c>
      <c r="G101" s="8" t="s">
        <v>511</v>
      </c>
      <c r="I101" t="s">
        <v>506</v>
      </c>
      <c r="K101" t="s">
        <v>494</v>
      </c>
      <c r="L101" t="s">
        <v>489</v>
      </c>
      <c r="N101" t="s">
        <v>566</v>
      </c>
      <c r="P101" t="s">
        <v>567</v>
      </c>
    </row>
    <row r="102" spans="1:16" ht="30" x14ac:dyDescent="0.25">
      <c r="A102" t="str">
        <f>xControls!D77</f>
        <v>03.10.02</v>
      </c>
      <c r="B102" t="str">
        <f>xControls!A77</f>
        <v>Physical Protection</v>
      </c>
      <c r="C102" s="6"/>
      <c r="D102" t="str">
        <f>xControls!B77</f>
        <v>Basic</v>
      </c>
      <c r="E102" t="str">
        <f>xControls!C77</f>
        <v>3.10.2</v>
      </c>
      <c r="F102" s="8" t="str">
        <f>'Control Worksheet'!$G102</f>
        <v>Implemented by Microsoft as documented in the Azure SSP</v>
      </c>
      <c r="G102" s="8" t="s">
        <v>511</v>
      </c>
      <c r="I102" t="s">
        <v>506</v>
      </c>
      <c r="K102" t="s">
        <v>494</v>
      </c>
      <c r="L102" t="s">
        <v>489</v>
      </c>
      <c r="N102" t="s">
        <v>566</v>
      </c>
      <c r="P102" t="s">
        <v>567</v>
      </c>
    </row>
    <row r="103" spans="1:16" ht="30" x14ac:dyDescent="0.25">
      <c r="A103" t="str">
        <f>xControls!D78</f>
        <v>03.10.03</v>
      </c>
      <c r="B103" t="str">
        <f>xControls!A78</f>
        <v>Physical Protection</v>
      </c>
      <c r="C103" s="6"/>
      <c r="D103" t="str">
        <f>xControls!B78</f>
        <v>Derived</v>
      </c>
      <c r="E103" t="str">
        <f>xControls!C78</f>
        <v>3.10.3</v>
      </c>
      <c r="F103" s="8" t="str">
        <f>'Control Worksheet'!$G103</f>
        <v>Implemented by Microsoft as documented in the Azure SSP</v>
      </c>
      <c r="G103" s="8" t="s">
        <v>511</v>
      </c>
      <c r="I103" t="s">
        <v>506</v>
      </c>
      <c r="K103" t="s">
        <v>494</v>
      </c>
      <c r="L103" t="s">
        <v>489</v>
      </c>
      <c r="N103" t="s">
        <v>566</v>
      </c>
      <c r="P103" t="s">
        <v>567</v>
      </c>
    </row>
    <row r="104" spans="1:16" ht="30" x14ac:dyDescent="0.25">
      <c r="A104" t="str">
        <f>xControls!D79</f>
        <v>03.10.04</v>
      </c>
      <c r="B104" t="str">
        <f>xControls!A79</f>
        <v>Physical Protection</v>
      </c>
      <c r="C104" s="6"/>
      <c r="D104" t="str">
        <f>xControls!B79</f>
        <v>Derived</v>
      </c>
      <c r="E104" t="str">
        <f>xControls!C79</f>
        <v>3.10.4</v>
      </c>
      <c r="F104" s="8" t="str">
        <f>'Control Worksheet'!$G104</f>
        <v>Implemented by Microsoft as documented in the Azure SSP</v>
      </c>
      <c r="G104" s="8" t="s">
        <v>511</v>
      </c>
      <c r="I104" t="s">
        <v>506</v>
      </c>
      <c r="K104" t="s">
        <v>494</v>
      </c>
      <c r="L104" t="s">
        <v>489</v>
      </c>
      <c r="N104" t="s">
        <v>566</v>
      </c>
      <c r="P104" t="s">
        <v>567</v>
      </c>
    </row>
    <row r="105" spans="1:16" ht="30" x14ac:dyDescent="0.25">
      <c r="A105" t="str">
        <f>xControls!D80</f>
        <v>03.10.05</v>
      </c>
      <c r="B105" t="str">
        <f>xControls!A80</f>
        <v>Physical Protection</v>
      </c>
      <c r="C105" s="6"/>
      <c r="D105" t="str">
        <f>xControls!B80</f>
        <v>Derived</v>
      </c>
      <c r="E105" t="str">
        <f>xControls!C80</f>
        <v>3.10.5</v>
      </c>
      <c r="F105" s="8" t="str">
        <f>'Control Worksheet'!$G105</f>
        <v>Implemented by Microsoft as documented in the Azure SSP</v>
      </c>
      <c r="G105" s="8" t="s">
        <v>511</v>
      </c>
      <c r="I105" t="s">
        <v>506</v>
      </c>
      <c r="K105" t="s">
        <v>494</v>
      </c>
      <c r="L105" t="s">
        <v>489</v>
      </c>
      <c r="N105" t="s">
        <v>566</v>
      </c>
      <c r="P105" t="s">
        <v>567</v>
      </c>
    </row>
    <row r="106" spans="1:16" ht="30" x14ac:dyDescent="0.25">
      <c r="A106" t="str">
        <f>xControls!D81</f>
        <v>03.10.06</v>
      </c>
      <c r="B106" t="str">
        <f>xControls!A81</f>
        <v>Physical Protection</v>
      </c>
      <c r="C106" s="6"/>
      <c r="D106" t="str">
        <f>xControls!B81</f>
        <v>Derived</v>
      </c>
      <c r="E106" t="str">
        <f>xControls!C81</f>
        <v>3.10.6</v>
      </c>
      <c r="F106" s="8" t="str">
        <f>'Control Worksheet'!$G106</f>
        <v>Implemented by Microsoft as documented in the Azure SSP</v>
      </c>
      <c r="G106" s="8" t="s">
        <v>511</v>
      </c>
      <c r="I106" t="s">
        <v>506</v>
      </c>
      <c r="K106" t="s">
        <v>494</v>
      </c>
      <c r="L106" t="s">
        <v>489</v>
      </c>
      <c r="N106" t="s">
        <v>566</v>
      </c>
      <c r="P106" t="s">
        <v>567</v>
      </c>
    </row>
    <row r="107" spans="1:16" x14ac:dyDescent="0.25">
      <c r="A107" s="7"/>
      <c r="B107" s="7"/>
      <c r="C107" s="7"/>
      <c r="D107" s="7"/>
      <c r="E107" s="7"/>
      <c r="F107" s="9"/>
      <c r="G107" s="8" t="s">
        <v>511</v>
      </c>
      <c r="H107" s="7"/>
      <c r="I107" s="7"/>
      <c r="J107" s="7"/>
      <c r="K107" t="s">
        <v>494</v>
      </c>
      <c r="L107" s="7"/>
      <c r="M107" s="7"/>
      <c r="N107" s="7"/>
      <c r="O107" s="7"/>
      <c r="P107" s="7"/>
    </row>
    <row r="108" spans="1:16" ht="30" x14ac:dyDescent="0.25">
      <c r="A108" t="str">
        <f>xControls!D82</f>
        <v>03.11.01</v>
      </c>
      <c r="B108" t="str">
        <f>xControls!A82</f>
        <v>Risk Assessment</v>
      </c>
      <c r="C108" s="5" t="str">
        <f>xControls!A82</f>
        <v>Risk Assessment</v>
      </c>
      <c r="D108" t="str">
        <f>xControls!B82</f>
        <v>Basic</v>
      </c>
      <c r="E108" t="str">
        <f>xControls!C82</f>
        <v>3.11.1</v>
      </c>
      <c r="F108" s="8" t="str">
        <f>'Control Worksheet'!$G108</f>
        <v>Implemented by Microsoft as documented in the Azure SSP</v>
      </c>
      <c r="G108" s="8" t="s">
        <v>511</v>
      </c>
      <c r="I108" t="s">
        <v>506</v>
      </c>
      <c r="K108" t="s">
        <v>494</v>
      </c>
      <c r="L108" t="s">
        <v>489</v>
      </c>
      <c r="N108" t="s">
        <v>566</v>
      </c>
      <c r="P108" t="s">
        <v>567</v>
      </c>
    </row>
    <row r="109" spans="1:16" ht="30" x14ac:dyDescent="0.25">
      <c r="A109" t="str">
        <f>xControls!D83</f>
        <v>03.11.02</v>
      </c>
      <c r="B109" t="str">
        <f>xControls!A83</f>
        <v>Risk Assessment</v>
      </c>
      <c r="C109" s="6"/>
      <c r="D109" t="str">
        <f>xControls!B83</f>
        <v>Derived</v>
      </c>
      <c r="E109" t="str">
        <f>xControls!C83</f>
        <v>3.11.2</v>
      </c>
      <c r="F109" s="8" t="str">
        <f>'Control Worksheet'!$G109</f>
        <v>Implemented by Microsoft as documented in the Azure SSP</v>
      </c>
      <c r="G109" s="8" t="s">
        <v>511</v>
      </c>
      <c r="I109" t="s">
        <v>506</v>
      </c>
      <c r="K109" t="s">
        <v>494</v>
      </c>
      <c r="L109" t="s">
        <v>489</v>
      </c>
      <c r="N109" t="s">
        <v>566</v>
      </c>
      <c r="P109" t="s">
        <v>567</v>
      </c>
    </row>
    <row r="110" spans="1:16" ht="30" x14ac:dyDescent="0.25">
      <c r="A110" t="str">
        <f>xControls!D84</f>
        <v>03.11.03</v>
      </c>
      <c r="B110" t="str">
        <f>xControls!A84</f>
        <v>Risk Assessment</v>
      </c>
      <c r="C110" s="6"/>
      <c r="D110" t="str">
        <f>xControls!B84</f>
        <v>Derived</v>
      </c>
      <c r="E110" t="str">
        <f>xControls!C84</f>
        <v>3.11.3</v>
      </c>
      <c r="F110" s="8" t="str">
        <f>'Control Worksheet'!$G110</f>
        <v>Implemented by Microsoft as documented in the Azure SSP</v>
      </c>
      <c r="G110" s="8" t="s">
        <v>511</v>
      </c>
      <c r="I110" t="s">
        <v>506</v>
      </c>
      <c r="K110" t="s">
        <v>494</v>
      </c>
      <c r="L110" t="s">
        <v>489</v>
      </c>
      <c r="N110" t="s">
        <v>566</v>
      </c>
      <c r="P110" t="s">
        <v>567</v>
      </c>
    </row>
    <row r="111" spans="1:16" x14ac:dyDescent="0.25">
      <c r="A111" s="7"/>
      <c r="B111" s="7"/>
      <c r="C111" s="7"/>
      <c r="D111" s="7"/>
      <c r="E111" s="7"/>
      <c r="F111" s="9"/>
      <c r="G111" s="8" t="s">
        <v>511</v>
      </c>
      <c r="H111" s="7"/>
      <c r="I111" s="7"/>
      <c r="J111" s="7"/>
      <c r="K111" t="s">
        <v>494</v>
      </c>
      <c r="L111" s="7"/>
      <c r="M111" s="7"/>
      <c r="N111" s="7"/>
      <c r="O111" s="7"/>
      <c r="P111" s="7"/>
    </row>
    <row r="112" spans="1:16" ht="30" x14ac:dyDescent="0.25">
      <c r="A112" t="str">
        <f>xControls!D85</f>
        <v>03.12.01</v>
      </c>
      <c r="B112" t="str">
        <f>xControls!A85</f>
        <v>Security Assessment</v>
      </c>
      <c r="C112" s="5" t="str">
        <f>xControls!A85</f>
        <v>Security Assessment</v>
      </c>
      <c r="D112" t="str">
        <f>xControls!B85</f>
        <v>Basic</v>
      </c>
      <c r="E112" t="str">
        <f>xControls!C85</f>
        <v>3.12.1</v>
      </c>
      <c r="F112" s="8" t="str">
        <f>'Control Worksheet'!$G112</f>
        <v>Implemented by Microsoft as documented in the Azure SSP</v>
      </c>
      <c r="G112" s="8" t="s">
        <v>511</v>
      </c>
      <c r="I112" t="s">
        <v>506</v>
      </c>
      <c r="K112" t="s">
        <v>494</v>
      </c>
      <c r="L112" t="s">
        <v>489</v>
      </c>
      <c r="N112" t="s">
        <v>566</v>
      </c>
      <c r="P112" t="s">
        <v>567</v>
      </c>
    </row>
    <row r="113" spans="1:16" ht="30" x14ac:dyDescent="0.25">
      <c r="A113" t="str">
        <f>xControls!D86</f>
        <v>03.12.02</v>
      </c>
      <c r="B113" t="str">
        <f>xControls!A86</f>
        <v>Security Assessment</v>
      </c>
      <c r="C113" s="6"/>
      <c r="D113" t="str">
        <f>xControls!B86</f>
        <v>Basic</v>
      </c>
      <c r="E113" t="str">
        <f>xControls!C86</f>
        <v>3.12.2</v>
      </c>
      <c r="F113" s="8" t="str">
        <f>'Control Worksheet'!$G113</f>
        <v>Implemented by Microsoft as documented in the Azure SSP</v>
      </c>
      <c r="G113" s="8" t="s">
        <v>511</v>
      </c>
      <c r="I113" t="s">
        <v>506</v>
      </c>
      <c r="K113" t="s">
        <v>494</v>
      </c>
      <c r="L113" t="s">
        <v>489</v>
      </c>
      <c r="N113" t="s">
        <v>566</v>
      </c>
      <c r="P113" t="s">
        <v>567</v>
      </c>
    </row>
    <row r="114" spans="1:16" ht="30" x14ac:dyDescent="0.25">
      <c r="A114" t="str">
        <f>xControls!D87</f>
        <v>03.12.03</v>
      </c>
      <c r="B114" t="str">
        <f>xControls!A87</f>
        <v>Security Assessment</v>
      </c>
      <c r="C114" s="6"/>
      <c r="D114" t="str">
        <f>xControls!B87</f>
        <v>Basic</v>
      </c>
      <c r="E114" t="str">
        <f>xControls!C87</f>
        <v>3.12.3</v>
      </c>
      <c r="F114" s="8" t="str">
        <f>'Control Worksheet'!$G114</f>
        <v>Implemented by Microsoft as documented in the Azure SSP</v>
      </c>
      <c r="G114" s="8" t="s">
        <v>511</v>
      </c>
      <c r="I114" t="s">
        <v>506</v>
      </c>
      <c r="K114" t="s">
        <v>494</v>
      </c>
      <c r="L114" t="s">
        <v>489</v>
      </c>
      <c r="N114" t="s">
        <v>566</v>
      </c>
      <c r="P114" t="s">
        <v>567</v>
      </c>
    </row>
    <row r="115" spans="1:16" ht="30" x14ac:dyDescent="0.25">
      <c r="A115" t="str">
        <f>xControls!D88</f>
        <v>03.12.04</v>
      </c>
      <c r="B115" t="str">
        <f>xControls!A88</f>
        <v>Security Assessment</v>
      </c>
      <c r="C115" s="6"/>
      <c r="D115" t="str">
        <f>xControls!B88</f>
        <v>Basic</v>
      </c>
      <c r="E115" t="str">
        <f>xControls!C88</f>
        <v>3.12.4</v>
      </c>
      <c r="F115" s="8" t="str">
        <f>'Control Worksheet'!$G115</f>
        <v>Implemented by Microsoft as documented in the Azure SSP</v>
      </c>
      <c r="G115" s="8" t="s">
        <v>511</v>
      </c>
      <c r="I115" t="s">
        <v>506</v>
      </c>
      <c r="K115" t="s">
        <v>494</v>
      </c>
      <c r="L115" t="s">
        <v>489</v>
      </c>
      <c r="N115" t="s">
        <v>566</v>
      </c>
      <c r="P115" t="s">
        <v>567</v>
      </c>
    </row>
    <row r="116" spans="1:16" x14ac:dyDescent="0.25">
      <c r="A116" s="7"/>
      <c r="B116" s="7"/>
      <c r="C116" s="7"/>
      <c r="D116" s="7"/>
      <c r="E116" s="7"/>
      <c r="F116" s="9"/>
      <c r="G116" s="8" t="s">
        <v>511</v>
      </c>
      <c r="H116" s="7"/>
      <c r="I116" s="7"/>
      <c r="J116" s="7"/>
      <c r="K116" t="s">
        <v>494</v>
      </c>
      <c r="L116" s="7"/>
      <c r="M116" s="7"/>
      <c r="N116" s="7"/>
      <c r="O116" s="7"/>
      <c r="P116" s="7"/>
    </row>
    <row r="117" spans="1:16" ht="30" x14ac:dyDescent="0.25">
      <c r="A117" t="str">
        <f>xControls!D89</f>
        <v>03.13.01</v>
      </c>
      <c r="B117" t="str">
        <f>xControls!A89</f>
        <v>System and Communications Protection</v>
      </c>
      <c r="C117" s="5" t="str">
        <f>xControls!A89</f>
        <v>System and Communications Protection</v>
      </c>
      <c r="D117" t="str">
        <f>xControls!B89</f>
        <v>Basic</v>
      </c>
      <c r="E117" t="str">
        <f>xControls!C89</f>
        <v>3.13.1</v>
      </c>
      <c r="F117" s="8" t="str">
        <f>'Control Worksheet'!$G117</f>
        <v>Implemented by Microsoft as documented in the Azure SSP</v>
      </c>
      <c r="G117" s="8" t="s">
        <v>511</v>
      </c>
      <c r="I117" t="s">
        <v>506</v>
      </c>
      <c r="K117" t="s">
        <v>494</v>
      </c>
      <c r="L117" t="s">
        <v>489</v>
      </c>
      <c r="N117" t="s">
        <v>566</v>
      </c>
      <c r="P117" t="s">
        <v>567</v>
      </c>
    </row>
    <row r="118" spans="1:16" ht="30" x14ac:dyDescent="0.25">
      <c r="A118" t="str">
        <f>xControls!D90</f>
        <v>03.13.02</v>
      </c>
      <c r="B118" t="str">
        <f>xControls!A90</f>
        <v>System and Communications Protection</v>
      </c>
      <c r="C118" s="6"/>
      <c r="D118" t="str">
        <f>xControls!B90</f>
        <v>Basic</v>
      </c>
      <c r="E118" t="str">
        <f>xControls!C90</f>
        <v>3.13.2</v>
      </c>
      <c r="F118" s="8" t="str">
        <f>'Control Worksheet'!$G118</f>
        <v>Implemented by Microsoft as documented in the Azure SSP</v>
      </c>
      <c r="G118" s="8" t="s">
        <v>511</v>
      </c>
      <c r="I118" t="s">
        <v>506</v>
      </c>
      <c r="K118" t="s">
        <v>494</v>
      </c>
      <c r="L118" t="s">
        <v>489</v>
      </c>
      <c r="N118" t="s">
        <v>566</v>
      </c>
      <c r="P118" t="s">
        <v>567</v>
      </c>
    </row>
    <row r="119" spans="1:16" ht="30" x14ac:dyDescent="0.25">
      <c r="A119" t="str">
        <f>xControls!D91</f>
        <v>03.13.03</v>
      </c>
      <c r="B119" t="str">
        <f>xControls!A91</f>
        <v>System and Communications Protection</v>
      </c>
      <c r="C119" s="6"/>
      <c r="D119" t="str">
        <f>xControls!B91</f>
        <v>Derived</v>
      </c>
      <c r="E119" t="str">
        <f>xControls!C91</f>
        <v>3.13.3</v>
      </c>
      <c r="F119" s="8" t="str">
        <f>'Control Worksheet'!$G119</f>
        <v>Implemented by Microsoft as documented in the Azure SSP</v>
      </c>
      <c r="G119" s="8" t="s">
        <v>511</v>
      </c>
      <c r="I119" t="s">
        <v>506</v>
      </c>
      <c r="K119" t="s">
        <v>494</v>
      </c>
      <c r="L119" t="s">
        <v>489</v>
      </c>
      <c r="N119" t="s">
        <v>566</v>
      </c>
      <c r="P119" t="s">
        <v>567</v>
      </c>
    </row>
    <row r="120" spans="1:16" ht="30" x14ac:dyDescent="0.25">
      <c r="A120" t="str">
        <f>xControls!D92</f>
        <v>03.13.04</v>
      </c>
      <c r="B120" t="str">
        <f>xControls!A92</f>
        <v>System and Communications Protection</v>
      </c>
      <c r="C120" s="6"/>
      <c r="D120" t="str">
        <f>xControls!B92</f>
        <v>Derived</v>
      </c>
      <c r="E120" t="str">
        <f>xControls!C92</f>
        <v>3.13.4</v>
      </c>
      <c r="F120" s="8" t="str">
        <f>'Control Worksheet'!$G120</f>
        <v>Implemented by Microsoft as documented in the Azure SSP</v>
      </c>
      <c r="G120" s="8" t="s">
        <v>511</v>
      </c>
      <c r="I120" t="s">
        <v>506</v>
      </c>
      <c r="K120" t="s">
        <v>494</v>
      </c>
      <c r="L120" t="s">
        <v>489</v>
      </c>
      <c r="N120" t="s">
        <v>566</v>
      </c>
      <c r="P120" t="s">
        <v>567</v>
      </c>
    </row>
    <row r="121" spans="1:16" ht="30" x14ac:dyDescent="0.25">
      <c r="A121" t="str">
        <f>xControls!D93</f>
        <v>03.13.05</v>
      </c>
      <c r="B121" t="str">
        <f>xControls!A93</f>
        <v>System and Communications Protection</v>
      </c>
      <c r="C121" s="6"/>
      <c r="D121" t="str">
        <f>xControls!B93</f>
        <v>Derived</v>
      </c>
      <c r="E121" t="str">
        <f>xControls!C93</f>
        <v>3.13.5</v>
      </c>
      <c r="F121" s="8" t="str">
        <f>'Control Worksheet'!$G121</f>
        <v>Implemented by Microsoft as documented in the Azure SSP</v>
      </c>
      <c r="G121" s="8" t="s">
        <v>511</v>
      </c>
      <c r="I121" t="s">
        <v>506</v>
      </c>
      <c r="K121" t="s">
        <v>494</v>
      </c>
      <c r="L121" t="s">
        <v>489</v>
      </c>
      <c r="N121" t="s">
        <v>566</v>
      </c>
      <c r="P121" t="s">
        <v>567</v>
      </c>
    </row>
    <row r="122" spans="1:16" ht="30" x14ac:dyDescent="0.25">
      <c r="A122" t="str">
        <f>xControls!D94</f>
        <v>03.13.06</v>
      </c>
      <c r="B122" t="str">
        <f>xControls!A94</f>
        <v>System and Communications Protection</v>
      </c>
      <c r="C122" s="6"/>
      <c r="D122" t="str">
        <f>xControls!B94</f>
        <v>Derived</v>
      </c>
      <c r="E122" t="str">
        <f>xControls!C94</f>
        <v>3.13.6</v>
      </c>
      <c r="F122" s="8" t="str">
        <f>'Control Worksheet'!$G122</f>
        <v>Implemented by Microsoft as documented in the Azure SSP</v>
      </c>
      <c r="G122" s="8" t="s">
        <v>511</v>
      </c>
      <c r="I122" t="s">
        <v>506</v>
      </c>
      <c r="K122" t="s">
        <v>494</v>
      </c>
      <c r="L122" t="s">
        <v>489</v>
      </c>
      <c r="N122" t="s">
        <v>566</v>
      </c>
      <c r="P122" t="s">
        <v>567</v>
      </c>
    </row>
    <row r="123" spans="1:16" ht="30" x14ac:dyDescent="0.25">
      <c r="A123" t="str">
        <f>xControls!D95</f>
        <v>03.13.07</v>
      </c>
      <c r="B123" t="str">
        <f>xControls!A95</f>
        <v>System and Communications Protection</v>
      </c>
      <c r="C123" s="6"/>
      <c r="D123" t="str">
        <f>xControls!B95</f>
        <v>Derived</v>
      </c>
      <c r="E123" t="str">
        <f>xControls!C95</f>
        <v>3.13.7</v>
      </c>
      <c r="F123" s="8" t="str">
        <f>'Control Worksheet'!$G123</f>
        <v>Implemented by Microsoft as documented in the Azure SSP</v>
      </c>
      <c r="G123" s="8" t="s">
        <v>511</v>
      </c>
      <c r="I123" t="s">
        <v>506</v>
      </c>
      <c r="K123" t="s">
        <v>494</v>
      </c>
      <c r="L123" t="s">
        <v>489</v>
      </c>
      <c r="N123" t="s">
        <v>566</v>
      </c>
      <c r="P123" t="s">
        <v>567</v>
      </c>
    </row>
    <row r="124" spans="1:16" x14ac:dyDescent="0.25">
      <c r="A124" t="str">
        <f>xControls!D96</f>
        <v>03.13.08</v>
      </c>
      <c r="B124" t="str">
        <f>xControls!A96</f>
        <v>System and Communications Protection</v>
      </c>
      <c r="C124" s="6"/>
      <c r="D124" t="str">
        <f>xControls!B96</f>
        <v>Derived</v>
      </c>
      <c r="E124" t="str">
        <f>xControls!C96</f>
        <v>3.13.8</v>
      </c>
      <c r="F124" s="8" t="str">
        <f>'Control Worksheet'!$G124</f>
        <v>Addressed in the MS SSP</v>
      </c>
      <c r="G124" s="8" t="s">
        <v>511</v>
      </c>
      <c r="I124" t="s">
        <v>506</v>
      </c>
      <c r="K124" t="s">
        <v>494</v>
      </c>
      <c r="L124" t="s">
        <v>492</v>
      </c>
    </row>
    <row r="125" spans="1:16" ht="30" x14ac:dyDescent="0.25">
      <c r="A125" t="str">
        <f>xControls!D97</f>
        <v>03.13.09</v>
      </c>
      <c r="B125" t="str">
        <f>xControls!A97</f>
        <v>System and Communications Protection</v>
      </c>
      <c r="C125" s="6"/>
      <c r="D125" t="str">
        <f>xControls!B97</f>
        <v>Derived</v>
      </c>
      <c r="E125" t="str">
        <f>xControls!C97</f>
        <v>3.13.9</v>
      </c>
      <c r="F125" s="8" t="str">
        <f>'Control Worksheet'!$G125</f>
        <v>Implemented by Microsoft as documented in the Azure SSP</v>
      </c>
      <c r="G125" s="8" t="s">
        <v>511</v>
      </c>
      <c r="I125" t="s">
        <v>506</v>
      </c>
      <c r="K125" t="s">
        <v>494</v>
      </c>
      <c r="L125" t="s">
        <v>489</v>
      </c>
      <c r="N125" t="s">
        <v>566</v>
      </c>
      <c r="P125" t="s">
        <v>567</v>
      </c>
    </row>
    <row r="126" spans="1:16" x14ac:dyDescent="0.25">
      <c r="A126" t="str">
        <f>xControls!D98</f>
        <v>03.13.10</v>
      </c>
      <c r="B126" t="str">
        <f>xControls!A98</f>
        <v>System and Communications Protection</v>
      </c>
      <c r="C126" s="6"/>
      <c r="D126" t="str">
        <f>xControls!B98</f>
        <v>Derived</v>
      </c>
      <c r="E126" t="str">
        <f>xControls!C98</f>
        <v>3.13.10</v>
      </c>
      <c r="F126" s="8" t="str">
        <f>'Control Worksheet'!$G126</f>
        <v>Addressed in the MS SSP</v>
      </c>
      <c r="G126" s="8" t="s">
        <v>511</v>
      </c>
      <c r="I126" t="s">
        <v>506</v>
      </c>
      <c r="K126" t="s">
        <v>494</v>
      </c>
      <c r="L126" t="s">
        <v>492</v>
      </c>
    </row>
    <row r="127" spans="1:16" ht="30" x14ac:dyDescent="0.25">
      <c r="A127" t="str">
        <f>xControls!D99</f>
        <v>03.13.11</v>
      </c>
      <c r="B127" t="str">
        <f>xControls!A99</f>
        <v>System and Communications Protection</v>
      </c>
      <c r="C127" s="6"/>
      <c r="D127" t="str">
        <f>xControls!B99</f>
        <v>Derived</v>
      </c>
      <c r="E127" t="str">
        <f>xControls!C99</f>
        <v>3.13.11</v>
      </c>
      <c r="F127" s="8" t="str">
        <f>'Control Worksheet'!$G127</f>
        <v>Implemented by Microsoft as documented in the Azure SSP</v>
      </c>
      <c r="G127" s="8" t="s">
        <v>511</v>
      </c>
      <c r="I127" t="s">
        <v>506</v>
      </c>
      <c r="K127" t="s">
        <v>494</v>
      </c>
      <c r="L127" t="s">
        <v>489</v>
      </c>
      <c r="N127" t="s">
        <v>566</v>
      </c>
      <c r="P127" t="s">
        <v>567</v>
      </c>
    </row>
    <row r="128" spans="1:16" ht="30" x14ac:dyDescent="0.25">
      <c r="A128" t="str">
        <f>xControls!D100</f>
        <v>03.13.12</v>
      </c>
      <c r="B128" t="str">
        <f>xControls!A100</f>
        <v>System and Communications Protection</v>
      </c>
      <c r="C128" s="6"/>
      <c r="D128" t="str">
        <f>xControls!B100</f>
        <v>Derived</v>
      </c>
      <c r="E128" t="str">
        <f>xControls!C100</f>
        <v>3.13.12</v>
      </c>
      <c r="F128" s="8" t="str">
        <f>'Control Worksheet'!$G128</f>
        <v>Implemented by Microsoft as documented in the Azure SSP</v>
      </c>
      <c r="G128" s="8" t="s">
        <v>511</v>
      </c>
      <c r="I128" t="s">
        <v>506</v>
      </c>
      <c r="K128" t="s">
        <v>494</v>
      </c>
      <c r="L128" t="s">
        <v>489</v>
      </c>
      <c r="N128" t="s">
        <v>566</v>
      </c>
      <c r="P128" t="s">
        <v>567</v>
      </c>
    </row>
    <row r="129" spans="1:16" ht="30" x14ac:dyDescent="0.25">
      <c r="A129" t="str">
        <f>xControls!D101</f>
        <v>03.13.13</v>
      </c>
      <c r="B129" t="str">
        <f>xControls!A101</f>
        <v>System and Communications Protection</v>
      </c>
      <c r="C129" s="6"/>
      <c r="D129" t="str">
        <f>xControls!B101</f>
        <v>Derived</v>
      </c>
      <c r="E129" t="str">
        <f>xControls!C101</f>
        <v>3.13.13</v>
      </c>
      <c r="F129" s="8" t="str">
        <f>'Control Worksheet'!$G129</f>
        <v>Implemented by Microsoft as documented in the Azure SSP</v>
      </c>
      <c r="G129" s="8" t="s">
        <v>511</v>
      </c>
      <c r="I129" t="s">
        <v>506</v>
      </c>
      <c r="K129" t="s">
        <v>494</v>
      </c>
      <c r="L129" t="s">
        <v>489</v>
      </c>
      <c r="N129" t="s">
        <v>566</v>
      </c>
      <c r="P129" t="s">
        <v>567</v>
      </c>
    </row>
    <row r="130" spans="1:16" x14ac:dyDescent="0.25">
      <c r="A130" t="str">
        <f>xControls!D102</f>
        <v>03.13.14</v>
      </c>
      <c r="B130" t="str">
        <f>xControls!A102</f>
        <v>System and Communications Protection</v>
      </c>
      <c r="C130" s="6"/>
      <c r="D130" t="str">
        <f>xControls!B102</f>
        <v>Derived</v>
      </c>
      <c r="E130" t="str">
        <f>xControls!C102</f>
        <v>3.13.14</v>
      </c>
      <c r="F130" s="8" t="str">
        <f>'Control Worksheet'!$G130</f>
        <v>Addressed in the MS SSP</v>
      </c>
      <c r="G130" s="8" t="s">
        <v>511</v>
      </c>
      <c r="I130" t="s">
        <v>506</v>
      </c>
      <c r="K130" t="s">
        <v>494</v>
      </c>
      <c r="L130" t="s">
        <v>492</v>
      </c>
    </row>
    <row r="131" spans="1:16" x14ac:dyDescent="0.25">
      <c r="A131" t="str">
        <f>xControls!D103</f>
        <v>03.13.15</v>
      </c>
      <c r="B131" t="str">
        <f>xControls!A103</f>
        <v>System and Communications Protection</v>
      </c>
      <c r="C131" s="6"/>
      <c r="D131" t="str">
        <f>xControls!B103</f>
        <v>Derived</v>
      </c>
      <c r="E131" t="str">
        <f>xControls!C103</f>
        <v>3.13.15</v>
      </c>
      <c r="F131" s="8" t="str">
        <f>'Control Worksheet'!$G131</f>
        <v>Addressed in the MS SSP</v>
      </c>
      <c r="G131" s="8" t="s">
        <v>511</v>
      </c>
      <c r="I131" t="s">
        <v>506</v>
      </c>
      <c r="K131" t="s">
        <v>494</v>
      </c>
      <c r="L131" t="s">
        <v>492</v>
      </c>
    </row>
    <row r="132" spans="1:16" ht="30" x14ac:dyDescent="0.25">
      <c r="A132" t="str">
        <f>xControls!D104</f>
        <v>03.13.16</v>
      </c>
      <c r="B132" t="str">
        <f>xControls!A104</f>
        <v>System and Communications Protection</v>
      </c>
      <c r="C132" s="6"/>
      <c r="D132" t="str">
        <f>xControls!B104</f>
        <v>Derived</v>
      </c>
      <c r="E132" t="str">
        <f>xControls!C104</f>
        <v>3.13.16</v>
      </c>
      <c r="F132" s="8" t="str">
        <f>'Control Worksheet'!$G132</f>
        <v>Implemented by Microsoft as documented in the Azure SSP</v>
      </c>
      <c r="G132" s="8" t="s">
        <v>511</v>
      </c>
      <c r="I132" t="s">
        <v>506</v>
      </c>
      <c r="K132" t="s">
        <v>494</v>
      </c>
      <c r="L132" t="s">
        <v>489</v>
      </c>
      <c r="N132" t="s">
        <v>566</v>
      </c>
      <c r="P132" t="s">
        <v>567</v>
      </c>
    </row>
    <row r="133" spans="1:16" x14ac:dyDescent="0.25">
      <c r="A133" s="7"/>
      <c r="B133" s="7"/>
      <c r="C133" s="7"/>
      <c r="D133" s="7"/>
      <c r="E133" s="7"/>
      <c r="F133" s="9"/>
      <c r="G133" s="8" t="s">
        <v>511</v>
      </c>
      <c r="H133" s="7"/>
      <c r="I133" s="7"/>
      <c r="J133" s="7"/>
      <c r="K133" t="s">
        <v>494</v>
      </c>
      <c r="L133" s="7"/>
      <c r="M133" s="7"/>
      <c r="N133" s="7"/>
      <c r="O133" s="7"/>
      <c r="P133" s="7"/>
    </row>
    <row r="134" spans="1:16" x14ac:dyDescent="0.25">
      <c r="A134" t="str">
        <f>xControls!D105</f>
        <v>03.14.01</v>
      </c>
      <c r="B134" t="str">
        <f>xControls!A105</f>
        <v>System and Information Integrity</v>
      </c>
      <c r="C134" s="5" t="str">
        <f>xControls!A105</f>
        <v>System and Information Integrity</v>
      </c>
      <c r="D134" t="str">
        <f>xControls!B105</f>
        <v>Basic</v>
      </c>
      <c r="E134" t="str">
        <f>xControls!C105</f>
        <v>3.14.1</v>
      </c>
      <c r="F134" s="8" t="str">
        <f>'Control Worksheet'!$G134</f>
        <v>Addressed in the MS SSP</v>
      </c>
      <c r="G134" s="8" t="s">
        <v>511</v>
      </c>
      <c r="I134" t="s">
        <v>506</v>
      </c>
      <c r="K134" t="s">
        <v>494</v>
      </c>
      <c r="L134" t="s">
        <v>492</v>
      </c>
    </row>
    <row r="135" spans="1:16" x14ac:dyDescent="0.25">
      <c r="A135" t="str">
        <f>xControls!D106</f>
        <v>03.14.02</v>
      </c>
      <c r="B135" t="str">
        <f>xControls!A106</f>
        <v>System and Information Integrity</v>
      </c>
      <c r="C135" s="6"/>
      <c r="D135" t="str">
        <f>xControls!B106</f>
        <v>Basic</v>
      </c>
      <c r="E135" t="str">
        <f>xControls!C106</f>
        <v>3.14.2</v>
      </c>
      <c r="F135" s="8" t="str">
        <f>'Control Worksheet'!$G135</f>
        <v>Addressed in the MS SSP</v>
      </c>
      <c r="G135" s="8" t="s">
        <v>511</v>
      </c>
      <c r="I135" t="s">
        <v>506</v>
      </c>
      <c r="K135" t="s">
        <v>494</v>
      </c>
      <c r="L135" t="s">
        <v>492</v>
      </c>
    </row>
    <row r="136" spans="1:16" x14ac:dyDescent="0.25">
      <c r="A136" t="str">
        <f>xControls!D107</f>
        <v>03.14.03</v>
      </c>
      <c r="B136" t="str">
        <f>xControls!A107</f>
        <v>System and Information Integrity</v>
      </c>
      <c r="C136" s="6"/>
      <c r="D136" t="str">
        <f>xControls!B107</f>
        <v>Basic</v>
      </c>
      <c r="E136" t="str">
        <f>xControls!C107</f>
        <v>3.14.3</v>
      </c>
      <c r="F136" s="8" t="str">
        <f>'Control Worksheet'!$G136</f>
        <v>Addressed in the MS SSP</v>
      </c>
      <c r="G136" s="8" t="s">
        <v>511</v>
      </c>
      <c r="I136" t="s">
        <v>506</v>
      </c>
      <c r="K136" t="s">
        <v>494</v>
      </c>
      <c r="L136" t="s">
        <v>492</v>
      </c>
    </row>
    <row r="137" spans="1:16" x14ac:dyDescent="0.25">
      <c r="A137" t="str">
        <f>xControls!D108</f>
        <v>03.14.04</v>
      </c>
      <c r="B137" t="str">
        <f>xControls!A108</f>
        <v>System and Information Integrity</v>
      </c>
      <c r="C137" s="6"/>
      <c r="D137" t="str">
        <f>xControls!B108</f>
        <v>Derived</v>
      </c>
      <c r="E137" t="str">
        <f>xControls!C108</f>
        <v>3.14.4</v>
      </c>
      <c r="F137" s="8" t="str">
        <f>'Control Worksheet'!$G137</f>
        <v>Addressed in the MS SSP</v>
      </c>
      <c r="G137" s="8" t="s">
        <v>511</v>
      </c>
      <c r="I137" t="s">
        <v>506</v>
      </c>
      <c r="K137" t="s">
        <v>494</v>
      </c>
      <c r="L137" t="s">
        <v>492</v>
      </c>
    </row>
    <row r="138" spans="1:16" x14ac:dyDescent="0.25">
      <c r="A138" t="str">
        <f>xControls!D109</f>
        <v>03.14.05</v>
      </c>
      <c r="B138" t="str">
        <f>xControls!A109</f>
        <v>System and Information Integrity</v>
      </c>
      <c r="C138" s="6"/>
      <c r="D138" t="str">
        <f>xControls!B109</f>
        <v>Derived</v>
      </c>
      <c r="E138" t="str">
        <f>xControls!C109</f>
        <v>3.14.5</v>
      </c>
      <c r="F138" s="8" t="str">
        <f>'Control Worksheet'!$G138</f>
        <v>Addressed in the MS SSP</v>
      </c>
      <c r="G138" s="8" t="s">
        <v>511</v>
      </c>
      <c r="I138" t="s">
        <v>506</v>
      </c>
      <c r="K138" t="s">
        <v>494</v>
      </c>
      <c r="L138" t="s">
        <v>492</v>
      </c>
    </row>
    <row r="139" spans="1:16" x14ac:dyDescent="0.25">
      <c r="A139" t="str">
        <f>xControls!D110</f>
        <v>03.14.06</v>
      </c>
      <c r="B139" t="str">
        <f>xControls!A110</f>
        <v>System and Information Integrity</v>
      </c>
      <c r="C139" s="6"/>
      <c r="D139" t="str">
        <f>xControls!B110</f>
        <v>Derived</v>
      </c>
      <c r="E139" t="str">
        <f>xControls!C110</f>
        <v>3.14.6</v>
      </c>
      <c r="F139" s="8" t="str">
        <f>'Control Worksheet'!$G139</f>
        <v>Addressed in the MS SSP</v>
      </c>
      <c r="G139" s="8" t="s">
        <v>511</v>
      </c>
      <c r="I139" t="s">
        <v>506</v>
      </c>
      <c r="K139" t="s">
        <v>494</v>
      </c>
      <c r="L139" t="s">
        <v>492</v>
      </c>
    </row>
    <row r="140" spans="1:16" x14ac:dyDescent="0.25">
      <c r="A140" t="str">
        <f>xControls!D111</f>
        <v>03.14.07</v>
      </c>
      <c r="B140" t="str">
        <f>xControls!A111</f>
        <v>System and Information Integrity</v>
      </c>
      <c r="C140" s="6"/>
      <c r="D140" t="str">
        <f>xControls!B111</f>
        <v>Derived</v>
      </c>
      <c r="E140" t="str">
        <f>xControls!C111</f>
        <v>3.14.7</v>
      </c>
      <c r="F140" s="8" t="str">
        <f>'Control Worksheet'!$G140</f>
        <v>Addressed in the MS SSP</v>
      </c>
      <c r="G140" s="8" t="s">
        <v>511</v>
      </c>
      <c r="I140" t="s">
        <v>506</v>
      </c>
      <c r="K140" t="s">
        <v>494</v>
      </c>
      <c r="L140" t="s">
        <v>492</v>
      </c>
    </row>
    <row r="141" spans="1:16" x14ac:dyDescent="0.25">
      <c r="A141" s="7"/>
      <c r="B141" s="7"/>
      <c r="C141" s="7"/>
      <c r="D141" s="7"/>
      <c r="E141" s="7"/>
      <c r="F141" s="7"/>
      <c r="G141" s="7"/>
      <c r="H141" s="7"/>
      <c r="I141" s="7"/>
      <c r="J141" s="7"/>
      <c r="K141" s="7"/>
      <c r="L141" s="7"/>
      <c r="M141" s="7"/>
      <c r="N141" s="7"/>
      <c r="O141" s="7"/>
      <c r="P141"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2">
    <dataValidation type="list" allowBlank="1" showInputMessage="1" showErrorMessage="1" sqref="J18:J77 L134:N140 L112:M115 N64:N76 L98:N99 L81:M86 L88:M96 L101:M106 L108:M110 L18:M79 N18:N31 N33:N38 N40:N54 L117:M132 H18 H19:H39 H41:H43 H45:H53 H55:H63 H65:H75 H77:H79 H81" xr:uid="{FDC3EA20-C4EF-45DF-A7CB-B9842F070D6C}">
      <formula1>INDIRECT(INDIRECT("RC[-1]",0))</formula1>
    </dataValidation>
    <dataValidation type="list" allowBlank="1" showInputMessage="1" showErrorMessage="1" sqref="H134:H140 H117:H132 H112:H115 H108:H110 H101:H106 H98:H99 H88:H96 H82:H86" xr:uid="{6F04CDFE-4473-4FF9-808A-49D9DA017AC2}">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N11" sqref="N11:N16"/>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1" t="str">
        <f>CONCATENATE("NIST 800-171 POA&amp;M: ",E11," for ", E10)</f>
        <v>NIST 800-171 POA&amp;M: 0 for 0</v>
      </c>
      <c r="D1" s="52"/>
      <c r="E1" s="52"/>
      <c r="F1" s="52"/>
      <c r="G1" s="52"/>
      <c r="H1" s="52"/>
      <c r="I1" s="52"/>
      <c r="J1" s="52"/>
      <c r="K1" s="52"/>
      <c r="L1" s="52"/>
    </row>
    <row r="3" spans="3:12" x14ac:dyDescent="0.25">
      <c r="C3" s="50" t="s">
        <v>466</v>
      </c>
      <c r="D3" s="43"/>
      <c r="E3" s="43"/>
      <c r="F3" s="43"/>
      <c r="G3" s="43"/>
      <c r="H3" s="43"/>
      <c r="I3" s="43"/>
      <c r="J3" s="43"/>
      <c r="K3" s="43"/>
      <c r="L3" s="43"/>
    </row>
    <row r="4" spans="3:12" ht="15" customHeight="1" x14ac:dyDescent="0.25">
      <c r="C4" s="61" t="s">
        <v>538</v>
      </c>
      <c r="D4" s="61"/>
      <c r="E4" s="61"/>
      <c r="F4" s="61"/>
      <c r="G4" s="61"/>
      <c r="H4" s="61"/>
      <c r="I4" s="61"/>
      <c r="J4" s="61"/>
      <c r="K4" s="61"/>
      <c r="L4" s="61"/>
    </row>
    <row r="5" spans="3:12" x14ac:dyDescent="0.25">
      <c r="C5" s="61"/>
      <c r="D5" s="61"/>
      <c r="E5" s="61"/>
      <c r="F5" s="61"/>
      <c r="G5" s="61"/>
      <c r="H5" s="61"/>
      <c r="I5" s="61"/>
      <c r="J5" s="61"/>
      <c r="K5" s="61"/>
      <c r="L5" s="61"/>
    </row>
    <row r="6" spans="3:12" x14ac:dyDescent="0.25">
      <c r="C6" s="61"/>
      <c r="D6" s="61"/>
      <c r="E6" s="61"/>
      <c r="F6" s="61"/>
      <c r="G6" s="61"/>
      <c r="H6" s="61"/>
      <c r="I6" s="61"/>
      <c r="J6" s="61"/>
      <c r="K6" s="61"/>
      <c r="L6" s="61"/>
    </row>
    <row r="7" spans="3:12" x14ac:dyDescent="0.25">
      <c r="C7" s="61"/>
      <c r="D7" s="61"/>
      <c r="E7" s="61"/>
      <c r="F7" s="61"/>
      <c r="G7" s="61"/>
      <c r="H7" s="61"/>
      <c r="I7" s="61"/>
      <c r="J7" s="61"/>
      <c r="K7" s="61"/>
      <c r="L7" s="61"/>
    </row>
    <row r="8" spans="3:12" x14ac:dyDescent="0.25">
      <c r="C8" s="61"/>
      <c r="D8" s="61"/>
      <c r="E8" s="61"/>
      <c r="F8" s="61"/>
      <c r="G8" s="61"/>
      <c r="H8" s="61"/>
      <c r="I8" s="61"/>
      <c r="J8" s="61"/>
      <c r="K8" s="61"/>
      <c r="L8" s="61"/>
    </row>
    <row r="10" spans="3:12" x14ac:dyDescent="0.25">
      <c r="C10" s="53" t="s">
        <v>480</v>
      </c>
      <c r="D10" s="54"/>
      <c r="E10" s="58">
        <f>'Control Worksheet'!E10</f>
        <v>0</v>
      </c>
      <c r="F10" s="59"/>
      <c r="G10" s="59"/>
      <c r="H10" s="59"/>
      <c r="I10" s="59"/>
      <c r="J10" s="59"/>
      <c r="K10" s="59"/>
      <c r="L10" s="59"/>
    </row>
    <row r="11" spans="3:12" x14ac:dyDescent="0.25">
      <c r="C11" s="44" t="s">
        <v>476</v>
      </c>
      <c r="D11" s="45"/>
      <c r="E11" s="58">
        <f>'Control Worksheet'!E11</f>
        <v>0</v>
      </c>
      <c r="F11" s="59"/>
      <c r="G11" s="59"/>
      <c r="H11" s="59"/>
      <c r="I11" s="59"/>
      <c r="J11" s="59"/>
      <c r="K11" s="59"/>
      <c r="L11" s="59"/>
    </row>
    <row r="12" spans="3:12" x14ac:dyDescent="0.25">
      <c r="C12" s="44" t="s">
        <v>478</v>
      </c>
      <c r="D12" s="45"/>
      <c r="E12" s="58">
        <f>'Control Worksheet'!E12</f>
        <v>0</v>
      </c>
      <c r="F12" s="59"/>
      <c r="G12" s="59"/>
      <c r="H12" s="59"/>
      <c r="I12" s="59"/>
      <c r="J12" s="59"/>
      <c r="K12" s="59"/>
      <c r="L12" s="59"/>
    </row>
    <row r="13" spans="3:12" x14ac:dyDescent="0.25">
      <c r="C13" s="44" t="s">
        <v>477</v>
      </c>
      <c r="D13" s="45"/>
      <c r="E13" s="58">
        <f>'Control Worksheet'!E13</f>
        <v>0</v>
      </c>
      <c r="F13" s="59"/>
      <c r="G13" s="59"/>
      <c r="H13" s="59"/>
      <c r="I13" s="59"/>
      <c r="J13" s="59"/>
      <c r="K13" s="59"/>
      <c r="L13" s="59"/>
    </row>
    <row r="14" spans="3:12" x14ac:dyDescent="0.25">
      <c r="C14" s="46" t="s">
        <v>479</v>
      </c>
      <c r="D14" s="47"/>
      <c r="E14" s="58">
        <f>'Control Worksheet'!E14</f>
        <v>0</v>
      </c>
      <c r="F14" s="59"/>
      <c r="G14" s="59"/>
      <c r="H14" s="59"/>
      <c r="I14" s="59"/>
      <c r="J14" s="59"/>
      <c r="K14" s="59"/>
      <c r="L14" s="59"/>
    </row>
    <row r="17" spans="3:12" x14ac:dyDescent="0.25">
      <c r="C17" s="33" t="s">
        <v>486</v>
      </c>
      <c r="D17" s="33" t="s">
        <v>539</v>
      </c>
      <c r="E17" s="33" t="s">
        <v>540</v>
      </c>
      <c r="F17" s="33" t="s">
        <v>541</v>
      </c>
      <c r="G17" s="33" t="s">
        <v>542</v>
      </c>
      <c r="H17" s="33" t="s">
        <v>543</v>
      </c>
      <c r="I17" s="33" t="s">
        <v>544</v>
      </c>
      <c r="J17" s="33" t="s">
        <v>545</v>
      </c>
      <c r="K17" s="33" t="s">
        <v>546</v>
      </c>
      <c r="L17" s="33" t="s">
        <v>547</v>
      </c>
    </row>
    <row r="18" spans="3:12" x14ac:dyDescent="0.25">
      <c r="I18" s="34"/>
      <c r="K18" s="34"/>
    </row>
    <row r="19" spans="3:12" x14ac:dyDescent="0.25">
      <c r="K19" s="34"/>
    </row>
    <row r="20" spans="3:12" x14ac:dyDescent="0.25">
      <c r="K20" s="34"/>
    </row>
    <row r="21" spans="3:12" x14ac:dyDescent="0.25">
      <c r="K21" s="34"/>
    </row>
    <row r="22" spans="3:12" x14ac:dyDescent="0.25">
      <c r="K22" s="34"/>
    </row>
    <row r="23" spans="3:12" x14ac:dyDescent="0.25">
      <c r="K23" s="34"/>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CECC82C-DC01-4B88-93B0-1EA9E9C3B54F}">
          <x14:formula1>
            <xm:f>xControls!$C$2:$C$111</xm:f>
          </x14:formula1>
          <xm:sqref>E18:E32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E50" sqref="E50"/>
    </sheetView>
  </sheetViews>
  <sheetFormatPr defaultRowHeight="15" x14ac:dyDescent="0.25"/>
  <cols>
    <col min="1" max="1" width="22.140625" customWidth="1"/>
    <col min="3" max="3" width="10.7109375" customWidth="1"/>
  </cols>
  <sheetData>
    <row r="1" spans="1:4" x14ac:dyDescent="0.25">
      <c r="A1" t="s">
        <v>507</v>
      </c>
    </row>
    <row r="2" spans="1:4" x14ac:dyDescent="0.25">
      <c r="A2" t="s">
        <v>508</v>
      </c>
    </row>
    <row r="3" spans="1:4" x14ac:dyDescent="0.25">
      <c r="A3" t="s">
        <v>509</v>
      </c>
    </row>
    <row r="4" spans="1:4" x14ac:dyDescent="0.25">
      <c r="A4" t="s">
        <v>510</v>
      </c>
    </row>
    <row r="7" spans="1:4" x14ac:dyDescent="0.25">
      <c r="A7" s="52" t="s">
        <v>527</v>
      </c>
      <c r="B7" s="52"/>
      <c r="C7" s="52"/>
      <c r="D7" s="52"/>
    </row>
    <row r="8" spans="1:4" x14ac:dyDescent="0.25">
      <c r="A8" t="s">
        <v>528</v>
      </c>
      <c r="B8" s="4" t="s">
        <v>524</v>
      </c>
      <c r="C8" s="4" t="s">
        <v>525</v>
      </c>
      <c r="D8" s="4" t="s">
        <v>526</v>
      </c>
    </row>
    <row r="9" spans="1:4" x14ac:dyDescent="0.25">
      <c r="A9" t="s">
        <v>521</v>
      </c>
    </row>
    <row r="10" spans="1:4" x14ac:dyDescent="0.25">
      <c r="A10" t="s">
        <v>522</v>
      </c>
    </row>
    <row r="11" spans="1:4" x14ac:dyDescent="0.25">
      <c r="A11" t="s">
        <v>523</v>
      </c>
    </row>
    <row r="12" spans="1:4" x14ac:dyDescent="0.25">
      <c r="A12" t="s">
        <v>537</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AAD01-75FA-423D-B6DA-18F56E965C69}">
  <dimension ref="A1:B3"/>
  <sheetViews>
    <sheetView workbookViewId="0">
      <selection activeCell="B9" sqref="B9"/>
    </sheetView>
  </sheetViews>
  <sheetFormatPr defaultRowHeight="15" x14ac:dyDescent="0.25"/>
  <sheetData>
    <row r="1" spans="1:2" x14ac:dyDescent="0.25">
      <c r="A1">
        <v>0.1</v>
      </c>
      <c r="B1" t="s">
        <v>572</v>
      </c>
    </row>
    <row r="2" spans="1:2" x14ac:dyDescent="0.25">
      <c r="A2">
        <v>0.2</v>
      </c>
      <c r="B2" t="s">
        <v>573</v>
      </c>
    </row>
    <row r="3" spans="1:2" x14ac:dyDescent="0.25">
      <c r="A3">
        <v>0.3</v>
      </c>
      <c r="B3" t="s">
        <v>581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1"/>
  <sheetViews>
    <sheetView topLeftCell="A49" workbookViewId="0">
      <selection activeCell="E122" sqref="E122"/>
    </sheetView>
  </sheetViews>
  <sheetFormatPr defaultRowHeight="15" x14ac:dyDescent="0.25"/>
  <cols>
    <col min="1" max="1" width="28"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B2" t="s">
        <v>8</v>
      </c>
      <c r="C2" t="s">
        <v>9</v>
      </c>
      <c r="D2" t="s">
        <v>10</v>
      </c>
      <c r="E2" t="s">
        <v>11</v>
      </c>
      <c r="F2" t="s">
        <v>12</v>
      </c>
    </row>
    <row r="3" spans="1:6" x14ac:dyDescent="0.25">
      <c r="A3" t="s">
        <v>7</v>
      </c>
      <c r="B3" t="s">
        <v>8</v>
      </c>
      <c r="C3" t="s">
        <v>13</v>
      </c>
      <c r="D3" t="s">
        <v>14</v>
      </c>
      <c r="E3" t="s">
        <v>15</v>
      </c>
      <c r="F3" t="s">
        <v>16</v>
      </c>
    </row>
    <row r="4" spans="1:6" x14ac:dyDescent="0.25">
      <c r="A4" t="s">
        <v>7</v>
      </c>
      <c r="B4" t="s">
        <v>17</v>
      </c>
      <c r="C4" t="s">
        <v>18</v>
      </c>
      <c r="D4" t="s">
        <v>19</v>
      </c>
      <c r="E4" t="s">
        <v>20</v>
      </c>
      <c r="F4" t="s">
        <v>21</v>
      </c>
    </row>
    <row r="5" spans="1:6" x14ac:dyDescent="0.25">
      <c r="A5" t="s">
        <v>7</v>
      </c>
      <c r="B5" t="s">
        <v>17</v>
      </c>
      <c r="C5" t="s">
        <v>22</v>
      </c>
      <c r="D5" t="s">
        <v>23</v>
      </c>
      <c r="E5" t="s">
        <v>24</v>
      </c>
      <c r="F5" t="s">
        <v>25</v>
      </c>
    </row>
    <row r="6" spans="1:6" x14ac:dyDescent="0.25">
      <c r="A6" t="s">
        <v>7</v>
      </c>
      <c r="B6" t="s">
        <v>17</v>
      </c>
      <c r="C6" t="s">
        <v>26</v>
      </c>
      <c r="D6" t="s">
        <v>27</v>
      </c>
      <c r="E6" t="s">
        <v>28</v>
      </c>
      <c r="F6" t="s">
        <v>29</v>
      </c>
    </row>
    <row r="7" spans="1:6" x14ac:dyDescent="0.25">
      <c r="A7" t="s">
        <v>7</v>
      </c>
      <c r="B7" t="s">
        <v>17</v>
      </c>
      <c r="C7" t="s">
        <v>30</v>
      </c>
      <c r="D7" t="s">
        <v>31</v>
      </c>
      <c r="E7" t="s">
        <v>32</v>
      </c>
      <c r="F7" t="s">
        <v>33</v>
      </c>
    </row>
    <row r="8" spans="1:6" x14ac:dyDescent="0.25">
      <c r="A8" t="s">
        <v>7</v>
      </c>
      <c r="B8" t="s">
        <v>17</v>
      </c>
      <c r="C8" t="s">
        <v>34</v>
      </c>
      <c r="D8" t="s">
        <v>35</v>
      </c>
      <c r="E8" t="s">
        <v>36</v>
      </c>
      <c r="F8" t="s">
        <v>37</v>
      </c>
    </row>
    <row r="9" spans="1:6" x14ac:dyDescent="0.25">
      <c r="A9" t="s">
        <v>7</v>
      </c>
      <c r="B9" t="s">
        <v>17</v>
      </c>
      <c r="C9" t="s">
        <v>38</v>
      </c>
      <c r="D9" t="s">
        <v>39</v>
      </c>
      <c r="E9" t="s">
        <v>40</v>
      </c>
      <c r="F9" t="s">
        <v>41</v>
      </c>
    </row>
    <row r="10" spans="1:6" x14ac:dyDescent="0.25">
      <c r="A10" t="s">
        <v>7</v>
      </c>
      <c r="B10" t="s">
        <v>17</v>
      </c>
      <c r="C10" t="s">
        <v>42</v>
      </c>
      <c r="D10" t="s">
        <v>43</v>
      </c>
      <c r="E10" t="s">
        <v>44</v>
      </c>
      <c r="F10" t="s">
        <v>45</v>
      </c>
    </row>
    <row r="11" spans="1:6" x14ac:dyDescent="0.25">
      <c r="A11" t="s">
        <v>7</v>
      </c>
      <c r="B11" t="s">
        <v>17</v>
      </c>
      <c r="C11" t="s">
        <v>46</v>
      </c>
      <c r="D11" t="s">
        <v>47</v>
      </c>
      <c r="E11" t="s">
        <v>48</v>
      </c>
      <c r="F11" t="s">
        <v>49</v>
      </c>
    </row>
    <row r="12" spans="1:6" x14ac:dyDescent="0.25">
      <c r="A12" t="s">
        <v>7</v>
      </c>
      <c r="B12" t="s">
        <v>17</v>
      </c>
      <c r="C12" t="s">
        <v>50</v>
      </c>
      <c r="D12" t="s">
        <v>51</v>
      </c>
      <c r="E12" t="s">
        <v>52</v>
      </c>
      <c r="F12" t="s">
        <v>53</v>
      </c>
    </row>
    <row r="13" spans="1:6" x14ac:dyDescent="0.25">
      <c r="A13" t="s">
        <v>7</v>
      </c>
      <c r="B13" t="s">
        <v>17</v>
      </c>
      <c r="C13" t="s">
        <v>54</v>
      </c>
      <c r="D13" t="s">
        <v>55</v>
      </c>
      <c r="E13" t="s">
        <v>56</v>
      </c>
      <c r="F13" t="s">
        <v>57</v>
      </c>
    </row>
    <row r="14" spans="1:6" x14ac:dyDescent="0.25">
      <c r="A14" t="s">
        <v>7</v>
      </c>
      <c r="B14" t="s">
        <v>17</v>
      </c>
      <c r="C14" t="s">
        <v>58</v>
      </c>
      <c r="D14" t="s">
        <v>59</v>
      </c>
      <c r="E14" t="s">
        <v>60</v>
      </c>
      <c r="F14" t="s">
        <v>61</v>
      </c>
    </row>
    <row r="15" spans="1:6" x14ac:dyDescent="0.25">
      <c r="A15" t="s">
        <v>7</v>
      </c>
      <c r="B15" t="s">
        <v>17</v>
      </c>
      <c r="C15" t="s">
        <v>62</v>
      </c>
      <c r="D15" t="s">
        <v>63</v>
      </c>
      <c r="E15" t="s">
        <v>64</v>
      </c>
      <c r="F15" t="s">
        <v>65</v>
      </c>
    </row>
    <row r="16" spans="1:6" x14ac:dyDescent="0.25">
      <c r="A16" t="s">
        <v>7</v>
      </c>
      <c r="B16" t="s">
        <v>17</v>
      </c>
      <c r="C16" t="s">
        <v>66</v>
      </c>
      <c r="D16" t="s">
        <v>67</v>
      </c>
      <c r="E16" t="s">
        <v>68</v>
      </c>
      <c r="F16" t="s">
        <v>69</v>
      </c>
    </row>
    <row r="17" spans="1:6" x14ac:dyDescent="0.25">
      <c r="A17" t="s">
        <v>7</v>
      </c>
      <c r="B17" t="s">
        <v>17</v>
      </c>
      <c r="C17" t="s">
        <v>70</v>
      </c>
      <c r="D17" t="s">
        <v>71</v>
      </c>
      <c r="E17" t="s">
        <v>72</v>
      </c>
      <c r="F17" t="s">
        <v>73</v>
      </c>
    </row>
    <row r="18" spans="1:6" x14ac:dyDescent="0.25">
      <c r="A18" t="s">
        <v>7</v>
      </c>
      <c r="B18" t="s">
        <v>17</v>
      </c>
      <c r="C18" t="s">
        <v>74</v>
      </c>
      <c r="D18" t="s">
        <v>75</v>
      </c>
      <c r="E18" t="s">
        <v>76</v>
      </c>
      <c r="F18" t="s">
        <v>77</v>
      </c>
    </row>
    <row r="19" spans="1:6" x14ac:dyDescent="0.25">
      <c r="A19" t="s">
        <v>7</v>
      </c>
      <c r="B19" t="s">
        <v>17</v>
      </c>
      <c r="C19" t="s">
        <v>78</v>
      </c>
      <c r="D19" t="s">
        <v>79</v>
      </c>
      <c r="E19" t="s">
        <v>80</v>
      </c>
      <c r="F19" t="s">
        <v>81</v>
      </c>
    </row>
    <row r="20" spans="1:6" ht="24" customHeight="1" x14ac:dyDescent="0.25">
      <c r="A20" t="s">
        <v>7</v>
      </c>
      <c r="B20" t="s">
        <v>17</v>
      </c>
      <c r="C20" t="s">
        <v>82</v>
      </c>
      <c r="D20" t="s">
        <v>83</v>
      </c>
      <c r="E20" t="s">
        <v>84</v>
      </c>
      <c r="F20" s="1" t="s">
        <v>85</v>
      </c>
    </row>
    <row r="21" spans="1:6" x14ac:dyDescent="0.25">
      <c r="A21" t="s">
        <v>7</v>
      </c>
      <c r="B21" t="s">
        <v>17</v>
      </c>
      <c r="C21" t="s">
        <v>86</v>
      </c>
      <c r="D21" t="s">
        <v>87</v>
      </c>
      <c r="E21" t="s">
        <v>88</v>
      </c>
      <c r="F21" t="s">
        <v>89</v>
      </c>
    </row>
    <row r="22" spans="1:6" x14ac:dyDescent="0.25">
      <c r="A22" t="s">
        <v>7</v>
      </c>
      <c r="B22" t="s">
        <v>17</v>
      </c>
      <c r="C22" t="s">
        <v>90</v>
      </c>
      <c r="D22" t="s">
        <v>91</v>
      </c>
      <c r="E22" t="s">
        <v>92</v>
      </c>
      <c r="F22" t="s">
        <v>93</v>
      </c>
    </row>
    <row r="23" spans="1:6" x14ac:dyDescent="0.25">
      <c r="A23" t="s">
        <v>7</v>
      </c>
      <c r="B23" t="s">
        <v>17</v>
      </c>
      <c r="C23" t="s">
        <v>94</v>
      </c>
      <c r="D23" t="s">
        <v>95</v>
      </c>
      <c r="E23" t="s">
        <v>96</v>
      </c>
      <c r="F23" t="s">
        <v>97</v>
      </c>
    </row>
    <row r="24" spans="1:6" x14ac:dyDescent="0.25">
      <c r="A24" t="s">
        <v>98</v>
      </c>
      <c r="B24" t="s">
        <v>8</v>
      </c>
      <c r="C24" t="s">
        <v>99</v>
      </c>
      <c r="D24" t="s">
        <v>100</v>
      </c>
      <c r="E24" t="s">
        <v>101</v>
      </c>
      <c r="F24" t="s">
        <v>102</v>
      </c>
    </row>
    <row r="25" spans="1:6" x14ac:dyDescent="0.25">
      <c r="A25" t="s">
        <v>98</v>
      </c>
      <c r="B25" t="s">
        <v>8</v>
      </c>
      <c r="C25" t="s">
        <v>103</v>
      </c>
      <c r="D25" t="s">
        <v>104</v>
      </c>
      <c r="E25" t="s">
        <v>105</v>
      </c>
      <c r="F25" t="s">
        <v>106</v>
      </c>
    </row>
    <row r="26" spans="1:6" x14ac:dyDescent="0.25">
      <c r="A26" t="s">
        <v>98</v>
      </c>
      <c r="B26" t="s">
        <v>17</v>
      </c>
      <c r="C26" t="s">
        <v>107</v>
      </c>
      <c r="D26" t="s">
        <v>108</v>
      </c>
      <c r="E26" t="s">
        <v>109</v>
      </c>
      <c r="F26" t="s">
        <v>110</v>
      </c>
    </row>
    <row r="27" spans="1:6" x14ac:dyDescent="0.25">
      <c r="A27" t="s">
        <v>111</v>
      </c>
      <c r="B27" t="s">
        <v>8</v>
      </c>
      <c r="C27" t="s">
        <v>112</v>
      </c>
      <c r="D27" t="s">
        <v>113</v>
      </c>
      <c r="E27" t="s">
        <v>114</v>
      </c>
      <c r="F27" t="s">
        <v>115</v>
      </c>
    </row>
    <row r="28" spans="1:6" x14ac:dyDescent="0.25">
      <c r="A28" t="s">
        <v>111</v>
      </c>
      <c r="B28" t="s">
        <v>8</v>
      </c>
      <c r="C28" t="s">
        <v>116</v>
      </c>
      <c r="D28" t="s">
        <v>117</v>
      </c>
      <c r="E28" t="s">
        <v>118</v>
      </c>
      <c r="F28" t="s">
        <v>119</v>
      </c>
    </row>
    <row r="29" spans="1:6" x14ac:dyDescent="0.25">
      <c r="A29" t="s">
        <v>111</v>
      </c>
      <c r="B29" t="s">
        <v>17</v>
      </c>
      <c r="C29" t="s">
        <v>120</v>
      </c>
      <c r="D29" t="s">
        <v>121</v>
      </c>
      <c r="E29" t="s">
        <v>122</v>
      </c>
      <c r="F29" t="s">
        <v>123</v>
      </c>
    </row>
    <row r="30" spans="1:6" x14ac:dyDescent="0.25">
      <c r="A30" t="s">
        <v>111</v>
      </c>
      <c r="B30" t="s">
        <v>17</v>
      </c>
      <c r="C30" t="s">
        <v>124</v>
      </c>
      <c r="D30" t="s">
        <v>125</v>
      </c>
      <c r="E30" t="s">
        <v>126</v>
      </c>
      <c r="F30" t="s">
        <v>127</v>
      </c>
    </row>
    <row r="31" spans="1:6" x14ac:dyDescent="0.25">
      <c r="A31" t="s">
        <v>111</v>
      </c>
      <c r="B31" t="s">
        <v>17</v>
      </c>
      <c r="C31" t="s">
        <v>128</v>
      </c>
      <c r="D31" t="s">
        <v>129</v>
      </c>
      <c r="E31" t="s">
        <v>130</v>
      </c>
      <c r="F31" t="s">
        <v>131</v>
      </c>
    </row>
    <row r="32" spans="1:6" x14ac:dyDescent="0.25">
      <c r="A32" t="s">
        <v>111</v>
      </c>
      <c r="B32" t="s">
        <v>17</v>
      </c>
      <c r="C32" t="s">
        <v>132</v>
      </c>
      <c r="D32" t="s">
        <v>133</v>
      </c>
      <c r="E32" t="s">
        <v>134</v>
      </c>
      <c r="F32" t="s">
        <v>135</v>
      </c>
    </row>
    <row r="33" spans="1:6" x14ac:dyDescent="0.25">
      <c r="A33" t="s">
        <v>111</v>
      </c>
      <c r="B33" t="s">
        <v>17</v>
      </c>
      <c r="C33" t="s">
        <v>136</v>
      </c>
      <c r="D33" t="s">
        <v>137</v>
      </c>
      <c r="E33" t="s">
        <v>138</v>
      </c>
      <c r="F33" t="s">
        <v>139</v>
      </c>
    </row>
    <row r="34" spans="1:6" x14ac:dyDescent="0.25">
      <c r="A34" t="s">
        <v>111</v>
      </c>
      <c r="B34" t="s">
        <v>17</v>
      </c>
      <c r="C34" t="s">
        <v>140</v>
      </c>
      <c r="D34" t="s">
        <v>141</v>
      </c>
      <c r="E34" t="s">
        <v>142</v>
      </c>
      <c r="F34" t="s">
        <v>143</v>
      </c>
    </row>
    <row r="35" spans="1:6" x14ac:dyDescent="0.25">
      <c r="A35" t="s">
        <v>111</v>
      </c>
      <c r="B35" t="s">
        <v>17</v>
      </c>
      <c r="C35" t="s">
        <v>144</v>
      </c>
      <c r="D35" t="s">
        <v>145</v>
      </c>
      <c r="E35" t="s">
        <v>146</v>
      </c>
      <c r="F35" t="s">
        <v>147</v>
      </c>
    </row>
    <row r="36" spans="1:6" x14ac:dyDescent="0.25">
      <c r="A36" t="s">
        <v>148</v>
      </c>
      <c r="B36" t="s">
        <v>8</v>
      </c>
      <c r="C36" t="s">
        <v>149</v>
      </c>
      <c r="D36" t="s">
        <v>150</v>
      </c>
      <c r="E36" t="s">
        <v>151</v>
      </c>
      <c r="F36" t="s">
        <v>152</v>
      </c>
    </row>
    <row r="37" spans="1:6" x14ac:dyDescent="0.25">
      <c r="A37" t="s">
        <v>148</v>
      </c>
      <c r="B37" t="s">
        <v>8</v>
      </c>
      <c r="C37" t="s">
        <v>153</v>
      </c>
      <c r="D37" t="s">
        <v>154</v>
      </c>
      <c r="E37" t="s">
        <v>155</v>
      </c>
      <c r="F37" t="s">
        <v>156</v>
      </c>
    </row>
    <row r="38" spans="1:6" x14ac:dyDescent="0.25">
      <c r="A38" t="s">
        <v>148</v>
      </c>
      <c r="B38" t="s">
        <v>17</v>
      </c>
      <c r="C38" t="s">
        <v>157</v>
      </c>
      <c r="D38" t="s">
        <v>158</v>
      </c>
      <c r="E38" t="s">
        <v>159</v>
      </c>
      <c r="F38" t="s">
        <v>160</v>
      </c>
    </row>
    <row r="39" spans="1:6" x14ac:dyDescent="0.25">
      <c r="A39" t="s">
        <v>148</v>
      </c>
      <c r="B39" t="s">
        <v>17</v>
      </c>
      <c r="C39" t="s">
        <v>161</v>
      </c>
      <c r="D39" t="s">
        <v>162</v>
      </c>
      <c r="E39" t="s">
        <v>163</v>
      </c>
      <c r="F39" t="s">
        <v>164</v>
      </c>
    </row>
    <row r="40" spans="1:6" x14ac:dyDescent="0.25">
      <c r="A40" t="s">
        <v>148</v>
      </c>
      <c r="B40" t="s">
        <v>17</v>
      </c>
      <c r="C40" t="s">
        <v>165</v>
      </c>
      <c r="D40" t="s">
        <v>166</v>
      </c>
      <c r="E40" t="s">
        <v>167</v>
      </c>
      <c r="F40" t="s">
        <v>168</v>
      </c>
    </row>
    <row r="41" spans="1:6" x14ac:dyDescent="0.25">
      <c r="A41" t="s">
        <v>148</v>
      </c>
      <c r="B41" t="s">
        <v>17</v>
      </c>
      <c r="C41" t="s">
        <v>169</v>
      </c>
      <c r="D41" t="s">
        <v>170</v>
      </c>
      <c r="E41" t="s">
        <v>171</v>
      </c>
      <c r="F41" t="s">
        <v>172</v>
      </c>
    </row>
    <row r="42" spans="1:6" x14ac:dyDescent="0.25">
      <c r="A42" t="s">
        <v>148</v>
      </c>
      <c r="B42" t="s">
        <v>17</v>
      </c>
      <c r="C42" t="s">
        <v>173</v>
      </c>
      <c r="D42" t="s">
        <v>174</v>
      </c>
      <c r="E42" t="s">
        <v>175</v>
      </c>
      <c r="F42" t="s">
        <v>176</v>
      </c>
    </row>
    <row r="43" spans="1:6" x14ac:dyDescent="0.25">
      <c r="A43" t="s">
        <v>148</v>
      </c>
      <c r="B43" t="s">
        <v>17</v>
      </c>
      <c r="C43" t="s">
        <v>177</v>
      </c>
      <c r="D43" t="s">
        <v>178</v>
      </c>
      <c r="E43" t="s">
        <v>179</v>
      </c>
      <c r="F43" t="s">
        <v>180</v>
      </c>
    </row>
    <row r="44" spans="1:6" x14ac:dyDescent="0.25">
      <c r="A44" t="s">
        <v>148</v>
      </c>
      <c r="B44" t="s">
        <v>17</v>
      </c>
      <c r="C44" t="s">
        <v>181</v>
      </c>
      <c r="D44" t="s">
        <v>182</v>
      </c>
      <c r="E44" t="s">
        <v>183</v>
      </c>
      <c r="F44" t="s">
        <v>184</v>
      </c>
    </row>
    <row r="45" spans="1:6" x14ac:dyDescent="0.25">
      <c r="A45" t="s">
        <v>185</v>
      </c>
      <c r="B45" t="s">
        <v>8</v>
      </c>
      <c r="C45" t="s">
        <v>186</v>
      </c>
      <c r="D45" t="s">
        <v>187</v>
      </c>
      <c r="E45" t="s">
        <v>188</v>
      </c>
      <c r="F45" t="s">
        <v>189</v>
      </c>
    </row>
    <row r="46" spans="1:6" x14ac:dyDescent="0.25">
      <c r="A46" t="s">
        <v>185</v>
      </c>
      <c r="B46" t="s">
        <v>8</v>
      </c>
      <c r="C46" t="s">
        <v>190</v>
      </c>
      <c r="D46" t="s">
        <v>191</v>
      </c>
      <c r="E46" t="s">
        <v>192</v>
      </c>
      <c r="F46" t="s">
        <v>193</v>
      </c>
    </row>
    <row r="47" spans="1:6" ht="409.5" x14ac:dyDescent="0.25">
      <c r="A47" t="s">
        <v>185</v>
      </c>
      <c r="B47" t="s">
        <v>17</v>
      </c>
      <c r="C47" t="s">
        <v>194</v>
      </c>
      <c r="D47" t="s">
        <v>195</v>
      </c>
      <c r="E47" t="s">
        <v>196</v>
      </c>
      <c r="F47" s="1" t="s">
        <v>197</v>
      </c>
    </row>
    <row r="48" spans="1:6" x14ac:dyDescent="0.25">
      <c r="A48" t="s">
        <v>185</v>
      </c>
      <c r="B48" t="s">
        <v>17</v>
      </c>
      <c r="C48" t="s">
        <v>198</v>
      </c>
      <c r="D48" t="s">
        <v>199</v>
      </c>
      <c r="E48" t="s">
        <v>200</v>
      </c>
      <c r="F48" t="s">
        <v>201</v>
      </c>
    </row>
    <row r="49" spans="1:6" x14ac:dyDescent="0.25">
      <c r="A49" t="s">
        <v>185</v>
      </c>
      <c r="B49" t="s">
        <v>17</v>
      </c>
      <c r="C49" t="s">
        <v>202</v>
      </c>
      <c r="D49" t="s">
        <v>203</v>
      </c>
      <c r="E49" t="s">
        <v>204</v>
      </c>
      <c r="F49" t="s">
        <v>205</v>
      </c>
    </row>
    <row r="50" spans="1:6" x14ac:dyDescent="0.25">
      <c r="A50" t="s">
        <v>185</v>
      </c>
      <c r="B50" t="s">
        <v>17</v>
      </c>
      <c r="C50" t="s">
        <v>206</v>
      </c>
      <c r="D50" t="s">
        <v>207</v>
      </c>
      <c r="E50" t="s">
        <v>208</v>
      </c>
      <c r="F50" t="s">
        <v>209</v>
      </c>
    </row>
    <row r="51" spans="1:6" x14ac:dyDescent="0.25">
      <c r="A51" t="s">
        <v>185</v>
      </c>
      <c r="B51" t="s">
        <v>17</v>
      </c>
      <c r="C51" t="s">
        <v>210</v>
      </c>
      <c r="D51" t="s">
        <v>211</v>
      </c>
      <c r="E51" t="s">
        <v>212</v>
      </c>
      <c r="F51" t="s">
        <v>213</v>
      </c>
    </row>
    <row r="52" spans="1:6" x14ac:dyDescent="0.25">
      <c r="A52" t="s">
        <v>185</v>
      </c>
      <c r="B52" t="s">
        <v>17</v>
      </c>
      <c r="C52" t="s">
        <v>214</v>
      </c>
      <c r="D52" t="s">
        <v>215</v>
      </c>
      <c r="E52" t="s">
        <v>216</v>
      </c>
      <c r="F52" t="s">
        <v>217</v>
      </c>
    </row>
    <row r="53" spans="1:6" x14ac:dyDescent="0.25">
      <c r="A53" t="s">
        <v>185</v>
      </c>
      <c r="B53" t="s">
        <v>17</v>
      </c>
      <c r="C53" t="s">
        <v>218</v>
      </c>
      <c r="D53" t="s">
        <v>219</v>
      </c>
      <c r="E53" t="s">
        <v>220</v>
      </c>
      <c r="F53" t="s">
        <v>221</v>
      </c>
    </row>
    <row r="54" spans="1:6" x14ac:dyDescent="0.25">
      <c r="A54" t="s">
        <v>185</v>
      </c>
      <c r="B54" t="s">
        <v>17</v>
      </c>
      <c r="C54" t="s">
        <v>222</v>
      </c>
      <c r="D54" t="s">
        <v>223</v>
      </c>
      <c r="E54" t="s">
        <v>224</v>
      </c>
      <c r="F54" t="s">
        <v>225</v>
      </c>
    </row>
    <row r="55" spans="1:6" x14ac:dyDescent="0.25">
      <c r="A55" t="s">
        <v>185</v>
      </c>
      <c r="B55" t="s">
        <v>17</v>
      </c>
      <c r="C55" t="s">
        <v>226</v>
      </c>
      <c r="D55" t="s">
        <v>227</v>
      </c>
      <c r="E55" t="s">
        <v>228</v>
      </c>
      <c r="F55" t="s">
        <v>229</v>
      </c>
    </row>
    <row r="56" spans="1:6" x14ac:dyDescent="0.25">
      <c r="A56" t="s">
        <v>230</v>
      </c>
      <c r="B56" t="s">
        <v>8</v>
      </c>
      <c r="C56" t="s">
        <v>231</v>
      </c>
      <c r="D56" t="s">
        <v>232</v>
      </c>
      <c r="E56" t="s">
        <v>233</v>
      </c>
      <c r="F56" t="s">
        <v>234</v>
      </c>
    </row>
    <row r="57" spans="1:6" x14ac:dyDescent="0.25">
      <c r="A57" t="s">
        <v>230</v>
      </c>
      <c r="B57" t="s">
        <v>8</v>
      </c>
      <c r="C57" t="s">
        <v>235</v>
      </c>
      <c r="D57" t="s">
        <v>236</v>
      </c>
      <c r="E57" t="s">
        <v>237</v>
      </c>
      <c r="F57" t="s">
        <v>238</v>
      </c>
    </row>
    <row r="58" spans="1:6" x14ac:dyDescent="0.25">
      <c r="A58" t="s">
        <v>230</v>
      </c>
      <c r="B58" t="s">
        <v>17</v>
      </c>
      <c r="C58" t="s">
        <v>239</v>
      </c>
      <c r="D58" t="s">
        <v>240</v>
      </c>
      <c r="E58" t="s">
        <v>241</v>
      </c>
      <c r="F58" t="s">
        <v>242</v>
      </c>
    </row>
    <row r="59" spans="1:6" ht="195" x14ac:dyDescent="0.25">
      <c r="A59" t="s">
        <v>243</v>
      </c>
      <c r="B59" t="s">
        <v>8</v>
      </c>
      <c r="C59" t="s">
        <v>244</v>
      </c>
      <c r="D59" t="s">
        <v>245</v>
      </c>
      <c r="E59" t="s">
        <v>246</v>
      </c>
      <c r="F59" s="1" t="s">
        <v>247</v>
      </c>
    </row>
    <row r="60" spans="1:6" x14ac:dyDescent="0.25">
      <c r="A60" t="s">
        <v>243</v>
      </c>
      <c r="B60" t="s">
        <v>8</v>
      </c>
      <c r="C60" t="s">
        <v>248</v>
      </c>
      <c r="D60" t="s">
        <v>249</v>
      </c>
      <c r="E60" t="s">
        <v>250</v>
      </c>
      <c r="F60" t="s">
        <v>251</v>
      </c>
    </row>
    <row r="61" spans="1:6" x14ac:dyDescent="0.25">
      <c r="A61" t="s">
        <v>243</v>
      </c>
      <c r="B61" t="s">
        <v>17</v>
      </c>
      <c r="C61" t="s">
        <v>252</v>
      </c>
      <c r="D61" t="s">
        <v>253</v>
      </c>
      <c r="E61" t="s">
        <v>254</v>
      </c>
      <c r="F61" t="s">
        <v>255</v>
      </c>
    </row>
    <row r="62" spans="1:6" x14ac:dyDescent="0.25">
      <c r="A62" t="s">
        <v>243</v>
      </c>
      <c r="B62" t="s">
        <v>17</v>
      </c>
      <c r="C62" t="s">
        <v>256</v>
      </c>
      <c r="D62" t="s">
        <v>257</v>
      </c>
      <c r="E62" t="s">
        <v>258</v>
      </c>
      <c r="F62" t="s">
        <v>259</v>
      </c>
    </row>
    <row r="63" spans="1:6" x14ac:dyDescent="0.25">
      <c r="A63" t="s">
        <v>243</v>
      </c>
      <c r="B63" t="s">
        <v>17</v>
      </c>
      <c r="C63" t="s">
        <v>260</v>
      </c>
      <c r="D63" t="s">
        <v>261</v>
      </c>
      <c r="E63" t="s">
        <v>262</v>
      </c>
      <c r="F63" t="s">
        <v>263</v>
      </c>
    </row>
    <row r="64" spans="1:6" x14ac:dyDescent="0.25">
      <c r="A64" t="s">
        <v>243</v>
      </c>
      <c r="B64" t="s">
        <v>17</v>
      </c>
      <c r="C64" t="s">
        <v>264</v>
      </c>
      <c r="D64" t="s">
        <v>265</v>
      </c>
      <c r="E64" t="s">
        <v>266</v>
      </c>
      <c r="F64" t="s">
        <v>267</v>
      </c>
    </row>
    <row r="65" spans="1:6" x14ac:dyDescent="0.25">
      <c r="A65" t="s">
        <v>268</v>
      </c>
      <c r="B65" t="s">
        <v>8</v>
      </c>
      <c r="C65" t="s">
        <v>269</v>
      </c>
      <c r="D65" t="s">
        <v>270</v>
      </c>
      <c r="E65" t="s">
        <v>271</v>
      </c>
      <c r="F65" t="s">
        <v>272</v>
      </c>
    </row>
    <row r="66" spans="1:6" x14ac:dyDescent="0.25">
      <c r="A66" t="s">
        <v>268</v>
      </c>
      <c r="B66" t="s">
        <v>8</v>
      </c>
      <c r="C66" t="s">
        <v>273</v>
      </c>
      <c r="D66" t="s">
        <v>274</v>
      </c>
      <c r="E66" t="s">
        <v>275</v>
      </c>
      <c r="F66" t="s">
        <v>276</v>
      </c>
    </row>
    <row r="67" spans="1:6" x14ac:dyDescent="0.25">
      <c r="A67" t="s">
        <v>268</v>
      </c>
      <c r="B67" t="s">
        <v>8</v>
      </c>
      <c r="C67" t="s">
        <v>277</v>
      </c>
      <c r="D67" t="s">
        <v>278</v>
      </c>
      <c r="E67" t="s">
        <v>279</v>
      </c>
      <c r="F67" t="s">
        <v>280</v>
      </c>
    </row>
    <row r="68" spans="1:6" ht="180" x14ac:dyDescent="0.25">
      <c r="A68" t="s">
        <v>268</v>
      </c>
      <c r="B68" t="s">
        <v>17</v>
      </c>
      <c r="C68" t="s">
        <v>281</v>
      </c>
      <c r="D68" t="s">
        <v>282</v>
      </c>
      <c r="E68" t="s">
        <v>283</v>
      </c>
      <c r="F68" s="1" t="s">
        <v>284</v>
      </c>
    </row>
    <row r="69" spans="1:6" x14ac:dyDescent="0.25">
      <c r="A69" t="s">
        <v>268</v>
      </c>
      <c r="B69" t="s">
        <v>17</v>
      </c>
      <c r="C69" t="s">
        <v>285</v>
      </c>
      <c r="D69" t="s">
        <v>286</v>
      </c>
      <c r="E69" t="s">
        <v>287</v>
      </c>
      <c r="F69" t="s">
        <v>288</v>
      </c>
    </row>
    <row r="70" spans="1:6" x14ac:dyDescent="0.25">
      <c r="A70" t="s">
        <v>268</v>
      </c>
      <c r="B70" t="s">
        <v>17</v>
      </c>
      <c r="C70" t="s">
        <v>289</v>
      </c>
      <c r="D70" t="s">
        <v>290</v>
      </c>
      <c r="E70" t="s">
        <v>291</v>
      </c>
      <c r="F70" t="s">
        <v>292</v>
      </c>
    </row>
    <row r="71" spans="1:6" x14ac:dyDescent="0.25">
      <c r="A71" t="s">
        <v>268</v>
      </c>
      <c r="B71" t="s">
        <v>17</v>
      </c>
      <c r="C71" t="s">
        <v>293</v>
      </c>
      <c r="D71" t="s">
        <v>294</v>
      </c>
      <c r="E71" t="s">
        <v>295</v>
      </c>
      <c r="F71" t="s">
        <v>296</v>
      </c>
    </row>
    <row r="72" spans="1:6" x14ac:dyDescent="0.25">
      <c r="A72" t="s">
        <v>268</v>
      </c>
      <c r="B72" t="s">
        <v>17</v>
      </c>
      <c r="C72" t="s">
        <v>297</v>
      </c>
      <c r="D72" t="s">
        <v>298</v>
      </c>
      <c r="E72" t="s">
        <v>299</v>
      </c>
      <c r="F72" t="s">
        <v>300</v>
      </c>
    </row>
    <row r="73" spans="1:6" x14ac:dyDescent="0.25">
      <c r="A73" t="s">
        <v>268</v>
      </c>
      <c r="B73" t="s">
        <v>17</v>
      </c>
      <c r="C73" t="s">
        <v>301</v>
      </c>
      <c r="D73" t="s">
        <v>302</v>
      </c>
      <c r="E73" t="s">
        <v>303</v>
      </c>
      <c r="F73" t="s">
        <v>304</v>
      </c>
    </row>
    <row r="74" spans="1:6" x14ac:dyDescent="0.25">
      <c r="A74" t="s">
        <v>305</v>
      </c>
      <c r="B74" t="s">
        <v>8</v>
      </c>
      <c r="C74" t="s">
        <v>306</v>
      </c>
      <c r="D74" t="s">
        <v>307</v>
      </c>
      <c r="E74" t="s">
        <v>308</v>
      </c>
      <c r="F74" t="s">
        <v>309</v>
      </c>
    </row>
    <row r="75" spans="1:6" x14ac:dyDescent="0.25">
      <c r="A75" t="s">
        <v>305</v>
      </c>
      <c r="B75" t="s">
        <v>8</v>
      </c>
      <c r="C75" t="s">
        <v>310</v>
      </c>
      <c r="D75" t="s">
        <v>311</v>
      </c>
      <c r="E75" t="s">
        <v>312</v>
      </c>
      <c r="F75" t="s">
        <v>313</v>
      </c>
    </row>
    <row r="76" spans="1:6" x14ac:dyDescent="0.25">
      <c r="A76" t="s">
        <v>314</v>
      </c>
      <c r="B76" t="s">
        <v>8</v>
      </c>
      <c r="C76" t="s">
        <v>315</v>
      </c>
      <c r="D76" t="s">
        <v>316</v>
      </c>
      <c r="E76" t="s">
        <v>317</v>
      </c>
      <c r="F76" t="s">
        <v>318</v>
      </c>
    </row>
    <row r="77" spans="1:6" x14ac:dyDescent="0.25">
      <c r="A77" t="s">
        <v>314</v>
      </c>
      <c r="B77" t="s">
        <v>8</v>
      </c>
      <c r="C77" t="s">
        <v>319</v>
      </c>
      <c r="D77" t="s">
        <v>320</v>
      </c>
      <c r="E77" t="s">
        <v>321</v>
      </c>
      <c r="F77" t="s">
        <v>322</v>
      </c>
    </row>
    <row r="78" spans="1:6" x14ac:dyDescent="0.25">
      <c r="A78" t="s">
        <v>314</v>
      </c>
      <c r="B78" t="s">
        <v>17</v>
      </c>
      <c r="C78" t="s">
        <v>323</v>
      </c>
      <c r="D78" t="s">
        <v>324</v>
      </c>
      <c r="E78" t="s">
        <v>325</v>
      </c>
      <c r="F78" t="s">
        <v>326</v>
      </c>
    </row>
    <row r="79" spans="1:6" x14ac:dyDescent="0.25">
      <c r="A79" t="s">
        <v>314</v>
      </c>
      <c r="B79" t="s">
        <v>17</v>
      </c>
      <c r="C79" t="s">
        <v>327</v>
      </c>
      <c r="D79" t="s">
        <v>328</v>
      </c>
      <c r="E79" t="s">
        <v>329</v>
      </c>
      <c r="F79" t="s">
        <v>330</v>
      </c>
    </row>
    <row r="80" spans="1:6" x14ac:dyDescent="0.25">
      <c r="A80" t="s">
        <v>314</v>
      </c>
      <c r="B80" t="s">
        <v>17</v>
      </c>
      <c r="C80" t="s">
        <v>331</v>
      </c>
      <c r="D80" t="s">
        <v>332</v>
      </c>
      <c r="E80" t="s">
        <v>333</v>
      </c>
      <c r="F80" t="s">
        <v>334</v>
      </c>
    </row>
    <row r="81" spans="1:6" x14ac:dyDescent="0.25">
      <c r="A81" t="s">
        <v>314</v>
      </c>
      <c r="B81" t="s">
        <v>17</v>
      </c>
      <c r="C81" t="s">
        <v>335</v>
      </c>
      <c r="D81" t="s">
        <v>336</v>
      </c>
      <c r="E81" t="s">
        <v>337</v>
      </c>
      <c r="F81" t="s">
        <v>338</v>
      </c>
    </row>
    <row r="82" spans="1:6" x14ac:dyDescent="0.25">
      <c r="A82" t="s">
        <v>339</v>
      </c>
      <c r="B82" t="s">
        <v>8</v>
      </c>
      <c r="C82" t="s">
        <v>340</v>
      </c>
      <c r="D82" t="s">
        <v>341</v>
      </c>
      <c r="E82" t="s">
        <v>342</v>
      </c>
      <c r="F82" t="s">
        <v>343</v>
      </c>
    </row>
    <row r="83" spans="1:6" x14ac:dyDescent="0.25">
      <c r="A83" t="s">
        <v>339</v>
      </c>
      <c r="B83" t="s">
        <v>17</v>
      </c>
      <c r="C83" t="s">
        <v>344</v>
      </c>
      <c r="D83" t="s">
        <v>345</v>
      </c>
      <c r="E83" t="s">
        <v>346</v>
      </c>
      <c r="F83" t="s">
        <v>347</v>
      </c>
    </row>
    <row r="84" spans="1:6" x14ac:dyDescent="0.25">
      <c r="A84" t="s">
        <v>339</v>
      </c>
      <c r="B84" t="s">
        <v>17</v>
      </c>
      <c r="C84" t="s">
        <v>348</v>
      </c>
      <c r="D84" t="s">
        <v>349</v>
      </c>
      <c r="E84" t="s">
        <v>350</v>
      </c>
      <c r="F84" t="s">
        <v>351</v>
      </c>
    </row>
    <row r="85" spans="1:6" x14ac:dyDescent="0.25">
      <c r="A85" t="s">
        <v>352</v>
      </c>
      <c r="B85" t="s">
        <v>8</v>
      </c>
      <c r="C85" t="s">
        <v>353</v>
      </c>
      <c r="D85" t="s">
        <v>354</v>
      </c>
      <c r="E85" t="s">
        <v>355</v>
      </c>
      <c r="F85" t="s">
        <v>356</v>
      </c>
    </row>
    <row r="86" spans="1:6" x14ac:dyDescent="0.25">
      <c r="A86" t="s">
        <v>352</v>
      </c>
      <c r="B86" t="s">
        <v>8</v>
      </c>
      <c r="C86" t="s">
        <v>357</v>
      </c>
      <c r="D86" t="s">
        <v>358</v>
      </c>
      <c r="E86" t="s">
        <v>359</v>
      </c>
      <c r="F86" t="s">
        <v>360</v>
      </c>
    </row>
    <row r="87" spans="1:6" x14ac:dyDescent="0.25">
      <c r="A87" t="s">
        <v>352</v>
      </c>
      <c r="B87" t="s">
        <v>8</v>
      </c>
      <c r="C87" t="s">
        <v>361</v>
      </c>
      <c r="D87" t="s">
        <v>362</v>
      </c>
      <c r="E87" t="s">
        <v>363</v>
      </c>
      <c r="F87" t="s">
        <v>364</v>
      </c>
    </row>
    <row r="88" spans="1:6" x14ac:dyDescent="0.25">
      <c r="A88" t="s">
        <v>352</v>
      </c>
      <c r="B88" t="s">
        <v>8</v>
      </c>
      <c r="C88" t="s">
        <v>365</v>
      </c>
      <c r="D88" t="s">
        <v>366</v>
      </c>
      <c r="E88" t="s">
        <v>367</v>
      </c>
      <c r="F88" t="s">
        <v>368</v>
      </c>
    </row>
    <row r="89" spans="1:6" ht="390" x14ac:dyDescent="0.25">
      <c r="A89" t="s">
        <v>369</v>
      </c>
      <c r="B89" t="s">
        <v>8</v>
      </c>
      <c r="C89" t="s">
        <v>370</v>
      </c>
      <c r="D89" t="s">
        <v>371</v>
      </c>
      <c r="E89" t="s">
        <v>372</v>
      </c>
      <c r="F89" s="1" t="s">
        <v>373</v>
      </c>
    </row>
    <row r="90" spans="1:6" x14ac:dyDescent="0.25">
      <c r="A90" t="s">
        <v>369</v>
      </c>
      <c r="B90" t="s">
        <v>8</v>
      </c>
      <c r="C90" t="s">
        <v>374</v>
      </c>
      <c r="D90" t="s">
        <v>375</v>
      </c>
      <c r="E90" t="s">
        <v>376</v>
      </c>
      <c r="F90" t="s">
        <v>377</v>
      </c>
    </row>
    <row r="91" spans="1:6" x14ac:dyDescent="0.25">
      <c r="A91" t="s">
        <v>369</v>
      </c>
      <c r="B91" t="s">
        <v>17</v>
      </c>
      <c r="C91" t="s">
        <v>378</v>
      </c>
      <c r="D91" t="s">
        <v>379</v>
      </c>
      <c r="E91" t="s">
        <v>380</v>
      </c>
      <c r="F91" t="s">
        <v>381</v>
      </c>
    </row>
    <row r="92" spans="1:6" x14ac:dyDescent="0.25">
      <c r="A92" t="s">
        <v>369</v>
      </c>
      <c r="B92" t="s">
        <v>17</v>
      </c>
      <c r="C92" t="s">
        <v>382</v>
      </c>
      <c r="D92" t="s">
        <v>383</v>
      </c>
      <c r="E92" t="s">
        <v>384</v>
      </c>
      <c r="F92" t="s">
        <v>385</v>
      </c>
    </row>
    <row r="93" spans="1:6" x14ac:dyDescent="0.25">
      <c r="A93" t="s">
        <v>369</v>
      </c>
      <c r="B93" t="s">
        <v>17</v>
      </c>
      <c r="C93" t="s">
        <v>386</v>
      </c>
      <c r="D93" t="s">
        <v>387</v>
      </c>
      <c r="E93" t="s">
        <v>388</v>
      </c>
      <c r="F93" t="s">
        <v>389</v>
      </c>
    </row>
    <row r="94" spans="1:6" x14ac:dyDescent="0.25">
      <c r="A94" t="s">
        <v>369</v>
      </c>
      <c r="B94" t="s">
        <v>17</v>
      </c>
      <c r="C94" t="s">
        <v>390</v>
      </c>
      <c r="D94" t="s">
        <v>391</v>
      </c>
      <c r="E94" t="s">
        <v>392</v>
      </c>
      <c r="F94" t="s">
        <v>393</v>
      </c>
    </row>
    <row r="95" spans="1:6" x14ac:dyDescent="0.25">
      <c r="A95" t="s">
        <v>369</v>
      </c>
      <c r="B95" t="s">
        <v>17</v>
      </c>
      <c r="C95" t="s">
        <v>394</v>
      </c>
      <c r="D95" t="s">
        <v>395</v>
      </c>
      <c r="E95" t="s">
        <v>396</v>
      </c>
      <c r="F95" t="s">
        <v>397</v>
      </c>
    </row>
    <row r="96" spans="1:6" x14ac:dyDescent="0.25">
      <c r="A96" t="s">
        <v>369</v>
      </c>
      <c r="B96" t="s">
        <v>17</v>
      </c>
      <c r="C96" t="s">
        <v>398</v>
      </c>
      <c r="D96" t="s">
        <v>399</v>
      </c>
      <c r="E96" t="s">
        <v>400</v>
      </c>
      <c r="F96" t="s">
        <v>401</v>
      </c>
    </row>
    <row r="97" spans="1:6" x14ac:dyDescent="0.25">
      <c r="A97" t="s">
        <v>369</v>
      </c>
      <c r="B97" t="s">
        <v>17</v>
      </c>
      <c r="C97" t="s">
        <v>402</v>
      </c>
      <c r="D97" t="s">
        <v>403</v>
      </c>
      <c r="E97" t="s">
        <v>404</v>
      </c>
      <c r="F97" t="s">
        <v>405</v>
      </c>
    </row>
    <row r="98" spans="1:6" x14ac:dyDescent="0.25">
      <c r="A98" t="s">
        <v>369</v>
      </c>
      <c r="B98" t="s">
        <v>17</v>
      </c>
      <c r="C98" t="s">
        <v>406</v>
      </c>
      <c r="D98" t="s">
        <v>407</v>
      </c>
      <c r="E98" t="s">
        <v>408</v>
      </c>
      <c r="F98" t="s">
        <v>409</v>
      </c>
    </row>
    <row r="99" spans="1:6" x14ac:dyDescent="0.25">
      <c r="A99" t="s">
        <v>369</v>
      </c>
      <c r="B99" t="s">
        <v>17</v>
      </c>
      <c r="C99" t="s">
        <v>410</v>
      </c>
      <c r="D99" t="s">
        <v>411</v>
      </c>
      <c r="E99" t="s">
        <v>412</v>
      </c>
      <c r="F99" t="s">
        <v>413</v>
      </c>
    </row>
    <row r="100" spans="1:6" ht="150" x14ac:dyDescent="0.25">
      <c r="A100" t="s">
        <v>369</v>
      </c>
      <c r="B100" t="s">
        <v>17</v>
      </c>
      <c r="C100" t="s">
        <v>414</v>
      </c>
      <c r="D100" t="s">
        <v>415</v>
      </c>
      <c r="E100" t="s">
        <v>416</v>
      </c>
      <c r="F100" s="1" t="s">
        <v>417</v>
      </c>
    </row>
    <row r="101" spans="1:6" x14ac:dyDescent="0.25">
      <c r="A101" t="s">
        <v>369</v>
      </c>
      <c r="B101" t="s">
        <v>17</v>
      </c>
      <c r="C101" t="s">
        <v>418</v>
      </c>
      <c r="D101" t="s">
        <v>419</v>
      </c>
      <c r="E101" t="s">
        <v>420</v>
      </c>
      <c r="F101" t="s">
        <v>421</v>
      </c>
    </row>
    <row r="102" spans="1:6" x14ac:dyDescent="0.25">
      <c r="A102" t="s">
        <v>369</v>
      </c>
      <c r="B102" t="s">
        <v>17</v>
      </c>
      <c r="C102" t="s">
        <v>422</v>
      </c>
      <c r="D102" t="s">
        <v>423</v>
      </c>
      <c r="E102" t="s">
        <v>424</v>
      </c>
      <c r="F102" t="s">
        <v>425</v>
      </c>
    </row>
    <row r="103" spans="1:6" x14ac:dyDescent="0.25">
      <c r="A103" t="s">
        <v>369</v>
      </c>
      <c r="B103" t="s">
        <v>17</v>
      </c>
      <c r="C103" t="s">
        <v>426</v>
      </c>
      <c r="D103" t="s">
        <v>427</v>
      </c>
      <c r="E103" t="s">
        <v>428</v>
      </c>
      <c r="F103" t="s">
        <v>429</v>
      </c>
    </row>
    <row r="104" spans="1:6" x14ac:dyDescent="0.25">
      <c r="A104" t="s">
        <v>369</v>
      </c>
      <c r="B104" t="s">
        <v>17</v>
      </c>
      <c r="C104" t="s">
        <v>430</v>
      </c>
      <c r="D104" t="s">
        <v>431</v>
      </c>
      <c r="E104" t="s">
        <v>432</v>
      </c>
      <c r="F104" t="s">
        <v>433</v>
      </c>
    </row>
    <row r="105" spans="1:6" x14ac:dyDescent="0.25">
      <c r="A105" t="s">
        <v>434</v>
      </c>
      <c r="B105" t="s">
        <v>8</v>
      </c>
      <c r="C105" t="s">
        <v>435</v>
      </c>
      <c r="D105" t="s">
        <v>436</v>
      </c>
      <c r="E105" t="s">
        <v>437</v>
      </c>
      <c r="F105" t="s">
        <v>438</v>
      </c>
    </row>
    <row r="106" spans="1:6" x14ac:dyDescent="0.25">
      <c r="A106" t="s">
        <v>434</v>
      </c>
      <c r="B106" t="s">
        <v>8</v>
      </c>
      <c r="C106" t="s">
        <v>439</v>
      </c>
      <c r="D106" t="s">
        <v>440</v>
      </c>
      <c r="E106" t="s">
        <v>441</v>
      </c>
      <c r="F106" t="s">
        <v>442</v>
      </c>
    </row>
    <row r="107" spans="1:6" x14ac:dyDescent="0.25">
      <c r="A107" t="s">
        <v>434</v>
      </c>
      <c r="B107" t="s">
        <v>8</v>
      </c>
      <c r="C107" t="s">
        <v>443</v>
      </c>
      <c r="D107" t="s">
        <v>444</v>
      </c>
      <c r="E107" t="s">
        <v>445</v>
      </c>
      <c r="F107" t="s">
        <v>446</v>
      </c>
    </row>
    <row r="108" spans="1:6" x14ac:dyDescent="0.25">
      <c r="A108" t="s">
        <v>434</v>
      </c>
      <c r="B108" t="s">
        <v>17</v>
      </c>
      <c r="C108" t="s">
        <v>447</v>
      </c>
      <c r="D108" t="s">
        <v>448</v>
      </c>
      <c r="E108" t="s">
        <v>449</v>
      </c>
      <c r="F108" t="s">
        <v>450</v>
      </c>
    </row>
    <row r="109" spans="1:6" x14ac:dyDescent="0.25">
      <c r="A109" t="s">
        <v>434</v>
      </c>
      <c r="B109" t="s">
        <v>17</v>
      </c>
      <c r="C109" t="s">
        <v>451</v>
      </c>
      <c r="D109" t="s">
        <v>452</v>
      </c>
      <c r="E109" t="s">
        <v>453</v>
      </c>
      <c r="F109" t="s">
        <v>454</v>
      </c>
    </row>
    <row r="110" spans="1:6" x14ac:dyDescent="0.25">
      <c r="A110" t="s">
        <v>434</v>
      </c>
      <c r="B110" t="s">
        <v>17</v>
      </c>
      <c r="C110" t="s">
        <v>455</v>
      </c>
      <c r="D110" t="s">
        <v>456</v>
      </c>
      <c r="E110" t="s">
        <v>457</v>
      </c>
      <c r="F110" t="s">
        <v>458</v>
      </c>
    </row>
    <row r="111" spans="1:6" x14ac:dyDescent="0.25">
      <c r="A111" t="s">
        <v>434</v>
      </c>
      <c r="B111" t="s">
        <v>17</v>
      </c>
      <c r="C111" t="s">
        <v>459</v>
      </c>
      <c r="D111" t="s">
        <v>460</v>
      </c>
      <c r="E111" t="s">
        <v>461</v>
      </c>
      <c r="F111" t="s">
        <v>462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1.xml>��< ? x m l   v e r s i o n = " 1 . 0 "   e n c o d i n g = " U T F - 1 6 " ? > < G e m i n i   x m l n s = " h t t p : / / g e m i n i / p i v o t c u s t o m i z a t i o n / C l i e n t W i n d o w X M L " > < C u s t o m C o n t e n t > < ! [ C D A T A [ R a n g e ] ] > < / C u s t o m C o n t e n t > < / G e m i n i > 
</file>

<file path=customXml/item12.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T a b l e O r d e r " > < C u s t o m C o n t e n t > < ! [ C D A T A [ R a n g e , C o n t r o l I m p l e m e n t a t i o n ] ] > < / C u s t o m C o n t e n t > < / G e m i n i > 
</file>

<file path=customXml/item15.xml>��< ? x m l   v e r s i o n = " 1 . 0 "   e n c o d i n g = " U T F - 1 6 " ? > < G e m i n i   x m l n s = " h t t p : / / g e m i n i / p i v o t c u s t o m i z a t i o n / P o w e r P i v o t V e r s i o n " > < C u s t o m C o n t e n t > < ! [ C D A T A [ 2 0 1 5 . 1 3 0 . 1 6 0 5 . 1 5 5 0 ] ] > < / C u s t o m C o n t e n t > < / G e m i n i > 
</file>

<file path=customXml/item16.xml>��< ? x m l   v e r s i o n = " 1 . 0 "   e n c o d i n g = " U T F - 1 6 " ? > < G e m i n i   x m l n s = " h t t p : / / g e m i n i / p i v o t c u s t o m i z a t i o n / S h o w H i d d e n " > < 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M a n u a l C a l c M o d e " > < C u s t o m C o n t e n t > < ! [ C D A T A [ F a l s e ] ] > < / C u s t o m C o n t e n t > < / G e m i n i > 
</file>

<file path=customXml/item19.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0.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ABBC6C1-D18B-4FCF-BDD3-605E221AB48A}">
  <ds:schemaRefs/>
</ds:datastoreItem>
</file>

<file path=customXml/itemProps10.xml><?xml version="1.0" encoding="utf-8"?>
<ds:datastoreItem xmlns:ds="http://schemas.openxmlformats.org/officeDocument/2006/customXml" ds:itemID="{090BB78C-814B-43A4-9EEB-5886F031DA4C}">
  <ds:schemaRefs/>
</ds:datastoreItem>
</file>

<file path=customXml/itemProps11.xml><?xml version="1.0" encoding="utf-8"?>
<ds:datastoreItem xmlns:ds="http://schemas.openxmlformats.org/officeDocument/2006/customXml" ds:itemID="{FB424C9D-FD34-4CDB-A532-5597459E9C9C}">
  <ds:schemaRefs/>
</ds:datastoreItem>
</file>

<file path=customXml/itemProps12.xml><?xml version="1.0" encoding="utf-8"?>
<ds:datastoreItem xmlns:ds="http://schemas.openxmlformats.org/officeDocument/2006/customXml" ds:itemID="{9BBC88D7-19CC-4DB7-A63D-87B1D0D7DFB4}">
  <ds:schemaRefs/>
</ds:datastoreItem>
</file>

<file path=customXml/itemProps13.xml><?xml version="1.0" encoding="utf-8"?>
<ds:datastoreItem xmlns:ds="http://schemas.openxmlformats.org/officeDocument/2006/customXml" ds:itemID="{CABA338F-1D0F-4D26-980E-E69D3883EACF}">
  <ds:schemaRefs/>
</ds:datastoreItem>
</file>

<file path=customXml/itemProps14.xml><?xml version="1.0" encoding="utf-8"?>
<ds:datastoreItem xmlns:ds="http://schemas.openxmlformats.org/officeDocument/2006/customXml" ds:itemID="{5E7264B9-D8BB-45FA-ACEF-A19352E979AA}">
  <ds:schemaRefs/>
</ds:datastoreItem>
</file>

<file path=customXml/itemProps15.xml><?xml version="1.0" encoding="utf-8"?>
<ds:datastoreItem xmlns:ds="http://schemas.openxmlformats.org/officeDocument/2006/customXml" ds:itemID="{E6CB9BED-AA8C-44CB-BB2F-D894C64C6488}">
  <ds:schemaRefs/>
</ds:datastoreItem>
</file>

<file path=customXml/itemProps16.xml><?xml version="1.0" encoding="utf-8"?>
<ds:datastoreItem xmlns:ds="http://schemas.openxmlformats.org/officeDocument/2006/customXml" ds:itemID="{2CB51DEF-33DA-4AF4-9E97-80B4450023BC}">
  <ds:schemaRefs/>
</ds:datastoreItem>
</file>

<file path=customXml/itemProps17.xml><?xml version="1.0" encoding="utf-8"?>
<ds:datastoreItem xmlns:ds="http://schemas.openxmlformats.org/officeDocument/2006/customXml" ds:itemID="{B5DB8653-F19C-4DB7-AEBF-09866A1C8DD3}">
  <ds:schemaRefs/>
</ds:datastoreItem>
</file>

<file path=customXml/itemProps18.xml><?xml version="1.0" encoding="utf-8"?>
<ds:datastoreItem xmlns:ds="http://schemas.openxmlformats.org/officeDocument/2006/customXml" ds:itemID="{26FC5521-142D-4EC9-A4A4-138D2286F866}">
  <ds:schemaRefs/>
</ds:datastoreItem>
</file>

<file path=customXml/itemProps19.xml><?xml version="1.0" encoding="utf-8"?>
<ds:datastoreItem xmlns:ds="http://schemas.openxmlformats.org/officeDocument/2006/customXml" ds:itemID="{2759A275-AEEC-4A8A-B9C0-5D368CACBC41}">
  <ds:schemaRefs/>
</ds:datastoreItem>
</file>

<file path=customXml/itemProps2.xml><?xml version="1.0" encoding="utf-8"?>
<ds:datastoreItem xmlns:ds="http://schemas.openxmlformats.org/officeDocument/2006/customXml" ds:itemID="{7C3643BA-26CB-45C3-92EF-A3DE1B7AC257}">
  <ds:schemaRefs/>
</ds:datastoreItem>
</file>

<file path=customXml/itemProps20.xml><?xml version="1.0" encoding="utf-8"?>
<ds:datastoreItem xmlns:ds="http://schemas.openxmlformats.org/officeDocument/2006/customXml" ds:itemID="{2A8B5186-EEFF-4DA3-B62E-41E56313E929}">
  <ds:schemaRefs/>
</ds:datastoreItem>
</file>

<file path=customXml/itemProps21.xml><?xml version="1.0" encoding="utf-8"?>
<ds:datastoreItem xmlns:ds="http://schemas.openxmlformats.org/officeDocument/2006/customXml" ds:itemID="{CF94CF97-1801-406C-9123-29572897AE05}">
  <ds:schemaRefs/>
</ds:datastoreItem>
</file>

<file path=customXml/itemProps22.xml><?xml version="1.0" encoding="utf-8"?>
<ds:datastoreItem xmlns:ds="http://schemas.openxmlformats.org/officeDocument/2006/customXml" ds:itemID="{068A42E0-6528-4846-BF68-0C0F673781C4}">
  <ds:schemaRefs/>
</ds:datastoreItem>
</file>

<file path=customXml/itemProps23.xml><?xml version="1.0" encoding="utf-8"?>
<ds:datastoreItem xmlns:ds="http://schemas.openxmlformats.org/officeDocument/2006/customXml" ds:itemID="{FCD7C559-AF7B-4212-B277-93ABACAEDF3A}">
  <ds:schemaRefs/>
</ds:datastoreItem>
</file>

<file path=customXml/itemProps3.xml><?xml version="1.0" encoding="utf-8"?>
<ds:datastoreItem xmlns:ds="http://schemas.openxmlformats.org/officeDocument/2006/customXml" ds:itemID="{E068211F-5D77-4431-9DF1-77412911AF99}">
  <ds:schemaRefs/>
</ds:datastoreItem>
</file>

<file path=customXml/itemProps4.xml><?xml version="1.0" encoding="utf-8"?>
<ds:datastoreItem xmlns:ds="http://schemas.openxmlformats.org/officeDocument/2006/customXml" ds:itemID="{2F79BE96-C91B-4D20-B8CF-E122C9FF1B90}">
  <ds:schemaRefs/>
</ds:datastoreItem>
</file>

<file path=customXml/itemProps5.xml><?xml version="1.0" encoding="utf-8"?>
<ds:datastoreItem xmlns:ds="http://schemas.openxmlformats.org/officeDocument/2006/customXml" ds:itemID="{2384ACD6-53D6-4B1A-B519-0181994F4838}">
  <ds:schemaRefs/>
</ds:datastoreItem>
</file>

<file path=customXml/itemProps6.xml><?xml version="1.0" encoding="utf-8"?>
<ds:datastoreItem xmlns:ds="http://schemas.openxmlformats.org/officeDocument/2006/customXml" ds:itemID="{63ABB506-8EE5-458F-A906-ED6EE225B9DF}">
  <ds:schemaRefs/>
</ds:datastoreItem>
</file>

<file path=customXml/itemProps7.xml><?xml version="1.0" encoding="utf-8"?>
<ds:datastoreItem xmlns:ds="http://schemas.openxmlformats.org/officeDocument/2006/customXml" ds:itemID="{83333591-09D7-4A28-AE28-692237602A65}">
  <ds:schemaRefs/>
</ds:datastoreItem>
</file>

<file path=customXml/itemProps8.xml><?xml version="1.0" encoding="utf-8"?>
<ds:datastoreItem xmlns:ds="http://schemas.openxmlformats.org/officeDocument/2006/customXml" ds:itemID="{6C1674BB-3AD1-495E-9E51-1F8B29CA7FC3}">
  <ds:schemaRefs/>
</ds:datastoreItem>
</file>

<file path=customXml/itemProps9.xml><?xml version="1.0" encoding="utf-8"?>
<ds:datastoreItem xmlns:ds="http://schemas.openxmlformats.org/officeDocument/2006/customXml" ds:itemID="{561A1D6D-B77A-46B7-B89A-C3DC05594B36}">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Reporting</vt:lpstr>
      <vt:lpstr>Control Dashboard</vt:lpstr>
      <vt:lpstr>Control Worksheet</vt:lpstr>
      <vt:lpstr>Audit Worksheet</vt:lpstr>
      <vt:lpstr>PO&amp;AM Worksheet</vt:lpstr>
      <vt:lpstr>Project Information</vt:lpstr>
      <vt:lpstr>SS Rev History</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2024-03-20T23:00:28Z</dcterms:modified>
</cp:coreProperties>
</file>