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marpr\Downloads\"/>
    </mc:Choice>
  </mc:AlternateContent>
  <xr:revisionPtr revIDLastSave="0" documentId="13_ncr:1_{3BA13DB8-ECC7-4B34-81A6-7AA670445486}" xr6:coauthVersionLast="47" xr6:coauthVersionMax="47" xr10:uidLastSave="{00000000-0000-0000-0000-000000000000}"/>
  <bookViews>
    <workbookView xWindow="-110" yWindow="-110" windowWidth="19420" windowHeight="10300" activeTab="1" xr2:uid="{00000000-000D-0000-FFFF-FFFF00000000}"/>
  </bookViews>
  <sheets>
    <sheet name="Φύλλο1" sheetId="1" r:id="rId1"/>
    <sheet name="recipe_mealtype" sheetId="17" r:id="rId2"/>
    <sheet name="Φύλλο4" sheetId="15" r:id="rId3"/>
    <sheet name="food_group2" sheetId="2" r:id="rId4"/>
    <sheet name="Φύλλο5" sheetId="16" r:id="rId5"/>
    <sheet name="ingredient" sheetId="4" r:id="rId6"/>
    <sheet name="Φύλλο3" sheetId="5" r:id="rId7"/>
    <sheet name="food_group" sheetId="6" r:id="rId8"/>
    <sheet name="meal_type" sheetId="7" r:id="rId9"/>
    <sheet name="label" sheetId="8" r:id="rId10"/>
    <sheet name="national_cuisine" sheetId="9" r:id="rId11"/>
    <sheet name="cook" sheetId="10" r:id="rId12"/>
    <sheet name="grade" sheetId="11" r:id="rId13"/>
    <sheet name="Φύλλο2" sheetId="12" r:id="rId14"/>
    <sheet name="topic" sheetId="13" r:id="rId15"/>
    <sheet name="unit" sheetId="14" r:id="rId16"/>
  </sheets>
  <calcPr calcId="181029"/>
</workbook>
</file>

<file path=xl/calcChain.xml><?xml version="1.0" encoding="utf-8"?>
<calcChain xmlns="http://schemas.openxmlformats.org/spreadsheetml/2006/main">
  <c r="D2" i="17" l="1"/>
  <c r="D3"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1" i="17"/>
  <c r="I51" i="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1" i="1"/>
  <c r="B2" i="14"/>
  <c r="B3" i="14"/>
  <c r="B4" i="14"/>
  <c r="B5" i="14"/>
  <c r="B6" i="14"/>
  <c r="B7" i="14"/>
  <c r="B8" i="14"/>
  <c r="B9" i="14"/>
  <c r="B10" i="14"/>
  <c r="B11" i="14"/>
  <c r="A1" i="15"/>
  <c r="A7" i="15"/>
  <c r="A14" i="15"/>
  <c r="A25" i="15"/>
  <c r="A41" i="15"/>
  <c r="A50" i="15"/>
  <c r="A59" i="15"/>
  <c r="A67" i="15"/>
  <c r="A74" i="15"/>
  <c r="A82" i="15"/>
  <c r="A91" i="15"/>
  <c r="A98" i="15"/>
  <c r="A105" i="15"/>
  <c r="A112" i="15"/>
  <c r="A119" i="15"/>
  <c r="A126" i="15"/>
  <c r="A135" i="15"/>
  <c r="A144" i="15"/>
  <c r="A151" i="15"/>
  <c r="A159" i="15"/>
  <c r="A166" i="15"/>
  <c r="A174" i="15"/>
  <c r="A183" i="15"/>
  <c r="A192" i="15"/>
  <c r="A200" i="15"/>
  <c r="A210" i="15"/>
  <c r="A219" i="15"/>
  <c r="A226" i="15"/>
  <c r="A243" i="15"/>
  <c r="A254" i="15"/>
  <c r="A261" i="15"/>
  <c r="A270" i="15"/>
  <c r="A278" i="15"/>
  <c r="A287" i="15"/>
  <c r="A296" i="15"/>
  <c r="B1" i="14"/>
  <c r="C1" i="13"/>
  <c r="B6" i="11"/>
  <c r="B5" i="11"/>
  <c r="B4" i="11"/>
  <c r="B3" i="11"/>
  <c r="B2" i="11"/>
  <c r="B1" i="11"/>
  <c r="E1" i="10"/>
  <c r="B59" i="9"/>
  <c r="B58" i="9"/>
  <c r="B57" i="9"/>
  <c r="B56" i="9"/>
  <c r="B55" i="9"/>
  <c r="B54" i="9"/>
  <c r="B53" i="9"/>
  <c r="B52" i="9"/>
  <c r="B51" i="9"/>
  <c r="B50" i="9"/>
  <c r="B49" i="9"/>
  <c r="B48" i="9"/>
  <c r="B47" i="9"/>
  <c r="B46" i="9"/>
  <c r="B45" i="9"/>
  <c r="B44" i="9"/>
  <c r="B43" i="9"/>
  <c r="B42" i="9"/>
  <c r="B41" i="9"/>
  <c r="B40" i="9"/>
  <c r="B39" i="9"/>
  <c r="B38" i="9"/>
  <c r="B37" i="9"/>
  <c r="B36" i="9"/>
  <c r="B35" i="9"/>
  <c r="B34" i="9"/>
  <c r="B33" i="9"/>
  <c r="B32" i="9"/>
  <c r="B31" i="9"/>
  <c r="B30" i="9"/>
  <c r="B29" i="9"/>
  <c r="B28" i="9"/>
  <c r="B27" i="9"/>
  <c r="B26" i="9"/>
  <c r="B25" i="9"/>
  <c r="B24" i="9"/>
  <c r="B23" i="9"/>
  <c r="B22" i="9"/>
  <c r="B21" i="9"/>
  <c r="B20" i="9"/>
  <c r="B19" i="9"/>
  <c r="B18" i="9"/>
  <c r="B17" i="9"/>
  <c r="B16" i="9"/>
  <c r="B15" i="9"/>
  <c r="B14" i="9"/>
  <c r="B13" i="9"/>
  <c r="B12" i="9"/>
  <c r="B11" i="9"/>
  <c r="B10" i="9"/>
  <c r="B9" i="9"/>
  <c r="B8" i="9"/>
  <c r="B7" i="9"/>
  <c r="B6" i="9"/>
  <c r="B5" i="9"/>
  <c r="B4" i="9"/>
  <c r="B3" i="9"/>
  <c r="B2" i="9"/>
  <c r="B1" i="9"/>
  <c r="B17" i="8"/>
  <c r="B16" i="8"/>
  <c r="B15" i="8"/>
  <c r="B14" i="8"/>
  <c r="B13" i="8"/>
  <c r="B12" i="8"/>
  <c r="B11" i="8"/>
  <c r="B10" i="8"/>
  <c r="B9" i="8"/>
  <c r="B8" i="8"/>
  <c r="B7" i="8"/>
  <c r="B6" i="8"/>
  <c r="B5" i="8"/>
  <c r="B4" i="8"/>
  <c r="B3" i="8"/>
  <c r="B2" i="8"/>
  <c r="B1" i="8"/>
  <c r="B6" i="7"/>
  <c r="B5" i="7"/>
  <c r="B4" i="7"/>
  <c r="B3" i="7"/>
  <c r="B2" i="7"/>
  <c r="B1" i="7"/>
  <c r="C11" i="6"/>
  <c r="C10" i="6"/>
  <c r="C9" i="6"/>
  <c r="C8" i="6"/>
  <c r="C7" i="6"/>
  <c r="C6" i="6"/>
  <c r="C5" i="6"/>
  <c r="C4" i="6"/>
  <c r="C3" i="6"/>
  <c r="C2" i="6"/>
  <c r="C1" i="6"/>
  <c r="C1" i="5"/>
  <c r="D82" i="4"/>
  <c r="D81" i="4"/>
  <c r="D80" i="4"/>
  <c r="D79" i="4"/>
  <c r="D78" i="4"/>
  <c r="D77" i="4"/>
  <c r="D76" i="4"/>
  <c r="D75" i="4"/>
  <c r="D74" i="4"/>
  <c r="D73" i="4"/>
  <c r="D72" i="4"/>
  <c r="D71" i="4"/>
  <c r="D70" i="4"/>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D2" i="4"/>
  <c r="D1" i="4"/>
  <c r="C12" i="2"/>
  <c r="C11" i="2"/>
  <c r="C10" i="2"/>
  <c r="C9" i="2"/>
  <c r="C8" i="2"/>
  <c r="C7" i="2"/>
  <c r="C6" i="2"/>
  <c r="C5" i="2"/>
  <c r="C4" i="2"/>
  <c r="C3" i="2"/>
  <c r="C2" i="2"/>
  <c r="C1" i="2"/>
</calcChain>
</file>

<file path=xl/sharedStrings.xml><?xml version="1.0" encoding="utf-8"?>
<sst xmlns="http://schemas.openxmlformats.org/spreadsheetml/2006/main" count="973" uniqueCount="817">
  <si>
    <t>name</t>
  </si>
  <si>
    <t>difficulty</t>
  </si>
  <si>
    <t>description</t>
  </si>
  <si>
    <t>tips</t>
  </si>
  <si>
    <t>portion</t>
  </si>
  <si>
    <t>Jamaican Jerk Chicken</t>
  </si>
  <si>
    <t>Average</t>
  </si>
  <si>
    <t>This Jamaican jerk chicken recipe is loaded with Caribbean flavor, with a spicy Scotch bonnet marinade, perfect for grilling or baking, a family favorite and easy to make!</t>
  </si>
  <si>
    <t>Luke loved this one</t>
  </si>
  <si>
    <t>Pasta Salad</t>
  </si>
  <si>
    <t>Fairly Easy</t>
  </si>
  <si>
    <t>An easy pasta salad with Italian dressing, simple yet very yummy. Almost any type of pasta may be used. Best if left to sit overnight.</t>
  </si>
  <si>
    <t>Make night before</t>
  </si>
  <si>
    <t>Lasagna</t>
  </si>
  <si>
    <t>One of the most loved foods in the world is finally here! This is a beautiful Italian Lasagna with layers of slow cooked Ragù Bolognese and Besciamella cheese sauce.</t>
  </si>
  <si>
    <t>Hearty Pancakes</t>
  </si>
  <si>
    <t>Hearty pancakes are the perfect combination of fluffiness and substantial nutrition, making them an ideal choice for a satisfying breakfast.</t>
  </si>
  <si>
    <t>Storage: Leftover pancakes can be stored in the refrigerator for up to 3 days or frozen for up to 2 months. Reheat in the toaster or microwave.</t>
  </si>
  <si>
    <t>White beans, tomatoes, and spinach</t>
  </si>
  <si>
    <t>This dish is quick to prepare, packed with nutrients, and can be enjoyed as a main course or a side dish.</t>
  </si>
  <si>
    <t>Add other vegetables like bell peppers, zucchini, or mushrooms for additional flavors and nutrients.</t>
  </si>
  <si>
    <t>Spaghetti</t>
  </si>
  <si>
    <t>Super Simple</t>
  </si>
  <si>
    <t>Spaghetti is a beloved Italian dish known for its simplicity and comforting flavors. It consists of long, thin pasta noodles traditionally served with a variety of sauces.</t>
  </si>
  <si>
    <t>Add cooked ground beef, Italian sausage, or meatballs to the sauce for a heartier meal.</t>
  </si>
  <si>
    <t>Scones</t>
  </si>
  <si>
    <t>Scones are a delightful treat hailing from the United Kingdom, cherished for their tender, crumbly texture and subtly sweet flavor.</t>
  </si>
  <si>
    <t>Make dough night before</t>
  </si>
  <si>
    <t>Pizza</t>
  </si>
  <si>
    <t>Pizza is a universally beloved dish that originated in Naples, Italy, but has since spread across the globe, with countless variations and interpretations</t>
  </si>
  <si>
    <t>Use half whole wheat flour</t>
  </si>
  <si>
    <t>Stir-Fry</t>
  </si>
  <si>
    <t>Stir-fry is a popular cooking technique originating from Chinese cuisine, characterized by quickly frying ingredients in a hot pan or wok over high heat.</t>
  </si>
  <si>
    <t>Rustic Italian Tortellini Soup</t>
  </si>
  <si>
    <t>Hard</t>
  </si>
  <si>
    <t>Rustic Italian Tortellini Soup is a hearty and comforting dish that combines tender tortellini pasta with a flavorful broth and an assortment of vegetables and herbs.</t>
  </si>
  <si>
    <t>Feel free to customize the soup with additional vegetables such as diced bell peppers or zucchini.</t>
  </si>
  <si>
    <t>Swedish Meatballs</t>
  </si>
  <si>
    <t>Very Difficult</t>
  </si>
  <si>
    <t>Swedish meatballs are a classic and comforting dish that features tender meatballs cooked in a creamy gravy sauce with hints of savory spices.</t>
  </si>
  <si>
    <t>If the sauce is too thick, you can thin it out with a bit more beef broth or cream.</t>
  </si>
  <si>
    <t>Barley Beef Skillet</t>
  </si>
  <si>
    <t>A barley beef skillet is a hearty and flavorful one-pan dish that combines tender beef, nutritious barley, and an assortment of vegetables cooked together in a savory broth</t>
  </si>
  <si>
    <t>You can use other vegetables such as bell peppers, mushrooms, or green beans in addition to or instead of the carrots and celery.</t>
  </si>
  <si>
    <t>Southwest Beef &amp; Rice Skillet</t>
  </si>
  <si>
    <t>This dish offers a balance of protein, grains, and vegetables, creating a wholesome and filling meal perfect for busy weeknights or casual gatherings</t>
  </si>
  <si>
    <t>Choose Lean Ground Beef: Opt for lean ground beef to reduce excess fat in the dish.</t>
  </si>
  <si>
    <t>Fried Rice</t>
  </si>
  <si>
    <t>Fried rice is a classic and versatile dish that originated in Chinese cuisine but has become popular worldwide.</t>
  </si>
  <si>
    <t>Fried rice is best made with cold, cooked rice that has been refrigerated for at least a few hours or overnight.</t>
  </si>
  <si>
    <t>Zesty Sausage &amp; Beans</t>
  </si>
  <si>
    <t>Zesty Sausage &amp; Beans is a hearty and flavorful dish featuring savory sausage, tender beans, and aromatic spices cooked together in a zesty tomato-based sauce</t>
  </si>
  <si>
    <t>Choose Quality Sausage: Opt for high-quality sausage, such as Italian sausage or chorizo, to ensure maximum flavor in the dish.</t>
  </si>
  <si>
    <t>Prosciutto Pasta Toss</t>
  </si>
  <si>
    <t>This quick and easy recipe is perfect for weeknight dinners or special occasions when you want to impress with minimal effort.</t>
  </si>
  <si>
    <t>Choose Quality Prosciutto</t>
  </si>
  <si>
    <t>Cashew Chicken with Noodles</t>
  </si>
  <si>
    <t>Cashew Chicken with Noodles is a delicious and satisfying dish that combines tender pieces of chicken, crunchy cashews, and flavorful vegetables in a savory sauce served over a bed of noodles.</t>
  </si>
  <si>
    <t>Prep Ingredients Ahead of Time</t>
  </si>
  <si>
    <t>Herb Chicken with Honey Butter</t>
  </si>
  <si>
    <t>Herb Chicken with Honey Butter is a mouthwatering dish that features tender chicken breasts infused with aromatic herbs and finished with a sweet and savory honey butter glaze.</t>
  </si>
  <si>
    <t>Select boneless, skinless chicken breasts of uniform thickness for even cooking.</t>
  </si>
  <si>
    <t>French Toast</t>
  </si>
  <si>
    <t>French toast is a classic breakfast dish made by soaking slices of bread in a mixture of beaten eggs, milk, and spices, then frying them until golden brown.</t>
  </si>
  <si>
    <t>Choose the Right Bread: Sturdy bread works best for French toast to prevent it from becoming too soggy</t>
  </si>
  <si>
    <t>Baked Cheddar Eggs &amp; Potatoes</t>
  </si>
  <si>
    <t>Baked Cheddar Eggs &amp; Potatoes is a flavorful and satisfying dish that combines creamy eggs, sharp cheddar cheese, and tender potatoes baked together to perfection.</t>
  </si>
  <si>
    <t>Add bacon</t>
  </si>
  <si>
    <t>Baked Mostaccioli</t>
  </si>
  <si>
    <t>Baked Mostaccioli is a hearty and comforting Italian-American pasta dish t</t>
  </si>
  <si>
    <t>try sprinkling a bit of extra grated Parmesan cheese</t>
  </si>
  <si>
    <t>Ravioli with Snap Peas</t>
  </si>
  <si>
    <t>Ravioli with Snap Peas is a delightful and vibrant dish that combines tender ravioli pasta with crisp and sweet snap peas.</t>
  </si>
  <si>
    <t>Cloverleaf Rolls</t>
  </si>
  <si>
    <t>Cloverleaf rolls are soft, fluffy, and beautifully shaped rolls that resemble a cloverleaf</t>
  </si>
  <si>
    <t>Use a Soft Dough</t>
  </si>
  <si>
    <t>Greek Yogurt and Honey Blueberry Muffins</t>
  </si>
  <si>
    <t>Greek Yogurt and Honey Blueberry Muffins are a delightful twist on the classic blueberry muffin</t>
  </si>
  <si>
    <t>try tossing the fresh blueberries in a tablespoon of flour before folding them into the muffin batter</t>
  </si>
  <si>
    <t>Whole Grain Waffles</t>
  </si>
  <si>
    <t>Whole Grain Waffles are a wholesome and delicious breakfast option that provides a nutritious twist on the classic waffle.</t>
  </si>
  <si>
    <t>Enhance the flavor and texture of your Whole Grain Waffles by adding in your favorite mix-ins.</t>
  </si>
  <si>
    <t>Lemon Bars</t>
  </si>
  <si>
    <t>Lemon bars are a delightful dessert that combines a tangy lemon filling with a buttery shortbread crust</t>
  </si>
  <si>
    <t>For a smoother and more evenly textured lemon filling, use room temperature eggs.</t>
  </si>
  <si>
    <t>Blondies with Nutella</t>
  </si>
  <si>
    <t>Blondies with Nutella combine the irresistible flavors of rich, buttery blondies with creamy, chocolatey Nutella.</t>
  </si>
  <si>
    <t>For a more intense Nutella flavor and beautiful presentation, create a layered effect with the Nutella.</t>
  </si>
  <si>
    <t>Hot Chocolate</t>
  </si>
  <si>
    <t>Our Hot Chocolate is a comforting hug in a mug, rich and creamy with a hint of sweetness, topped with whipped cream and a sprinkle of cocoa powder for an extra touch of decadence</t>
  </si>
  <si>
    <t>For an added depth of flavor, try adding a pinch of cinnamon or a splash of vanilla extract to your hot chocolate.</t>
  </si>
  <si>
    <t>Chocolate Mousse</t>
  </si>
  <si>
    <t>Rich and velvety, our Chocolate Mousse is a decadent delight, blending smooth, dark chocolate with fluffy whipped cream for an indulgent dessert experience.</t>
  </si>
  <si>
    <t>Whisk on stove until thick</t>
  </si>
  <si>
    <t xml:space="preserve"> For easier slicing and serving, allow the bars to cool completely before cutting, and use a sharp knife dipped in hot water to create clean cuts.</t>
  </si>
  <si>
    <t>Orange Chicken</t>
  </si>
  <si>
    <t>Experience the tantalizing flavors of Orange Chicken, featuring crispy, golden-brown chicken bites coated in a sweet and tangy orange sauce, garnished with green onions for a burst of freshness</t>
  </si>
  <si>
    <t>For an extra citrus kick, add freshly grated orange zest to the sauce and finish with a squeeze of fresh orange juice just before serving.</t>
  </si>
  <si>
    <t>Asian Shredded Beef</t>
  </si>
  <si>
    <t>Savor the exquisite flavors of Asian Shredded Beef, tender strips of beef marinated in a savory-sweet sauce infused with ginger and soy, served with steamed rice and stir-fried vegetables for a delightful culinary journey</t>
  </si>
  <si>
    <t>For enhanced tenderness, marinate the beef for at least 4 hours or overnight before cooking, and slice it against the grain for maximum tenderness.</t>
  </si>
  <si>
    <t>Crispy Chicken with Kale</t>
  </si>
  <si>
    <t>Indulge in the crispy perfection of Crispy Chicken paired with nutrient-rich kale, a delectable combination that satisfies both taste and health</t>
  </si>
  <si>
    <t>For extra crunch, coat the chicken in a mixture of panko breadcrumbs and grated Parmesan cheese before baking or frying</t>
  </si>
  <si>
    <t>Roast Chicken Grain Bowl</t>
  </si>
  <si>
    <t>Savor the wholesome goodness of a Roast Chicken Grain Bowl, featuring succulent roasted chicken atop a bed of hearty grains, vibrant vegetables, and drizzled with a zesty dressing for a satisfying and nutritious meal</t>
  </si>
  <si>
    <t>Rice noodles with meatballs and bok choy</t>
  </si>
  <si>
    <t>Delight in the savory fusion of Rice Noodles with succulent Meatballs and crisp Bok Choy, tossed in a fragrant broth infused with ginger and garlic for a harmonious blend of flavors</t>
  </si>
  <si>
    <t>For tender and juicy meatballs, mix the meat mixture gently and avoid overworking it, and simmer them in the broth for optimal flavor absorption.</t>
  </si>
  <si>
    <t>Chicken cutlets with carrot and kale salad</t>
  </si>
  <si>
    <t>Enjoy the crispiness of Chicken Cutlets paired with the freshness of Carrot and Kale Salad, a satisfying dish marrying tender chicken with vibrant vegetables, tossed in a tangy vinaigrette for a burst of flavor</t>
  </si>
  <si>
    <t>To achieve perfectly crispy cutlets, ensure the oil is hot before adding the chicken, and allow it to rest on a wire rack after frying to maintain crispiness</t>
  </si>
  <si>
    <t>Gnocchi and sweet potatoes</t>
  </si>
  <si>
    <t>Savor the delicate harmony of Gnocchi and Sweet Potatoes, a velvety marriage of pillowy gnocchi and caramelized sweet potatoes, drizzled with a sage-infused brown butter sauce for a comforting yet elegant dish</t>
  </si>
  <si>
    <t>To ensure fluffy gnocchi, avoid over-kneading the dough and gently roll the pieces against a fork to create ridges for sauce to cling to.</t>
  </si>
  <si>
    <t>Garlic Parmesan Chicken</t>
  </si>
  <si>
    <t>Indulge in the rich flavors of Garlic Parmesan Chicken, where succulent chicken breasts are coated in a savory garlic-parmesan crust, delivering a burst of irresistible umami goodness with every bite</t>
  </si>
  <si>
    <t>For an extra crispy coating, dredge the chicken in flour before dipping it into the garlic-parmesan mixture.</t>
  </si>
  <si>
    <t>Turkey Pot Pie</t>
  </si>
  <si>
    <t>Savor the comforting embrace of our Turkey Pot Pie, featuring tender chunks of turkey, savory vegetables, and a flaky pastry crust, baked to golden perfection for a hearty and satisfying meal</t>
  </si>
  <si>
    <t>For an extra touch of indulgence, brush the pastry crust with melted butter before baking to achieve a beautifully golden finish.</t>
  </si>
  <si>
    <t>Balsamic Bacon Brussels Sprouts</t>
  </si>
  <si>
    <t>For irresistible Balsamic Bacon Brussels Sprouts, roast the sprouts until caramelized, then toss them with crispy bacon and a drizzle of balsamic glaze for a perfect balance of savory and tangy flavors.</t>
  </si>
  <si>
    <t>Lemon Red Potatoes</t>
  </si>
  <si>
    <t>Lemon Red Potatoes offer a tantalizing twist on classic comfort, combining tender, buttery red potatoes with zesty lemon zest and fragrant herbs, delivering a burst of bright, refreshing flavor in every savory bite.</t>
  </si>
  <si>
    <t>For zesty Lemon Red Potatoes, toss the potatoes with lemon zest and fresh herbs just before roasting to infuse them with bright citrus flavor and aromatic undertones.</t>
  </si>
  <si>
    <t>Potato and Corn Chowder</t>
  </si>
  <si>
    <t>Creamy, hearty, and comforting, our Potato and Corn Chowder is a delectable blend of tender potatoes, sweet corn kernels, and aromatic herbs simmered in a velvety broth, promising a soul-soothing spoonful with every bite.</t>
  </si>
  <si>
    <t>For a creamy Potato and Corn Chowder, blend a portion of the soup before serving to create a thicker consistency while still maintaining some texture from the potatoes and corn.</t>
  </si>
  <si>
    <t>Thai Chicken</t>
  </si>
  <si>
    <t>Thai Chicken bursts with vibrant flavors as tender, succulent chicken is infused with aromatic Thai spices, coconut milk, and zesty lime, creating a harmonious balance of sweet, spicy, and tangy notes that transport your taste buds to the bustling streets of Thailand</t>
  </si>
  <si>
    <t>For authentic Thai Chicken, marinate the chicken in a mixture of coconut milk, fish sauce, and Thai curry paste for at least an hour before grilling or stir-frying to infuse it with layers of flavor.</t>
  </si>
  <si>
    <t>Italian Fagoli Vegetable Soup</t>
  </si>
  <si>
    <t>I added pasta to make it heartier</t>
  </si>
  <si>
    <t>Blueberry Pie</t>
  </si>
  <si>
    <t>Tangy blueberries enveloped in a flaky, buttery crust, our blueberry pie bursts with vibrant flavor and nostalgia-inducing sweetness in every heavenly bite.</t>
  </si>
  <si>
    <t>For a perfectly juicy Blueberry Pie, toss the blueberries with a bit of cornstarch and lemon juice to thicken the filling and prevent it from becoming too runny during baking.</t>
  </si>
  <si>
    <t>Chocolate Pudding</t>
  </si>
  <si>
    <t>Creamy, indulgent chocolate pudding, a velvety delight that melts in your mouth with each spoonful of rich, cocoa-infused decadence.</t>
  </si>
  <si>
    <t>For a silky-smooth Chocolate Pudding, whisk continuously while cooking over low heat to prevent lumps, and for a gourmet touch, sprinkle flaky sea salt on top before chilling to enhance the richness of the chocolate flavor.</t>
  </si>
  <si>
    <t>Browned Butter Beets</t>
  </si>
  <si>
    <t>Indulge in the rustic elegance of our Browned Butter Beets, a culinary masterpiece that transforms humble root vegetables into a delectable delicacy.</t>
  </si>
  <si>
    <t>Roast longer than you think</t>
  </si>
  <si>
    <t>Turkey Soup with Homemade Noodles</t>
  </si>
  <si>
    <t>Savor the heartwarming comfort of our Turkey Soup with Homemade Noodles, a culinary journey that marries wholesome goodness with savory delight</t>
  </si>
  <si>
    <t>To enhance the flavor of your Turkey Soup with Homemade Noodles, simmer the broth with aromatic herbs like thyme and bay leaves, and for an extra burst of freshness, add a squeeze of lemon juice just before serving</t>
  </si>
  <si>
    <t>Home fries</t>
  </si>
  <si>
    <t>Delightfully crispy on the outside, and tender on the inside, our homemade fries are the epitome of comfort food.</t>
  </si>
  <si>
    <t>For perfectly crispy home fries, ensure your potatoes are thoroughly dried after rinsing to prevent steaming, and fry them in batches to avoid overcrowding the pan, allowing each piece to crisp up evenly</t>
  </si>
  <si>
    <t>Spices and essential oils</t>
  </si>
  <si>
    <t>Coffee, tea and their products</t>
  </si>
  <si>
    <t>Preserved foods</t>
  </si>
  <si>
    <t>Sweeteners</t>
  </si>
  <si>
    <t>Fats and oils</t>
  </si>
  <si>
    <t>Milk, eggs and their products</t>
  </si>
  <si>
    <t>Meat and its products</t>
  </si>
  <si>
    <t>Fish and their products</t>
  </si>
  <si>
    <t>Cereals and their products</t>
  </si>
  <si>
    <t>Various foods of plant origin</t>
  </si>
  <si>
    <t>Products with sweeteners</t>
  </si>
  <si>
    <t>Chia Crusted Salmon</t>
  </si>
  <si>
    <t>caloriesper100gr</t>
  </si>
  <si>
    <t>fg_id</t>
  </si>
  <si>
    <t>Adobo Chile</t>
  </si>
  <si>
    <t>Apple</t>
  </si>
  <si>
    <t>Asparagus</t>
  </si>
  <si>
    <t>Bacon</t>
  </si>
  <si>
    <t>Baking Powder</t>
  </si>
  <si>
    <t>Basil</t>
  </si>
  <si>
    <t>Beans</t>
  </si>
  <si>
    <t>Beef</t>
  </si>
  <si>
    <t>Bell Pepper</t>
  </si>
  <si>
    <t>Breadcrumbs</t>
  </si>
  <si>
    <t>Broccoli</t>
  </si>
  <si>
    <t xml:space="preserve">Brussels Sprouts </t>
  </si>
  <si>
    <t>Buckwheat</t>
  </si>
  <si>
    <t>Butter</t>
  </si>
  <si>
    <t>Cabbage</t>
  </si>
  <si>
    <t>Capers</t>
  </si>
  <si>
    <t>Carrots</t>
  </si>
  <si>
    <t>Celery</t>
  </si>
  <si>
    <t>Cheese</t>
  </si>
  <si>
    <t>Chia</t>
  </si>
  <si>
    <t>Chicken</t>
  </si>
  <si>
    <t>Chickpeas</t>
  </si>
  <si>
    <t>Chocolate Chips</t>
  </si>
  <si>
    <t>Cilantro</t>
  </si>
  <si>
    <t>Coconut milk</t>
  </si>
  <si>
    <t>Corn Meal</t>
  </si>
  <si>
    <t>Couscous</t>
  </si>
  <si>
    <t>Cucumber</t>
  </si>
  <si>
    <t>Dijon Mustard</t>
  </si>
  <si>
    <t>Dill</t>
  </si>
  <si>
    <t>Eggs</t>
  </si>
  <si>
    <t>Fish</t>
  </si>
  <si>
    <t>Flour</t>
  </si>
  <si>
    <t>Garlic</t>
  </si>
  <si>
    <t>Ginger</t>
  </si>
  <si>
    <t>Gnocchi</t>
  </si>
  <si>
    <t>Green Onion</t>
  </si>
  <si>
    <t>Ham</t>
  </si>
  <si>
    <t>Jalopeno Pepper</t>
  </si>
  <si>
    <t>Kale</t>
  </si>
  <si>
    <t>Kielbasa</t>
  </si>
  <si>
    <t>Lemon</t>
  </si>
  <si>
    <t>Lentils</t>
  </si>
  <si>
    <t>Lime</t>
  </si>
  <si>
    <t>Mango</t>
  </si>
  <si>
    <t>Marinara Sauce</t>
  </si>
  <si>
    <t>Milk</t>
  </si>
  <si>
    <t>Noodles</t>
  </si>
  <si>
    <t>Onion</t>
  </si>
  <si>
    <t>Orzo</t>
  </si>
  <si>
    <t>Parsley</t>
  </si>
  <si>
    <t>Parsnips</t>
  </si>
  <si>
    <t>Peanut</t>
  </si>
  <si>
    <t>Peas</t>
  </si>
  <si>
    <t>Pesto</t>
  </si>
  <si>
    <t>Pork</t>
  </si>
  <si>
    <t>Potatoes</t>
  </si>
  <si>
    <t>Prosciutto</t>
  </si>
  <si>
    <t>Quinoa</t>
  </si>
  <si>
    <t>Raisins</t>
  </si>
  <si>
    <t>Red onion</t>
  </si>
  <si>
    <t>Rice</t>
  </si>
  <si>
    <t>Salmon</t>
  </si>
  <si>
    <t>Sardine</t>
  </si>
  <si>
    <t>Sausage</t>
  </si>
  <si>
    <t>Shallots</t>
  </si>
  <si>
    <t>Sour Cream</t>
  </si>
  <si>
    <t>Soy Sauce</t>
  </si>
  <si>
    <t>Spinach</t>
  </si>
  <si>
    <t>Squash</t>
  </si>
  <si>
    <t>Sweet potato</t>
  </si>
  <si>
    <t>Tilapia</t>
  </si>
  <si>
    <t>Tomatillo</t>
  </si>
  <si>
    <t>Tomatoes</t>
  </si>
  <si>
    <t>Tuna</t>
  </si>
  <si>
    <t>Turkey</t>
  </si>
  <si>
    <t>Vegetarian</t>
  </si>
  <si>
    <t>Water chestnuts</t>
  </si>
  <si>
    <t>Wine</t>
  </si>
  <si>
    <t>Yeast</t>
  </si>
  <si>
    <t>Yogurt</t>
  </si>
  <si>
    <t>recipe_id</t>
  </si>
  <si>
    <t>meal_type_id</t>
  </si>
  <si>
    <t>Vegetables</t>
  </si>
  <si>
    <t>All raw vegetables (eg, lettuce, cabbage, carrot, tomato, cucumber, onion, etc.), all cooked vegetables (eg, broccoli, cauliflower, zucchini, greens, beets, etc.) , starchy vegetables, (e.g. peas, corn, pumpkin) potato and its varieties are NOT included</t>
  </si>
  <si>
    <t>Fruits</t>
  </si>
  <si>
    <t>All raw fruits (eg, orange, apple, pear, banana, peach, etc.) all dried fruits (eg, plums, raisins, apricots, etc.) natural fruit juices (100 % without added sugar).</t>
  </si>
  <si>
    <t>Cereals (bread, rice, pasta) and Potatoes</t>
  </si>
  <si>
    <t>Cereals (wheat, oats, barley, rye etc., rice) Cereal products (Flour, bread, simple baked goods (e.g., toast, nuts, breadcrumbs, crackers), complex baked goods (e.g., dough, pies), Pasta (e.g., spaghetti, barley, noodles ), various cereal products (e.g., oatmeal, bran), breakfast cereals)</t>
  </si>
  <si>
    <t>Milk and milk products (Dairy)</t>
  </si>
  <si>
    <t>Milk, dairy products (e.g., yogurt, cheese, sour milk, etc.) Butter is NOT included (included in fats and oils)</t>
  </si>
  <si>
    <t>Legumes</t>
  </si>
  <si>
    <t>Lentils, beans, chickpeas, fava beans, dry beans, varieties of all of the above</t>
  </si>
  <si>
    <t>Red meat</t>
  </si>
  <si>
    <t>Veal, beef, pork, lamb, sheep, goat, hunting (eg, wild boar, deer, deer), all processed products of the above</t>
  </si>
  <si>
    <t>White meat</t>
  </si>
  <si>
    <t>Chicken, turkey, duck, rabbit, hunting (eg, pheasant, quail, partridge), all processed products of the above</t>
  </si>
  <si>
    <t>Fish and seafood</t>
  </si>
  <si>
    <t>Fish, e.g. sardine, mullet, goby, anchovy, atherina, ruff, flounder, grouper, cod, galley, tuna, sea bass, bream, bream, red snapper Seafood (molluscs, shellfish, crustaceans), eg squid, cuttlefish, octopus, shrimp, mussels, oysters.</t>
  </si>
  <si>
    <t>Added fats and oils, olives and nuts</t>
  </si>
  <si>
    <t>The added fats and oils (olive oil, other vegetable oils (seed oils): sunflower oil, corn oil, soybean oil, sesame oil, etc., margarine, butter, olives, nuts, walnuts, almonds, peanuts, hazelnuts, etc., sunflower seeds, sesame etc., spread products derived from the above</t>
  </si>
  <si>
    <t xml:space="preserve">Breakfast </t>
  </si>
  <si>
    <t>brunch</t>
  </si>
  <si>
    <t>Lunch</t>
  </si>
  <si>
    <t xml:space="preserve">afternoon meal </t>
  </si>
  <si>
    <t>dinner</t>
  </si>
  <si>
    <t>quick-Breakfast-cold</t>
  </si>
  <si>
    <t>quick-brunch-cold</t>
  </si>
  <si>
    <t>quick-Lunch-cold</t>
  </si>
  <si>
    <t xml:space="preserve">quick-afternoon meal-cold </t>
  </si>
  <si>
    <t>quick-dinner-cold</t>
  </si>
  <si>
    <t>full-Breakfast -cold</t>
  </si>
  <si>
    <t>full-Lunch-cold</t>
  </si>
  <si>
    <t>full-dinner-cold</t>
  </si>
  <si>
    <t>quick-Breakfast-hot</t>
  </si>
  <si>
    <t>quick-brunch-hot</t>
  </si>
  <si>
    <t>quick-Lunch-hot</t>
  </si>
  <si>
    <t xml:space="preserve">quick-afternoon meal-hot </t>
  </si>
  <si>
    <t>quick-dinner-hot</t>
  </si>
  <si>
    <t>full-Breakfast -hot</t>
  </si>
  <si>
    <t>full-Lunch-hot</t>
  </si>
  <si>
    <t>full-dinner-hot</t>
  </si>
  <si>
    <t>Albanian cuisine</t>
  </si>
  <si>
    <t>Algerian cuisine</t>
  </si>
  <si>
    <t>American cuisine</t>
  </si>
  <si>
    <t>Arabic cuisine</t>
  </si>
  <si>
    <t>Argentinian cuisine</t>
  </si>
  <si>
    <t>Armenian cuisine</t>
  </si>
  <si>
    <t>Austrian cuisine</t>
  </si>
  <si>
    <t>Belgian cuisine</t>
  </si>
  <si>
    <t>Bolivian cuisine</t>
  </si>
  <si>
    <t>Brazilian cuisine</t>
  </si>
  <si>
    <t>British cuisine</t>
  </si>
  <si>
    <t>Bulgarian cuisine</t>
  </si>
  <si>
    <t>Canadian cuisine</t>
  </si>
  <si>
    <t>Chinese cuisine</t>
  </si>
  <si>
    <t>Colombian cuisine</t>
  </si>
  <si>
    <t>Croatian cuisine</t>
  </si>
  <si>
    <t>Cypriot cuisine</t>
  </si>
  <si>
    <t>Czech cuisine</t>
  </si>
  <si>
    <t>Dutch cuisine</t>
  </si>
  <si>
    <t>Egyptian cuisine</t>
  </si>
  <si>
    <t>Estonian cuisine</t>
  </si>
  <si>
    <t>French cuisine</t>
  </si>
  <si>
    <t>Georgian cuisine</t>
  </si>
  <si>
    <t>German cuisine</t>
  </si>
  <si>
    <t>Greek cuisine</t>
  </si>
  <si>
    <t>Hungarian cuisine</t>
  </si>
  <si>
    <t>Indian cuisine</t>
  </si>
  <si>
    <t>Iranian cuisine</t>
  </si>
  <si>
    <t>Iraqi cuisine</t>
  </si>
  <si>
    <t>Israeli cuisine</t>
  </si>
  <si>
    <t>Italian cuisine</t>
  </si>
  <si>
    <t>Jamaican cuisine</t>
  </si>
  <si>
    <t>Japanese cuisine</t>
  </si>
  <si>
    <t>Jewish cuisine</t>
  </si>
  <si>
    <t>Jordanian cuisine</t>
  </si>
  <si>
    <t>Korean cuisine</t>
  </si>
  <si>
    <t>Lebanese cuisine</t>
  </si>
  <si>
    <t>Mexican cuisine</t>
  </si>
  <si>
    <t>Moldavian cuisine</t>
  </si>
  <si>
    <t>Montenegrin cuisine</t>
  </si>
  <si>
    <t>Moroccan cuisine</t>
  </si>
  <si>
    <t>Pakistani cuisine</t>
  </si>
  <si>
    <t>Palestinian cuisine</t>
  </si>
  <si>
    <t>Peruvian cuisine</t>
  </si>
  <si>
    <t>Polish cuisine</t>
  </si>
  <si>
    <t>Portuguese cuisine</t>
  </si>
  <si>
    <t>Romanian cuisine</t>
  </si>
  <si>
    <t>Russian cuisine</t>
  </si>
  <si>
    <t>Serbian cuisine</t>
  </si>
  <si>
    <t>Slovak cuisine</t>
  </si>
  <si>
    <t>Slovenian cuisine</t>
  </si>
  <si>
    <t>Spanish cuisine</t>
  </si>
  <si>
    <t>Swiss cuisine</t>
  </si>
  <si>
    <t>Syrian cuisine</t>
  </si>
  <si>
    <t>Thai cuisine</t>
  </si>
  <si>
    <t>Turkish cuisine</t>
  </si>
  <si>
    <t>Ukrainian cuisine</t>
  </si>
  <si>
    <t>United Arab Emirates cuisine</t>
  </si>
  <si>
    <t>first_name</t>
  </si>
  <si>
    <t>last_name</t>
  </si>
  <si>
    <t>phone_number</t>
  </si>
  <si>
    <t>birth_date</t>
  </si>
  <si>
    <t>First  Cook</t>
  </si>
  <si>
    <t xml:space="preserve">Second Cook </t>
  </si>
  <si>
    <t>Third Cook</t>
  </si>
  <si>
    <t>Chefs Assistant</t>
  </si>
  <si>
    <t>Head Chef</t>
  </si>
  <si>
    <r>
      <rPr>
        <sz val="8"/>
        <color rgb="FF569CD6"/>
        <rFont val="Consolas"/>
        <family val="3"/>
        <charset val="161"/>
      </rPr>
      <t>INSERT INTO</t>
    </r>
    <r>
      <rPr>
        <sz val="8"/>
        <color rgb="FFCCCCCC"/>
        <rFont val="aptos narrow"/>
        <family val="2"/>
        <scheme val="minor"/>
      </rPr>
      <t xml:space="preserve"> cook (first_name, last_name, phone_number, birth_date, age, grade_id) </t>
    </r>
    <r>
      <rPr>
        <sz val="8"/>
        <color rgb="FF569CD6"/>
        <rFont val="Consolas"/>
        <family val="3"/>
        <charset val="161"/>
      </rPr>
      <t>VALUES</t>
    </r>
  </si>
  <si>
    <r>
      <rPr>
        <sz val="8"/>
        <color rgb="FFCCCCCC"/>
        <rFont val="Consolas"/>
        <family val="3"/>
        <charset val="161"/>
      </rPr>
      <t>(</t>
    </r>
    <r>
      <rPr>
        <sz val="8"/>
        <color rgb="FFCE9178"/>
        <rFont val="aptos narrow"/>
        <family val="2"/>
        <scheme val="minor"/>
      </rPr>
      <t>'Paige'</t>
    </r>
    <r>
      <rPr>
        <sz val="8"/>
        <color rgb="FFCCCCCC"/>
        <rFont val="Consolas"/>
        <family val="3"/>
        <charset val="161"/>
      </rPr>
      <t xml:space="preserve">, </t>
    </r>
    <r>
      <rPr>
        <sz val="8"/>
        <color rgb="FFCE9178"/>
        <rFont val="aptos narrow"/>
        <family val="2"/>
        <scheme val="minor"/>
      </rPr>
      <t>'Patterson'</t>
    </r>
    <r>
      <rPr>
        <sz val="8"/>
        <color rgb="FFCCCCCC"/>
        <rFont val="Consolas"/>
        <family val="3"/>
        <charset val="161"/>
      </rPr>
      <t xml:space="preserve">, </t>
    </r>
    <r>
      <rPr>
        <sz val="8"/>
        <color rgb="FFCE9178"/>
        <rFont val="aptos narrow"/>
        <family val="2"/>
        <scheme val="minor"/>
      </rPr>
      <t>'732-724-4007'</t>
    </r>
    <r>
      <rPr>
        <sz val="8"/>
        <color rgb="FFCCCCCC"/>
        <rFont val="Consolas"/>
        <family val="3"/>
        <charset val="161"/>
      </rPr>
      <t xml:space="preserve">, </t>
    </r>
    <r>
      <rPr>
        <sz val="8"/>
        <color rgb="FFCE9178"/>
        <rFont val="aptos narrow"/>
        <family val="2"/>
        <scheme val="minor"/>
      </rPr>
      <t>'1971-09-09'</t>
    </r>
    <r>
      <rPr>
        <sz val="8"/>
        <color rgb="FFCCCCCC"/>
        <rFont val="Consolas"/>
        <family val="3"/>
        <charset val="161"/>
      </rPr>
      <t xml:space="preserve">, </t>
    </r>
    <r>
      <rPr>
        <sz val="8"/>
        <color rgb="FFB5CEA8"/>
        <rFont val="aptos narrow"/>
        <family val="2"/>
        <scheme val="minor"/>
      </rPr>
      <t>53</t>
    </r>
    <r>
      <rPr>
        <sz val="8"/>
        <color rgb="FFCCCCCC"/>
        <rFont val="Consolas"/>
        <family val="3"/>
        <charset val="161"/>
      </rPr>
      <t xml:space="preserve">, </t>
    </r>
    <r>
      <rPr>
        <sz val="8"/>
        <color rgb="FFB5CEA8"/>
        <rFont val="aptos narrow"/>
        <family val="2"/>
        <scheme val="minor"/>
      </rPr>
      <t>4</t>
    </r>
    <r>
      <rPr>
        <sz val="8"/>
        <color rgb="FFCCCCCC"/>
        <rFont val="Consolas"/>
        <family val="3"/>
        <charset val="161"/>
      </rPr>
      <t>),</t>
    </r>
  </si>
  <si>
    <r>
      <rPr>
        <sz val="8"/>
        <color rgb="FFCCCCCC"/>
        <rFont val="Consolas"/>
        <family val="3"/>
        <charset val="161"/>
      </rPr>
      <t>(</t>
    </r>
    <r>
      <rPr>
        <sz val="8"/>
        <color rgb="FFCE9178"/>
        <rFont val="aptos narrow"/>
        <family val="2"/>
        <scheme val="minor"/>
      </rPr>
      <t>'Michael'</t>
    </r>
    <r>
      <rPr>
        <sz val="8"/>
        <color rgb="FFCCCCCC"/>
        <rFont val="Consolas"/>
        <family val="3"/>
        <charset val="161"/>
      </rPr>
      <t xml:space="preserve">, </t>
    </r>
    <r>
      <rPr>
        <sz val="8"/>
        <color rgb="FFCE9178"/>
        <rFont val="aptos narrow"/>
        <family val="2"/>
        <scheme val="minor"/>
      </rPr>
      <t>'Lopez'</t>
    </r>
    <r>
      <rPr>
        <sz val="8"/>
        <color rgb="FFCCCCCC"/>
        <rFont val="Consolas"/>
        <family val="3"/>
        <charset val="161"/>
      </rPr>
      <t xml:space="preserve">, </t>
    </r>
    <r>
      <rPr>
        <sz val="8"/>
        <color rgb="FFCE9178"/>
        <rFont val="aptos narrow"/>
        <family val="2"/>
        <scheme val="minor"/>
      </rPr>
      <t>'(994)302-0522x00189'</t>
    </r>
    <r>
      <rPr>
        <sz val="8"/>
        <color rgb="FFCCCCCC"/>
        <rFont val="Consolas"/>
        <family val="3"/>
        <charset val="161"/>
      </rPr>
      <t xml:space="preserve">, </t>
    </r>
    <r>
      <rPr>
        <sz val="8"/>
        <color rgb="FFCE9178"/>
        <rFont val="aptos narrow"/>
        <family val="2"/>
        <scheme val="minor"/>
      </rPr>
      <t>'1964-12-09'</t>
    </r>
    <r>
      <rPr>
        <sz val="8"/>
        <color rgb="FFCCCCCC"/>
        <rFont val="Consolas"/>
        <family val="3"/>
        <charset val="161"/>
      </rPr>
      <t xml:space="preserve">, </t>
    </r>
    <r>
      <rPr>
        <sz val="8"/>
        <color rgb="FFB5CEA8"/>
        <rFont val="aptos narrow"/>
        <family val="2"/>
        <scheme val="minor"/>
      </rPr>
      <t>60</t>
    </r>
    <r>
      <rPr>
        <sz val="8"/>
        <color rgb="FFCCCCCC"/>
        <rFont val="Consolas"/>
        <family val="3"/>
        <charset val="161"/>
      </rPr>
      <t xml:space="preserve">, </t>
    </r>
    <r>
      <rPr>
        <sz val="8"/>
        <color rgb="FFB5CEA8"/>
        <rFont val="aptos narrow"/>
        <family val="2"/>
        <scheme val="minor"/>
      </rPr>
      <t>3</t>
    </r>
    <r>
      <rPr>
        <sz val="8"/>
        <color rgb="FFCCCCCC"/>
        <rFont val="Consolas"/>
        <family val="3"/>
        <charset val="161"/>
      </rPr>
      <t>),</t>
    </r>
  </si>
  <si>
    <r>
      <rPr>
        <sz val="8"/>
        <color rgb="FFCCCCCC"/>
        <rFont val="Consolas"/>
        <family val="3"/>
        <charset val="161"/>
      </rPr>
      <t>(</t>
    </r>
    <r>
      <rPr>
        <sz val="8"/>
        <color rgb="FFCE9178"/>
        <rFont val="aptos narrow"/>
        <family val="2"/>
        <scheme val="minor"/>
      </rPr>
      <t>'Daniel'</t>
    </r>
    <r>
      <rPr>
        <sz val="8"/>
        <color rgb="FFCCCCCC"/>
        <rFont val="Consolas"/>
        <family val="3"/>
        <charset val="161"/>
      </rPr>
      <t xml:space="preserve">, </t>
    </r>
    <r>
      <rPr>
        <sz val="8"/>
        <color rgb="FFCE9178"/>
        <rFont val="aptos narrow"/>
        <family val="2"/>
        <scheme val="minor"/>
      </rPr>
      <t>'Becker'</t>
    </r>
    <r>
      <rPr>
        <sz val="8"/>
        <color rgb="FFCCCCCC"/>
        <rFont val="Consolas"/>
        <family val="3"/>
        <charset val="161"/>
      </rPr>
      <t xml:space="preserve">, </t>
    </r>
    <r>
      <rPr>
        <sz val="8"/>
        <color rgb="FFCE9178"/>
        <rFont val="aptos narrow"/>
        <family val="2"/>
        <scheme val="minor"/>
      </rPr>
      <t>'001-433-532-0111x9936'</t>
    </r>
    <r>
      <rPr>
        <sz val="8"/>
        <color rgb="FFCCCCCC"/>
        <rFont val="Consolas"/>
        <family val="3"/>
        <charset val="161"/>
      </rPr>
      <t xml:space="preserve">, </t>
    </r>
    <r>
      <rPr>
        <sz val="8"/>
        <color rgb="FFCE9178"/>
        <rFont val="aptos narrow"/>
        <family val="2"/>
        <scheme val="minor"/>
      </rPr>
      <t>'1971-04-05'</t>
    </r>
    <r>
      <rPr>
        <sz val="8"/>
        <color rgb="FFCCCCCC"/>
        <rFont val="Consolas"/>
        <family val="3"/>
        <charset val="161"/>
      </rPr>
      <t xml:space="preserve">, </t>
    </r>
    <r>
      <rPr>
        <sz val="8"/>
        <color rgb="FFB5CEA8"/>
        <rFont val="aptos narrow"/>
        <family val="2"/>
        <scheme val="minor"/>
      </rPr>
      <t>53</t>
    </r>
    <r>
      <rPr>
        <sz val="8"/>
        <color rgb="FFCCCCCC"/>
        <rFont val="Consolas"/>
        <family val="3"/>
        <charset val="161"/>
      </rPr>
      <t xml:space="preserve">, </t>
    </r>
    <r>
      <rPr>
        <sz val="8"/>
        <color rgb="FFB5CEA8"/>
        <rFont val="aptos narrow"/>
        <family val="2"/>
        <scheme val="minor"/>
      </rPr>
      <t>2</t>
    </r>
    <r>
      <rPr>
        <sz val="8"/>
        <color rgb="FFCCCCCC"/>
        <rFont val="Consolas"/>
        <family val="3"/>
        <charset val="161"/>
      </rPr>
      <t>),</t>
    </r>
  </si>
  <si>
    <r>
      <rPr>
        <sz val="8"/>
        <color rgb="FFCCCCCC"/>
        <rFont val="Consolas"/>
        <family val="3"/>
        <charset val="161"/>
      </rPr>
      <t>(</t>
    </r>
    <r>
      <rPr>
        <sz val="8"/>
        <color rgb="FFCE9178"/>
        <rFont val="aptos narrow"/>
        <family val="2"/>
        <scheme val="minor"/>
      </rPr>
      <t>'Katherine'</t>
    </r>
    <r>
      <rPr>
        <sz val="8"/>
        <color rgb="FFCCCCCC"/>
        <rFont val="Consolas"/>
        <family val="3"/>
        <charset val="161"/>
      </rPr>
      <t xml:space="preserve">, </t>
    </r>
    <r>
      <rPr>
        <sz val="8"/>
        <color rgb="FFCE9178"/>
        <rFont val="aptos narrow"/>
        <family val="2"/>
        <scheme val="minor"/>
      </rPr>
      <t>'David'</t>
    </r>
    <r>
      <rPr>
        <sz val="8"/>
        <color rgb="FFCCCCCC"/>
        <rFont val="Consolas"/>
        <family val="3"/>
        <charset val="161"/>
      </rPr>
      <t xml:space="preserve">, </t>
    </r>
    <r>
      <rPr>
        <sz val="8"/>
        <color rgb="FFCE9178"/>
        <rFont val="aptos narrow"/>
        <family val="2"/>
        <scheme val="minor"/>
      </rPr>
      <t>'(698)403-4552x3996'</t>
    </r>
    <r>
      <rPr>
        <sz val="8"/>
        <color rgb="FFCCCCCC"/>
        <rFont val="Consolas"/>
        <family val="3"/>
        <charset val="161"/>
      </rPr>
      <t xml:space="preserve">, </t>
    </r>
    <r>
      <rPr>
        <sz val="8"/>
        <color rgb="FFCE9178"/>
        <rFont val="aptos narrow"/>
        <family val="2"/>
        <scheme val="minor"/>
      </rPr>
      <t>'1972-02-27'</t>
    </r>
    <r>
      <rPr>
        <sz val="8"/>
        <color rgb="FFCCCCCC"/>
        <rFont val="Consolas"/>
        <family val="3"/>
        <charset val="161"/>
      </rPr>
      <t xml:space="preserve">, </t>
    </r>
    <r>
      <rPr>
        <sz val="8"/>
        <color rgb="FFB5CEA8"/>
        <rFont val="aptos narrow"/>
        <family val="2"/>
        <scheme val="minor"/>
      </rPr>
      <t>52</t>
    </r>
    <r>
      <rPr>
        <sz val="8"/>
        <color rgb="FFCCCCCC"/>
        <rFont val="Consolas"/>
        <family val="3"/>
        <charset val="161"/>
      </rPr>
      <t xml:space="preserve">, </t>
    </r>
    <r>
      <rPr>
        <sz val="8"/>
        <color rgb="FFB5CEA8"/>
        <rFont val="aptos narrow"/>
        <family val="2"/>
        <scheme val="minor"/>
      </rPr>
      <t>3</t>
    </r>
    <r>
      <rPr>
        <sz val="8"/>
        <color rgb="FFCCCCCC"/>
        <rFont val="Consolas"/>
        <family val="3"/>
        <charset val="161"/>
      </rPr>
      <t>),</t>
    </r>
  </si>
  <si>
    <r>
      <rPr>
        <sz val="8"/>
        <color rgb="FFCCCCCC"/>
        <rFont val="Consolas"/>
        <family val="3"/>
        <charset val="161"/>
      </rPr>
      <t>(</t>
    </r>
    <r>
      <rPr>
        <sz val="8"/>
        <color rgb="FFCE9178"/>
        <rFont val="aptos narrow"/>
        <family val="2"/>
        <scheme val="minor"/>
      </rPr>
      <t>'Vanessa'</t>
    </r>
    <r>
      <rPr>
        <sz val="8"/>
        <color rgb="FFCCCCCC"/>
        <rFont val="Consolas"/>
        <family val="3"/>
        <charset val="161"/>
      </rPr>
      <t xml:space="preserve">, </t>
    </r>
    <r>
      <rPr>
        <sz val="8"/>
        <color rgb="FFCE9178"/>
        <rFont val="aptos narrow"/>
        <family val="2"/>
        <scheme val="minor"/>
      </rPr>
      <t>'Pace'</t>
    </r>
    <r>
      <rPr>
        <sz val="8"/>
        <color rgb="FFCCCCCC"/>
        <rFont val="Consolas"/>
        <family val="3"/>
        <charset val="161"/>
      </rPr>
      <t xml:space="preserve">, </t>
    </r>
    <r>
      <rPr>
        <sz val="8"/>
        <color rgb="FFCE9178"/>
        <rFont val="aptos narrow"/>
        <family val="2"/>
        <scheme val="minor"/>
      </rPr>
      <t>'(620)898-0192'</t>
    </r>
    <r>
      <rPr>
        <sz val="8"/>
        <color rgb="FFCCCCCC"/>
        <rFont val="Consolas"/>
        <family val="3"/>
        <charset val="161"/>
      </rPr>
      <t xml:space="preserve">, </t>
    </r>
    <r>
      <rPr>
        <sz val="8"/>
        <color rgb="FFCE9178"/>
        <rFont val="aptos narrow"/>
        <family val="2"/>
        <scheme val="minor"/>
      </rPr>
      <t>'1989-10-03'</t>
    </r>
    <r>
      <rPr>
        <sz val="8"/>
        <color rgb="FFCCCCCC"/>
        <rFont val="Consolas"/>
        <family val="3"/>
        <charset val="161"/>
      </rPr>
      <t xml:space="preserve">, </t>
    </r>
    <r>
      <rPr>
        <sz val="8"/>
        <color rgb="FFB5CEA8"/>
        <rFont val="aptos narrow"/>
        <family val="2"/>
        <scheme val="minor"/>
      </rPr>
      <t>35</t>
    </r>
    <r>
      <rPr>
        <sz val="8"/>
        <color rgb="FFCCCCCC"/>
        <rFont val="Consolas"/>
        <family val="3"/>
        <charset val="161"/>
      </rPr>
      <t xml:space="preserve">, </t>
    </r>
    <r>
      <rPr>
        <sz val="8"/>
        <color rgb="FFB5CEA8"/>
        <rFont val="aptos narrow"/>
        <family val="2"/>
        <scheme val="minor"/>
      </rPr>
      <t>3</t>
    </r>
    <r>
      <rPr>
        <sz val="8"/>
        <color rgb="FFCCCCCC"/>
        <rFont val="Consolas"/>
        <family val="3"/>
        <charset val="161"/>
      </rPr>
      <t>),</t>
    </r>
  </si>
  <si>
    <r>
      <rPr>
        <sz val="8"/>
        <color rgb="FFCCCCCC"/>
        <rFont val="Consolas"/>
        <family val="3"/>
        <charset val="161"/>
      </rPr>
      <t>(</t>
    </r>
    <r>
      <rPr>
        <sz val="8"/>
        <color rgb="FFCE9178"/>
        <rFont val="aptos narrow"/>
        <family val="2"/>
        <scheme val="minor"/>
      </rPr>
      <t>'Becky'</t>
    </r>
    <r>
      <rPr>
        <sz val="8"/>
        <color rgb="FFCCCCCC"/>
        <rFont val="Consolas"/>
        <family val="3"/>
        <charset val="161"/>
      </rPr>
      <t xml:space="preserve">, </t>
    </r>
    <r>
      <rPr>
        <sz val="8"/>
        <color rgb="FFCE9178"/>
        <rFont val="aptos narrow"/>
        <family val="2"/>
        <scheme val="minor"/>
      </rPr>
      <t>'Grant'</t>
    </r>
    <r>
      <rPr>
        <sz val="8"/>
        <color rgb="FFCCCCCC"/>
        <rFont val="Consolas"/>
        <family val="3"/>
        <charset val="161"/>
      </rPr>
      <t xml:space="preserve">, </t>
    </r>
    <r>
      <rPr>
        <sz val="8"/>
        <color rgb="FFCE9178"/>
        <rFont val="aptos narrow"/>
        <family val="2"/>
        <scheme val="minor"/>
      </rPr>
      <t>'+1-262-278-9376'</t>
    </r>
    <r>
      <rPr>
        <sz val="8"/>
        <color rgb="FFCCCCCC"/>
        <rFont val="Consolas"/>
        <family val="3"/>
        <charset val="161"/>
      </rPr>
      <t xml:space="preserve">, </t>
    </r>
    <r>
      <rPr>
        <sz val="8"/>
        <color rgb="FFCE9178"/>
        <rFont val="aptos narrow"/>
        <family val="2"/>
        <scheme val="minor"/>
      </rPr>
      <t>'1982-10-26'</t>
    </r>
    <r>
      <rPr>
        <sz val="8"/>
        <color rgb="FFCCCCCC"/>
        <rFont val="Consolas"/>
        <family val="3"/>
        <charset val="161"/>
      </rPr>
      <t xml:space="preserve">, </t>
    </r>
    <r>
      <rPr>
        <sz val="8"/>
        <color rgb="FFB5CEA8"/>
        <rFont val="aptos narrow"/>
        <family val="2"/>
        <scheme val="minor"/>
      </rPr>
      <t>42</t>
    </r>
    <r>
      <rPr>
        <sz val="8"/>
        <color rgb="FFCCCCCC"/>
        <rFont val="Consolas"/>
        <family val="3"/>
        <charset val="161"/>
      </rPr>
      <t xml:space="preserve">, </t>
    </r>
    <r>
      <rPr>
        <sz val="8"/>
        <color rgb="FFB5CEA8"/>
        <rFont val="aptos narrow"/>
        <family val="2"/>
        <scheme val="minor"/>
      </rPr>
      <t>5</t>
    </r>
    <r>
      <rPr>
        <sz val="8"/>
        <color rgb="FFCCCCCC"/>
        <rFont val="Consolas"/>
        <family val="3"/>
        <charset val="161"/>
      </rPr>
      <t>),</t>
    </r>
  </si>
  <si>
    <r>
      <rPr>
        <sz val="8"/>
        <color rgb="FFCCCCCC"/>
        <rFont val="Consolas"/>
        <family val="3"/>
        <charset val="161"/>
      </rPr>
      <t>(</t>
    </r>
    <r>
      <rPr>
        <sz val="8"/>
        <color rgb="FFCE9178"/>
        <rFont val="aptos narrow"/>
        <family val="2"/>
        <scheme val="minor"/>
      </rPr>
      <t>'April'</t>
    </r>
    <r>
      <rPr>
        <sz val="8"/>
        <color rgb="FFCCCCCC"/>
        <rFont val="Consolas"/>
        <family val="3"/>
        <charset val="161"/>
      </rPr>
      <t xml:space="preserve">, </t>
    </r>
    <r>
      <rPr>
        <sz val="8"/>
        <color rgb="FFCE9178"/>
        <rFont val="aptos narrow"/>
        <family val="2"/>
        <scheme val="minor"/>
      </rPr>
      <t>'Rivera'</t>
    </r>
    <r>
      <rPr>
        <sz val="8"/>
        <color rgb="FFCCCCCC"/>
        <rFont val="Consolas"/>
        <family val="3"/>
        <charset val="161"/>
      </rPr>
      <t xml:space="preserve">, </t>
    </r>
    <r>
      <rPr>
        <sz val="8"/>
        <color rgb="FFCE9178"/>
        <rFont val="aptos narrow"/>
        <family val="2"/>
        <scheme val="minor"/>
      </rPr>
      <t>'882.892.1124x1986'</t>
    </r>
    <r>
      <rPr>
        <sz val="8"/>
        <color rgb="FFCCCCCC"/>
        <rFont val="Consolas"/>
        <family val="3"/>
        <charset val="161"/>
      </rPr>
      <t xml:space="preserve">, </t>
    </r>
    <r>
      <rPr>
        <sz val="8"/>
        <color rgb="FFCE9178"/>
        <rFont val="aptos narrow"/>
        <family val="2"/>
        <scheme val="minor"/>
      </rPr>
      <t>'1966-07-19'</t>
    </r>
    <r>
      <rPr>
        <sz val="8"/>
        <color rgb="FFCCCCCC"/>
        <rFont val="Consolas"/>
        <family val="3"/>
        <charset val="161"/>
      </rPr>
      <t xml:space="preserve">, </t>
    </r>
    <r>
      <rPr>
        <sz val="8"/>
        <color rgb="FFB5CEA8"/>
        <rFont val="aptos narrow"/>
        <family val="2"/>
        <scheme val="minor"/>
      </rPr>
      <t>58</t>
    </r>
    <r>
      <rPr>
        <sz val="8"/>
        <color rgb="FFCCCCCC"/>
        <rFont val="Consolas"/>
        <family val="3"/>
        <charset val="161"/>
      </rPr>
      <t xml:space="preserve">, </t>
    </r>
    <r>
      <rPr>
        <sz val="8"/>
        <color rgb="FFB5CEA8"/>
        <rFont val="aptos narrow"/>
        <family val="2"/>
        <scheme val="minor"/>
      </rPr>
      <t>1</t>
    </r>
    <r>
      <rPr>
        <sz val="8"/>
        <color rgb="FFCCCCCC"/>
        <rFont val="Consolas"/>
        <family val="3"/>
        <charset val="161"/>
      </rPr>
      <t>),</t>
    </r>
  </si>
  <si>
    <r>
      <rPr>
        <sz val="8"/>
        <color rgb="FFCCCCCC"/>
        <rFont val="Consolas"/>
        <family val="3"/>
        <charset val="161"/>
      </rPr>
      <t>(</t>
    </r>
    <r>
      <rPr>
        <sz val="8"/>
        <color rgb="FFCE9178"/>
        <rFont val="aptos narrow"/>
        <family val="2"/>
        <scheme val="minor"/>
      </rPr>
      <t>'Brian'</t>
    </r>
    <r>
      <rPr>
        <sz val="8"/>
        <color rgb="FFCCCCCC"/>
        <rFont val="Consolas"/>
        <family val="3"/>
        <charset val="161"/>
      </rPr>
      <t xml:space="preserve">, </t>
    </r>
    <r>
      <rPr>
        <sz val="8"/>
        <color rgb="FFCE9178"/>
        <rFont val="aptos narrow"/>
        <family val="2"/>
        <scheme val="minor"/>
      </rPr>
      <t>'Stewart'</t>
    </r>
    <r>
      <rPr>
        <sz val="8"/>
        <color rgb="FFCCCCCC"/>
        <rFont val="Consolas"/>
        <family val="3"/>
        <charset val="161"/>
      </rPr>
      <t xml:space="preserve">, </t>
    </r>
    <r>
      <rPr>
        <sz val="8"/>
        <color rgb="FFCE9178"/>
        <rFont val="aptos narrow"/>
        <family val="2"/>
        <scheme val="minor"/>
      </rPr>
      <t>'888.472.6675x698'</t>
    </r>
    <r>
      <rPr>
        <sz val="8"/>
        <color rgb="FFCCCCCC"/>
        <rFont val="Consolas"/>
        <family val="3"/>
        <charset val="161"/>
      </rPr>
      <t xml:space="preserve">, </t>
    </r>
    <r>
      <rPr>
        <sz val="8"/>
        <color rgb="FFCE9178"/>
        <rFont val="aptos narrow"/>
        <family val="2"/>
        <scheme val="minor"/>
      </rPr>
      <t>'1979-11-14'</t>
    </r>
    <r>
      <rPr>
        <sz val="8"/>
        <color rgb="FFCCCCCC"/>
        <rFont val="Consolas"/>
        <family val="3"/>
        <charset val="161"/>
      </rPr>
      <t xml:space="preserve">, </t>
    </r>
    <r>
      <rPr>
        <sz val="8"/>
        <color rgb="FFB5CEA8"/>
        <rFont val="aptos narrow"/>
        <family val="2"/>
        <scheme val="minor"/>
      </rPr>
      <t>45</t>
    </r>
    <r>
      <rPr>
        <sz val="8"/>
        <color rgb="FFCCCCCC"/>
        <rFont val="Consolas"/>
        <family val="3"/>
        <charset val="161"/>
      </rPr>
      <t xml:space="preserve">, </t>
    </r>
    <r>
      <rPr>
        <sz val="8"/>
        <color rgb="FFB5CEA8"/>
        <rFont val="aptos narrow"/>
        <family val="2"/>
        <scheme val="minor"/>
      </rPr>
      <t>2</t>
    </r>
    <r>
      <rPr>
        <sz val="8"/>
        <color rgb="FFCCCCCC"/>
        <rFont val="Consolas"/>
        <family val="3"/>
        <charset val="161"/>
      </rPr>
      <t>),</t>
    </r>
  </si>
  <si>
    <r>
      <rPr>
        <sz val="8"/>
        <color rgb="FFCCCCCC"/>
        <rFont val="Consolas"/>
        <family val="3"/>
        <charset val="161"/>
      </rPr>
      <t>(</t>
    </r>
    <r>
      <rPr>
        <sz val="8"/>
        <color rgb="FFCE9178"/>
        <rFont val="aptos narrow"/>
        <family val="2"/>
        <scheme val="minor"/>
      </rPr>
      <t>'Sharon'</t>
    </r>
    <r>
      <rPr>
        <sz val="8"/>
        <color rgb="FFCCCCCC"/>
        <rFont val="Consolas"/>
        <family val="3"/>
        <charset val="161"/>
      </rPr>
      <t xml:space="preserve">, </t>
    </r>
    <r>
      <rPr>
        <sz val="8"/>
        <color rgb="FFCE9178"/>
        <rFont val="aptos narrow"/>
        <family val="2"/>
        <scheme val="minor"/>
      </rPr>
      <t>'Christensen'</t>
    </r>
    <r>
      <rPr>
        <sz val="8"/>
        <color rgb="FFCCCCCC"/>
        <rFont val="Consolas"/>
        <family val="3"/>
        <charset val="161"/>
      </rPr>
      <t xml:space="preserve">, </t>
    </r>
    <r>
      <rPr>
        <sz val="8"/>
        <color rgb="FFCE9178"/>
        <rFont val="aptos narrow"/>
        <family val="2"/>
        <scheme val="minor"/>
      </rPr>
      <t>'400-315-2377x0178'</t>
    </r>
    <r>
      <rPr>
        <sz val="8"/>
        <color rgb="FFCCCCCC"/>
        <rFont val="Consolas"/>
        <family val="3"/>
        <charset val="161"/>
      </rPr>
      <t xml:space="preserve">, </t>
    </r>
    <r>
      <rPr>
        <sz val="8"/>
        <color rgb="FFCE9178"/>
        <rFont val="aptos narrow"/>
        <family val="2"/>
        <scheme val="minor"/>
      </rPr>
      <t>'1988-08-19'</t>
    </r>
    <r>
      <rPr>
        <sz val="8"/>
        <color rgb="FFCCCCCC"/>
        <rFont val="Consolas"/>
        <family val="3"/>
        <charset val="161"/>
      </rPr>
      <t xml:space="preserve">, </t>
    </r>
    <r>
      <rPr>
        <sz val="8"/>
        <color rgb="FFB5CEA8"/>
        <rFont val="aptos narrow"/>
        <family val="2"/>
        <scheme val="minor"/>
      </rPr>
      <t>36</t>
    </r>
    <r>
      <rPr>
        <sz val="8"/>
        <color rgb="FFCCCCCC"/>
        <rFont val="Consolas"/>
        <family val="3"/>
        <charset val="161"/>
      </rPr>
      <t xml:space="preserve">, </t>
    </r>
    <r>
      <rPr>
        <sz val="8"/>
        <color rgb="FFB5CEA8"/>
        <rFont val="aptos narrow"/>
        <family val="2"/>
        <scheme val="minor"/>
      </rPr>
      <t>5</t>
    </r>
    <r>
      <rPr>
        <sz val="8"/>
        <color rgb="FFCCCCCC"/>
        <rFont val="Consolas"/>
        <family val="3"/>
        <charset val="161"/>
      </rPr>
      <t>),</t>
    </r>
  </si>
  <si>
    <r>
      <rPr>
        <sz val="8"/>
        <color rgb="FFCCCCCC"/>
        <rFont val="Consolas"/>
        <family val="3"/>
        <charset val="161"/>
      </rPr>
      <t>(</t>
    </r>
    <r>
      <rPr>
        <sz val="8"/>
        <color rgb="FFCE9178"/>
        <rFont val="aptos narrow"/>
        <family val="2"/>
        <scheme val="minor"/>
      </rPr>
      <t>'Shannon'</t>
    </r>
    <r>
      <rPr>
        <sz val="8"/>
        <color rgb="FFCCCCCC"/>
        <rFont val="Consolas"/>
        <family val="3"/>
        <charset val="161"/>
      </rPr>
      <t xml:space="preserve">, </t>
    </r>
    <r>
      <rPr>
        <sz val="8"/>
        <color rgb="FFCE9178"/>
        <rFont val="aptos narrow"/>
        <family val="2"/>
        <scheme val="minor"/>
      </rPr>
      <t>'Wall'</t>
    </r>
    <r>
      <rPr>
        <sz val="8"/>
        <color rgb="FFCCCCCC"/>
        <rFont val="Consolas"/>
        <family val="3"/>
        <charset val="161"/>
      </rPr>
      <t xml:space="preserve">, </t>
    </r>
    <r>
      <rPr>
        <sz val="8"/>
        <color rgb="FFCE9178"/>
        <rFont val="aptos narrow"/>
        <family val="2"/>
        <scheme val="minor"/>
      </rPr>
      <t>'+1-971-607-5103x616'</t>
    </r>
    <r>
      <rPr>
        <sz val="8"/>
        <color rgb="FFCCCCCC"/>
        <rFont val="Consolas"/>
        <family val="3"/>
        <charset val="161"/>
      </rPr>
      <t xml:space="preserve">, </t>
    </r>
    <r>
      <rPr>
        <sz val="8"/>
        <color rgb="FFCE9178"/>
        <rFont val="aptos narrow"/>
        <family val="2"/>
        <scheme val="minor"/>
      </rPr>
      <t>'1971-07-13'</t>
    </r>
    <r>
      <rPr>
        <sz val="8"/>
        <color rgb="FFCCCCCC"/>
        <rFont val="Consolas"/>
        <family val="3"/>
        <charset val="161"/>
      </rPr>
      <t xml:space="preserve">, </t>
    </r>
    <r>
      <rPr>
        <sz val="8"/>
        <color rgb="FFB5CEA8"/>
        <rFont val="aptos narrow"/>
        <family val="2"/>
        <scheme val="minor"/>
      </rPr>
      <t>53</t>
    </r>
    <r>
      <rPr>
        <sz val="8"/>
        <color rgb="FFCCCCCC"/>
        <rFont val="Consolas"/>
        <family val="3"/>
        <charset val="161"/>
      </rPr>
      <t xml:space="preserve">, </t>
    </r>
    <r>
      <rPr>
        <sz val="8"/>
        <color rgb="FFB5CEA8"/>
        <rFont val="aptos narrow"/>
        <family val="2"/>
        <scheme val="minor"/>
      </rPr>
      <t>5</t>
    </r>
    <r>
      <rPr>
        <sz val="8"/>
        <color rgb="FFCCCCCC"/>
        <rFont val="Consolas"/>
        <family val="3"/>
        <charset val="161"/>
      </rPr>
      <t>),</t>
    </r>
  </si>
  <si>
    <r>
      <rPr>
        <sz val="8"/>
        <color rgb="FFCCCCCC"/>
        <rFont val="Consolas"/>
        <family val="3"/>
        <charset val="161"/>
      </rPr>
      <t>(</t>
    </r>
    <r>
      <rPr>
        <sz val="8"/>
        <color rgb="FFCE9178"/>
        <rFont val="aptos narrow"/>
        <family val="2"/>
        <scheme val="minor"/>
      </rPr>
      <t>'Emma'</t>
    </r>
    <r>
      <rPr>
        <sz val="8"/>
        <color rgb="FFCCCCCC"/>
        <rFont val="Consolas"/>
        <family val="3"/>
        <charset val="161"/>
      </rPr>
      <t xml:space="preserve">, </t>
    </r>
    <r>
      <rPr>
        <sz val="8"/>
        <color rgb="FFCE9178"/>
        <rFont val="aptos narrow"/>
        <family val="2"/>
        <scheme val="minor"/>
      </rPr>
      <t>'Lewis'</t>
    </r>
    <r>
      <rPr>
        <sz val="8"/>
        <color rgb="FFCCCCCC"/>
        <rFont val="Consolas"/>
        <family val="3"/>
        <charset val="161"/>
      </rPr>
      <t xml:space="preserve">, </t>
    </r>
    <r>
      <rPr>
        <sz val="8"/>
        <color rgb="FFCE9178"/>
        <rFont val="aptos narrow"/>
        <family val="2"/>
        <scheme val="minor"/>
      </rPr>
      <t>'+1-943-796-1977x55857'</t>
    </r>
    <r>
      <rPr>
        <sz val="8"/>
        <color rgb="FFCCCCCC"/>
        <rFont val="Consolas"/>
        <family val="3"/>
        <charset val="161"/>
      </rPr>
      <t xml:space="preserve">, </t>
    </r>
    <r>
      <rPr>
        <sz val="8"/>
        <color rgb="FFCE9178"/>
        <rFont val="aptos narrow"/>
        <family val="2"/>
        <scheme val="minor"/>
      </rPr>
      <t>'1989-05-30'</t>
    </r>
    <r>
      <rPr>
        <sz val="8"/>
        <color rgb="FFCCCCCC"/>
        <rFont val="Consolas"/>
        <family val="3"/>
        <charset val="161"/>
      </rPr>
      <t xml:space="preserve">, </t>
    </r>
    <r>
      <rPr>
        <sz val="8"/>
        <color rgb="FFB5CEA8"/>
        <rFont val="aptos narrow"/>
        <family val="2"/>
        <scheme val="minor"/>
      </rPr>
      <t>35</t>
    </r>
    <r>
      <rPr>
        <sz val="8"/>
        <color rgb="FFCCCCCC"/>
        <rFont val="Consolas"/>
        <family val="3"/>
        <charset val="161"/>
      </rPr>
      <t xml:space="preserve">, </t>
    </r>
    <r>
      <rPr>
        <sz val="8"/>
        <color rgb="FFB5CEA8"/>
        <rFont val="aptos narrow"/>
        <family val="2"/>
        <scheme val="minor"/>
      </rPr>
      <t>4</t>
    </r>
    <r>
      <rPr>
        <sz val="8"/>
        <color rgb="FFCCCCCC"/>
        <rFont val="Consolas"/>
        <family val="3"/>
        <charset val="161"/>
      </rPr>
      <t>),</t>
    </r>
  </si>
  <si>
    <r>
      <rPr>
        <sz val="8"/>
        <color rgb="FFCCCCCC"/>
        <rFont val="Consolas"/>
        <family val="3"/>
        <charset val="161"/>
      </rPr>
      <t>(</t>
    </r>
    <r>
      <rPr>
        <sz val="8"/>
        <color rgb="FFCE9178"/>
        <rFont val="aptos narrow"/>
        <family val="2"/>
        <scheme val="minor"/>
      </rPr>
      <t>'Jerry'</t>
    </r>
    <r>
      <rPr>
        <sz val="8"/>
        <color rgb="FFCCCCCC"/>
        <rFont val="Consolas"/>
        <family val="3"/>
        <charset val="161"/>
      </rPr>
      <t xml:space="preserve">, </t>
    </r>
    <r>
      <rPr>
        <sz val="8"/>
        <color rgb="FFCE9178"/>
        <rFont val="aptos narrow"/>
        <family val="2"/>
        <scheme val="minor"/>
      </rPr>
      <t>'Allen'</t>
    </r>
    <r>
      <rPr>
        <sz val="8"/>
        <color rgb="FFCCCCCC"/>
        <rFont val="Consolas"/>
        <family val="3"/>
        <charset val="161"/>
      </rPr>
      <t xml:space="preserve">, </t>
    </r>
    <r>
      <rPr>
        <sz val="8"/>
        <color rgb="FFCE9178"/>
        <rFont val="aptos narrow"/>
        <family val="2"/>
        <scheme val="minor"/>
      </rPr>
      <t>'5092225812'</t>
    </r>
    <r>
      <rPr>
        <sz val="8"/>
        <color rgb="FFCCCCCC"/>
        <rFont val="Consolas"/>
        <family val="3"/>
        <charset val="161"/>
      </rPr>
      <t xml:space="preserve">, </t>
    </r>
    <r>
      <rPr>
        <sz val="8"/>
        <color rgb="FFCE9178"/>
        <rFont val="aptos narrow"/>
        <family val="2"/>
        <scheme val="minor"/>
      </rPr>
      <t>'1981-09-26'</t>
    </r>
    <r>
      <rPr>
        <sz val="8"/>
        <color rgb="FFCCCCCC"/>
        <rFont val="Consolas"/>
        <family val="3"/>
        <charset val="161"/>
      </rPr>
      <t xml:space="preserve">, </t>
    </r>
    <r>
      <rPr>
        <sz val="8"/>
        <color rgb="FFB5CEA8"/>
        <rFont val="aptos narrow"/>
        <family val="2"/>
        <scheme val="minor"/>
      </rPr>
      <t>43</t>
    </r>
    <r>
      <rPr>
        <sz val="8"/>
        <color rgb="FFCCCCCC"/>
        <rFont val="Consolas"/>
        <family val="3"/>
        <charset val="161"/>
      </rPr>
      <t xml:space="preserve">, </t>
    </r>
    <r>
      <rPr>
        <sz val="8"/>
        <color rgb="FFB5CEA8"/>
        <rFont val="aptos narrow"/>
        <family val="2"/>
        <scheme val="minor"/>
      </rPr>
      <t>4</t>
    </r>
    <r>
      <rPr>
        <sz val="8"/>
        <color rgb="FFCCCCCC"/>
        <rFont val="Consolas"/>
        <family val="3"/>
        <charset val="161"/>
      </rPr>
      <t>),</t>
    </r>
  </si>
  <si>
    <r>
      <rPr>
        <sz val="8"/>
        <color rgb="FFCCCCCC"/>
        <rFont val="Consolas"/>
        <family val="3"/>
        <charset val="161"/>
      </rPr>
      <t>(</t>
    </r>
    <r>
      <rPr>
        <sz val="8"/>
        <color rgb="FFCE9178"/>
        <rFont val="aptos narrow"/>
        <family val="2"/>
        <scheme val="minor"/>
      </rPr>
      <t>'Jodi'</t>
    </r>
    <r>
      <rPr>
        <sz val="8"/>
        <color rgb="FFCCCCCC"/>
        <rFont val="Consolas"/>
        <family val="3"/>
        <charset val="161"/>
      </rPr>
      <t xml:space="preserve">, </t>
    </r>
    <r>
      <rPr>
        <sz val="8"/>
        <color rgb="FFCE9178"/>
        <rFont val="aptos narrow"/>
        <family val="2"/>
        <scheme val="minor"/>
      </rPr>
      <t>'Shannon'</t>
    </r>
    <r>
      <rPr>
        <sz val="8"/>
        <color rgb="FFCCCCCC"/>
        <rFont val="Consolas"/>
        <family val="3"/>
        <charset val="161"/>
      </rPr>
      <t xml:space="preserve">, </t>
    </r>
    <r>
      <rPr>
        <sz val="8"/>
        <color rgb="FFCE9178"/>
        <rFont val="aptos narrow"/>
        <family val="2"/>
        <scheme val="minor"/>
      </rPr>
      <t>'420.643.2344x8446'</t>
    </r>
    <r>
      <rPr>
        <sz val="8"/>
        <color rgb="FFCCCCCC"/>
        <rFont val="Consolas"/>
        <family val="3"/>
        <charset val="161"/>
      </rPr>
      <t xml:space="preserve">, </t>
    </r>
    <r>
      <rPr>
        <sz val="8"/>
        <color rgb="FFCE9178"/>
        <rFont val="aptos narrow"/>
        <family val="2"/>
        <scheme val="minor"/>
      </rPr>
      <t>'1973-09-26'</t>
    </r>
    <r>
      <rPr>
        <sz val="8"/>
        <color rgb="FFCCCCCC"/>
        <rFont val="Consolas"/>
        <family val="3"/>
        <charset val="161"/>
      </rPr>
      <t xml:space="preserve">, </t>
    </r>
    <r>
      <rPr>
        <sz val="8"/>
        <color rgb="FFB5CEA8"/>
        <rFont val="aptos narrow"/>
        <family val="2"/>
        <scheme val="minor"/>
      </rPr>
      <t>51</t>
    </r>
    <r>
      <rPr>
        <sz val="8"/>
        <color rgb="FFCCCCCC"/>
        <rFont val="Consolas"/>
        <family val="3"/>
        <charset val="161"/>
      </rPr>
      <t xml:space="preserve">, </t>
    </r>
    <r>
      <rPr>
        <sz val="8"/>
        <color rgb="FFB5CEA8"/>
        <rFont val="aptos narrow"/>
        <family val="2"/>
        <scheme val="minor"/>
      </rPr>
      <t>3</t>
    </r>
    <r>
      <rPr>
        <sz val="8"/>
        <color rgb="FFCCCCCC"/>
        <rFont val="Consolas"/>
        <family val="3"/>
        <charset val="161"/>
      </rPr>
      <t>),</t>
    </r>
  </si>
  <si>
    <r>
      <rPr>
        <sz val="8"/>
        <color rgb="FFCCCCCC"/>
        <rFont val="Consolas"/>
        <family val="3"/>
        <charset val="161"/>
      </rPr>
      <t>(</t>
    </r>
    <r>
      <rPr>
        <sz val="8"/>
        <color rgb="FFCE9178"/>
        <rFont val="aptos narrow"/>
        <family val="2"/>
        <scheme val="minor"/>
      </rPr>
      <t>'Stephen'</t>
    </r>
    <r>
      <rPr>
        <sz val="8"/>
        <color rgb="FFCCCCCC"/>
        <rFont val="Consolas"/>
        <family val="3"/>
        <charset val="161"/>
      </rPr>
      <t xml:space="preserve">, </t>
    </r>
    <r>
      <rPr>
        <sz val="8"/>
        <color rgb="FFCE9178"/>
        <rFont val="aptos narrow"/>
        <family val="2"/>
        <scheme val="minor"/>
      </rPr>
      <t>'Wang'</t>
    </r>
    <r>
      <rPr>
        <sz val="8"/>
        <color rgb="FFCCCCCC"/>
        <rFont val="Consolas"/>
        <family val="3"/>
        <charset val="161"/>
      </rPr>
      <t xml:space="preserve">, </t>
    </r>
    <r>
      <rPr>
        <sz val="8"/>
        <color rgb="FFCE9178"/>
        <rFont val="aptos narrow"/>
        <family val="2"/>
        <scheme val="minor"/>
      </rPr>
      <t>'001-257-570-8995x01896'</t>
    </r>
    <r>
      <rPr>
        <sz val="8"/>
        <color rgb="FFCCCCCC"/>
        <rFont val="Consolas"/>
        <family val="3"/>
        <charset val="161"/>
      </rPr>
      <t xml:space="preserve">, </t>
    </r>
    <r>
      <rPr>
        <sz val="8"/>
        <color rgb="FFCE9178"/>
        <rFont val="aptos narrow"/>
        <family val="2"/>
        <scheme val="minor"/>
      </rPr>
      <t>'1990-08-24'</t>
    </r>
    <r>
      <rPr>
        <sz val="8"/>
        <color rgb="FFCCCCCC"/>
        <rFont val="Consolas"/>
        <family val="3"/>
        <charset val="161"/>
      </rPr>
      <t xml:space="preserve">, </t>
    </r>
    <r>
      <rPr>
        <sz val="8"/>
        <color rgb="FFB5CEA8"/>
        <rFont val="aptos narrow"/>
        <family val="2"/>
        <scheme val="minor"/>
      </rPr>
      <t>34</t>
    </r>
    <r>
      <rPr>
        <sz val="8"/>
        <color rgb="FFCCCCCC"/>
        <rFont val="Consolas"/>
        <family val="3"/>
        <charset val="161"/>
      </rPr>
      <t xml:space="preserve">, </t>
    </r>
    <r>
      <rPr>
        <sz val="8"/>
        <color rgb="FFB5CEA8"/>
        <rFont val="aptos narrow"/>
        <family val="2"/>
        <scheme val="minor"/>
      </rPr>
      <t>1</t>
    </r>
    <r>
      <rPr>
        <sz val="8"/>
        <color rgb="FFCCCCCC"/>
        <rFont val="Consolas"/>
        <family val="3"/>
        <charset val="161"/>
      </rPr>
      <t>),</t>
    </r>
  </si>
  <si>
    <r>
      <rPr>
        <sz val="8"/>
        <color rgb="FFCCCCCC"/>
        <rFont val="Consolas"/>
        <family val="3"/>
        <charset val="161"/>
      </rPr>
      <t>(</t>
    </r>
    <r>
      <rPr>
        <sz val="8"/>
        <color rgb="FFCE9178"/>
        <rFont val="aptos narrow"/>
        <family val="2"/>
        <scheme val="minor"/>
      </rPr>
      <t>'Kathleen'</t>
    </r>
    <r>
      <rPr>
        <sz val="8"/>
        <color rgb="FFCCCCCC"/>
        <rFont val="Consolas"/>
        <family val="3"/>
        <charset val="161"/>
      </rPr>
      <t xml:space="preserve">, </t>
    </r>
    <r>
      <rPr>
        <sz val="8"/>
        <color rgb="FFCE9178"/>
        <rFont val="aptos narrow"/>
        <family val="2"/>
        <scheme val="minor"/>
      </rPr>
      <t>'Anderson'</t>
    </r>
    <r>
      <rPr>
        <sz val="8"/>
        <color rgb="FFCCCCCC"/>
        <rFont val="Consolas"/>
        <family val="3"/>
        <charset val="161"/>
      </rPr>
      <t xml:space="preserve">, </t>
    </r>
    <r>
      <rPr>
        <sz val="8"/>
        <color rgb="FFCE9178"/>
        <rFont val="aptos narrow"/>
        <family val="2"/>
        <scheme val="minor"/>
      </rPr>
      <t>'7264014599'</t>
    </r>
    <r>
      <rPr>
        <sz val="8"/>
        <color rgb="FFCCCCCC"/>
        <rFont val="Consolas"/>
        <family val="3"/>
        <charset val="161"/>
      </rPr>
      <t xml:space="preserve">, </t>
    </r>
    <r>
      <rPr>
        <sz val="8"/>
        <color rgb="FFCE9178"/>
        <rFont val="aptos narrow"/>
        <family val="2"/>
        <scheme val="minor"/>
      </rPr>
      <t>'1985-07-10'</t>
    </r>
    <r>
      <rPr>
        <sz val="8"/>
        <color rgb="FFCCCCCC"/>
        <rFont val="Consolas"/>
        <family val="3"/>
        <charset val="161"/>
      </rPr>
      <t xml:space="preserve">, </t>
    </r>
    <r>
      <rPr>
        <sz val="8"/>
        <color rgb="FFB5CEA8"/>
        <rFont val="aptos narrow"/>
        <family val="2"/>
        <scheme val="minor"/>
      </rPr>
      <t>39</t>
    </r>
    <r>
      <rPr>
        <sz val="8"/>
        <color rgb="FFCCCCCC"/>
        <rFont val="Consolas"/>
        <family val="3"/>
        <charset val="161"/>
      </rPr>
      <t xml:space="preserve">, </t>
    </r>
    <r>
      <rPr>
        <sz val="8"/>
        <color rgb="FFB5CEA8"/>
        <rFont val="aptos narrow"/>
        <family val="2"/>
        <scheme val="minor"/>
      </rPr>
      <t>5</t>
    </r>
    <r>
      <rPr>
        <sz val="8"/>
        <color rgb="FFCCCCCC"/>
        <rFont val="Consolas"/>
        <family val="3"/>
        <charset val="161"/>
      </rPr>
      <t>),</t>
    </r>
  </si>
  <si>
    <r>
      <rPr>
        <sz val="8"/>
        <color rgb="FFCCCCCC"/>
        <rFont val="Consolas"/>
        <family val="3"/>
        <charset val="161"/>
      </rPr>
      <t>(</t>
    </r>
    <r>
      <rPr>
        <sz val="8"/>
        <color rgb="FFCE9178"/>
        <rFont val="aptos narrow"/>
        <family val="2"/>
        <scheme val="minor"/>
      </rPr>
      <t>'Jose'</t>
    </r>
    <r>
      <rPr>
        <sz val="8"/>
        <color rgb="FFCCCCCC"/>
        <rFont val="Consolas"/>
        <family val="3"/>
        <charset val="161"/>
      </rPr>
      <t xml:space="preserve">, </t>
    </r>
    <r>
      <rPr>
        <sz val="8"/>
        <color rgb="FFCE9178"/>
        <rFont val="aptos narrow"/>
        <family val="2"/>
        <scheme val="minor"/>
      </rPr>
      <t>'Ward'</t>
    </r>
    <r>
      <rPr>
        <sz val="8"/>
        <color rgb="FFCCCCCC"/>
        <rFont val="Consolas"/>
        <family val="3"/>
        <charset val="161"/>
      </rPr>
      <t xml:space="preserve">, </t>
    </r>
    <r>
      <rPr>
        <sz val="8"/>
        <color rgb="FFCE9178"/>
        <rFont val="aptos narrow"/>
        <family val="2"/>
        <scheme val="minor"/>
      </rPr>
      <t>'001-928-412-6272x510'</t>
    </r>
    <r>
      <rPr>
        <sz val="8"/>
        <color rgb="FFCCCCCC"/>
        <rFont val="Consolas"/>
        <family val="3"/>
        <charset val="161"/>
      </rPr>
      <t xml:space="preserve">, </t>
    </r>
    <r>
      <rPr>
        <sz val="8"/>
        <color rgb="FFCE9178"/>
        <rFont val="aptos narrow"/>
        <family val="2"/>
        <scheme val="minor"/>
      </rPr>
      <t>'1998-10-27'</t>
    </r>
    <r>
      <rPr>
        <sz val="8"/>
        <color rgb="FFCCCCCC"/>
        <rFont val="Consolas"/>
        <family val="3"/>
        <charset val="161"/>
      </rPr>
      <t xml:space="preserve">, </t>
    </r>
    <r>
      <rPr>
        <sz val="8"/>
        <color rgb="FFB5CEA8"/>
        <rFont val="aptos narrow"/>
        <family val="2"/>
        <scheme val="minor"/>
      </rPr>
      <t>26</t>
    </r>
    <r>
      <rPr>
        <sz val="8"/>
        <color rgb="FFCCCCCC"/>
        <rFont val="Consolas"/>
        <family val="3"/>
        <charset val="161"/>
      </rPr>
      <t xml:space="preserve">, </t>
    </r>
    <r>
      <rPr>
        <sz val="8"/>
        <color rgb="FFB5CEA8"/>
        <rFont val="aptos narrow"/>
        <family val="2"/>
        <scheme val="minor"/>
      </rPr>
      <t>5</t>
    </r>
    <r>
      <rPr>
        <sz val="8"/>
        <color rgb="FFCCCCCC"/>
        <rFont val="Consolas"/>
        <family val="3"/>
        <charset val="161"/>
      </rPr>
      <t>),</t>
    </r>
  </si>
  <si>
    <r>
      <rPr>
        <sz val="8"/>
        <color rgb="FFCCCCCC"/>
        <rFont val="Consolas"/>
        <family val="3"/>
        <charset val="161"/>
      </rPr>
      <t>(</t>
    </r>
    <r>
      <rPr>
        <sz val="8"/>
        <color rgb="FFCE9178"/>
        <rFont val="aptos narrow"/>
        <family val="2"/>
        <scheme val="minor"/>
      </rPr>
      <t>'Peggy'</t>
    </r>
    <r>
      <rPr>
        <sz val="8"/>
        <color rgb="FFCCCCCC"/>
        <rFont val="Consolas"/>
        <family val="3"/>
        <charset val="161"/>
      </rPr>
      <t xml:space="preserve">, </t>
    </r>
    <r>
      <rPr>
        <sz val="8"/>
        <color rgb="FFCE9178"/>
        <rFont val="aptos narrow"/>
        <family val="2"/>
        <scheme val="minor"/>
      </rPr>
      <t>'Robinson'</t>
    </r>
    <r>
      <rPr>
        <sz val="8"/>
        <color rgb="FFCCCCCC"/>
        <rFont val="Consolas"/>
        <family val="3"/>
        <charset val="161"/>
      </rPr>
      <t xml:space="preserve">, </t>
    </r>
    <r>
      <rPr>
        <sz val="8"/>
        <color rgb="FFCE9178"/>
        <rFont val="aptos narrow"/>
        <family val="2"/>
        <scheme val="minor"/>
      </rPr>
      <t>'(421)377-7274x3635'</t>
    </r>
    <r>
      <rPr>
        <sz val="8"/>
        <color rgb="FFCCCCCC"/>
        <rFont val="Consolas"/>
        <family val="3"/>
        <charset val="161"/>
      </rPr>
      <t xml:space="preserve">, </t>
    </r>
    <r>
      <rPr>
        <sz val="8"/>
        <color rgb="FFCE9178"/>
        <rFont val="aptos narrow"/>
        <family val="2"/>
        <scheme val="minor"/>
      </rPr>
      <t>'1991-10-30'</t>
    </r>
    <r>
      <rPr>
        <sz val="8"/>
        <color rgb="FFCCCCCC"/>
        <rFont val="Consolas"/>
        <family val="3"/>
        <charset val="161"/>
      </rPr>
      <t xml:space="preserve">, </t>
    </r>
    <r>
      <rPr>
        <sz val="8"/>
        <color rgb="FFB5CEA8"/>
        <rFont val="aptos narrow"/>
        <family val="2"/>
        <scheme val="minor"/>
      </rPr>
      <t>33</t>
    </r>
    <r>
      <rPr>
        <sz val="8"/>
        <color rgb="FFCCCCCC"/>
        <rFont val="Consolas"/>
        <family val="3"/>
        <charset val="161"/>
      </rPr>
      <t xml:space="preserve">, </t>
    </r>
    <r>
      <rPr>
        <sz val="8"/>
        <color rgb="FFB5CEA8"/>
        <rFont val="aptos narrow"/>
        <family val="2"/>
        <scheme val="minor"/>
      </rPr>
      <t>5</t>
    </r>
    <r>
      <rPr>
        <sz val="8"/>
        <color rgb="FFCCCCCC"/>
        <rFont val="Consolas"/>
        <family val="3"/>
        <charset val="161"/>
      </rPr>
      <t>),</t>
    </r>
  </si>
  <si>
    <r>
      <rPr>
        <sz val="8"/>
        <color rgb="FFCCCCCC"/>
        <rFont val="Consolas"/>
        <family val="3"/>
        <charset val="161"/>
      </rPr>
      <t>(</t>
    </r>
    <r>
      <rPr>
        <sz val="8"/>
        <color rgb="FFCE9178"/>
        <rFont val="aptos narrow"/>
        <family val="2"/>
        <scheme val="minor"/>
      </rPr>
      <t>'John'</t>
    </r>
    <r>
      <rPr>
        <sz val="8"/>
        <color rgb="FFCCCCCC"/>
        <rFont val="Consolas"/>
        <family val="3"/>
        <charset val="161"/>
      </rPr>
      <t xml:space="preserve">, </t>
    </r>
    <r>
      <rPr>
        <sz val="8"/>
        <color rgb="FFCE9178"/>
        <rFont val="aptos narrow"/>
        <family val="2"/>
        <scheme val="minor"/>
      </rPr>
      <t>'Gaines'</t>
    </r>
    <r>
      <rPr>
        <sz val="8"/>
        <color rgb="FFCCCCCC"/>
        <rFont val="Consolas"/>
        <family val="3"/>
        <charset val="161"/>
      </rPr>
      <t xml:space="preserve">, </t>
    </r>
    <r>
      <rPr>
        <sz val="8"/>
        <color rgb="FFCE9178"/>
        <rFont val="aptos narrow"/>
        <family val="2"/>
        <scheme val="minor"/>
      </rPr>
      <t>'+1-953-762-4299x315'</t>
    </r>
    <r>
      <rPr>
        <sz val="8"/>
        <color rgb="FFCCCCCC"/>
        <rFont val="Consolas"/>
        <family val="3"/>
        <charset val="161"/>
      </rPr>
      <t xml:space="preserve">, </t>
    </r>
    <r>
      <rPr>
        <sz val="8"/>
        <color rgb="FFCE9178"/>
        <rFont val="aptos narrow"/>
        <family val="2"/>
        <scheme val="minor"/>
      </rPr>
      <t>'1996-03-23'</t>
    </r>
    <r>
      <rPr>
        <sz val="8"/>
        <color rgb="FFCCCCCC"/>
        <rFont val="Consolas"/>
        <family val="3"/>
        <charset val="161"/>
      </rPr>
      <t xml:space="preserve">, </t>
    </r>
    <r>
      <rPr>
        <sz val="8"/>
        <color rgb="FFB5CEA8"/>
        <rFont val="aptos narrow"/>
        <family val="2"/>
        <scheme val="minor"/>
      </rPr>
      <t>28</t>
    </r>
    <r>
      <rPr>
        <sz val="8"/>
        <color rgb="FFCCCCCC"/>
        <rFont val="Consolas"/>
        <family val="3"/>
        <charset val="161"/>
      </rPr>
      <t xml:space="preserve">, </t>
    </r>
    <r>
      <rPr>
        <sz val="8"/>
        <color rgb="FFB5CEA8"/>
        <rFont val="aptos narrow"/>
        <family val="2"/>
        <scheme val="minor"/>
      </rPr>
      <t>3</t>
    </r>
    <r>
      <rPr>
        <sz val="8"/>
        <color rgb="FFCCCCCC"/>
        <rFont val="Consolas"/>
        <family val="3"/>
        <charset val="161"/>
      </rPr>
      <t>),</t>
    </r>
  </si>
  <si>
    <r>
      <rPr>
        <sz val="8"/>
        <color rgb="FFCCCCCC"/>
        <rFont val="Consolas"/>
        <family val="3"/>
        <charset val="161"/>
      </rPr>
      <t>(</t>
    </r>
    <r>
      <rPr>
        <sz val="8"/>
        <color rgb="FFCE9178"/>
        <rFont val="aptos narrow"/>
        <family val="2"/>
        <scheme val="minor"/>
      </rPr>
      <t>'Patricia'</t>
    </r>
    <r>
      <rPr>
        <sz val="8"/>
        <color rgb="FFCCCCCC"/>
        <rFont val="Consolas"/>
        <family val="3"/>
        <charset val="161"/>
      </rPr>
      <t xml:space="preserve">, </t>
    </r>
    <r>
      <rPr>
        <sz val="8"/>
        <color rgb="FFCE9178"/>
        <rFont val="aptos narrow"/>
        <family val="2"/>
        <scheme val="minor"/>
      </rPr>
      <t>'Castaneda'</t>
    </r>
    <r>
      <rPr>
        <sz val="8"/>
        <color rgb="FFCCCCCC"/>
        <rFont val="Consolas"/>
        <family val="3"/>
        <charset val="161"/>
      </rPr>
      <t xml:space="preserve">, </t>
    </r>
    <r>
      <rPr>
        <sz val="8"/>
        <color rgb="FFCE9178"/>
        <rFont val="aptos narrow"/>
        <family val="2"/>
        <scheme val="minor"/>
      </rPr>
      <t>'927.571.8280'</t>
    </r>
    <r>
      <rPr>
        <sz val="8"/>
        <color rgb="FFCCCCCC"/>
        <rFont val="Consolas"/>
        <family val="3"/>
        <charset val="161"/>
      </rPr>
      <t xml:space="preserve">, </t>
    </r>
    <r>
      <rPr>
        <sz val="8"/>
        <color rgb="FFCE9178"/>
        <rFont val="aptos narrow"/>
        <family val="2"/>
        <scheme val="minor"/>
      </rPr>
      <t>'1988-12-01'</t>
    </r>
    <r>
      <rPr>
        <sz val="8"/>
        <color rgb="FFCCCCCC"/>
        <rFont val="Consolas"/>
        <family val="3"/>
        <charset val="161"/>
      </rPr>
      <t xml:space="preserve">, </t>
    </r>
    <r>
      <rPr>
        <sz val="8"/>
        <color rgb="FFB5CEA8"/>
        <rFont val="aptos narrow"/>
        <family val="2"/>
        <scheme val="minor"/>
      </rPr>
      <t>36</t>
    </r>
    <r>
      <rPr>
        <sz val="8"/>
        <color rgb="FFCCCCCC"/>
        <rFont val="Consolas"/>
        <family val="3"/>
        <charset val="161"/>
      </rPr>
      <t xml:space="preserve">, </t>
    </r>
    <r>
      <rPr>
        <sz val="8"/>
        <color rgb="FFB5CEA8"/>
        <rFont val="aptos narrow"/>
        <family val="2"/>
        <scheme val="minor"/>
      </rPr>
      <t>3</t>
    </r>
    <r>
      <rPr>
        <sz val="8"/>
        <color rgb="FFCCCCCC"/>
        <rFont val="Consolas"/>
        <family val="3"/>
        <charset val="161"/>
      </rPr>
      <t>),</t>
    </r>
  </si>
  <si>
    <r>
      <rPr>
        <sz val="8"/>
        <color rgb="FFCCCCCC"/>
        <rFont val="Consolas"/>
        <family val="3"/>
        <charset val="161"/>
      </rPr>
      <t>(</t>
    </r>
    <r>
      <rPr>
        <sz val="8"/>
        <color rgb="FFCE9178"/>
        <rFont val="aptos narrow"/>
        <family val="2"/>
        <scheme val="minor"/>
      </rPr>
      <t>'Paige'</t>
    </r>
    <r>
      <rPr>
        <sz val="8"/>
        <color rgb="FFCCCCCC"/>
        <rFont val="Consolas"/>
        <family val="3"/>
        <charset val="161"/>
      </rPr>
      <t xml:space="preserve">, </t>
    </r>
    <r>
      <rPr>
        <sz val="8"/>
        <color rgb="FFCE9178"/>
        <rFont val="aptos narrow"/>
        <family val="2"/>
        <scheme val="minor"/>
      </rPr>
      <t>'Pruitt'</t>
    </r>
    <r>
      <rPr>
        <sz val="8"/>
        <color rgb="FFCCCCCC"/>
        <rFont val="Consolas"/>
        <family val="3"/>
        <charset val="161"/>
      </rPr>
      <t xml:space="preserve">, </t>
    </r>
    <r>
      <rPr>
        <sz val="8"/>
        <color rgb="FFCE9178"/>
        <rFont val="aptos narrow"/>
        <family val="2"/>
        <scheme val="minor"/>
      </rPr>
      <t>'+1-543-397-5436x0253'</t>
    </r>
    <r>
      <rPr>
        <sz val="8"/>
        <color rgb="FFCCCCCC"/>
        <rFont val="Consolas"/>
        <family val="3"/>
        <charset val="161"/>
      </rPr>
      <t xml:space="preserve">, </t>
    </r>
    <r>
      <rPr>
        <sz val="8"/>
        <color rgb="FFCE9178"/>
        <rFont val="aptos narrow"/>
        <family val="2"/>
        <scheme val="minor"/>
      </rPr>
      <t>'1992-07-19'</t>
    </r>
    <r>
      <rPr>
        <sz val="8"/>
        <color rgb="FFCCCCCC"/>
        <rFont val="Consolas"/>
        <family val="3"/>
        <charset val="161"/>
      </rPr>
      <t xml:space="preserve">, </t>
    </r>
    <r>
      <rPr>
        <sz val="8"/>
        <color rgb="FFB5CEA8"/>
        <rFont val="aptos narrow"/>
        <family val="2"/>
        <scheme val="minor"/>
      </rPr>
      <t>32</t>
    </r>
    <r>
      <rPr>
        <sz val="8"/>
        <color rgb="FFCCCCCC"/>
        <rFont val="Consolas"/>
        <family val="3"/>
        <charset val="161"/>
      </rPr>
      <t xml:space="preserve">, </t>
    </r>
    <r>
      <rPr>
        <sz val="8"/>
        <color rgb="FFB5CEA8"/>
        <rFont val="aptos narrow"/>
        <family val="2"/>
        <scheme val="minor"/>
      </rPr>
      <t>4</t>
    </r>
    <r>
      <rPr>
        <sz val="8"/>
        <color rgb="FFCCCCCC"/>
        <rFont val="Consolas"/>
        <family val="3"/>
        <charset val="161"/>
      </rPr>
      <t>),</t>
    </r>
  </si>
  <si>
    <r>
      <rPr>
        <sz val="8"/>
        <color rgb="FFCCCCCC"/>
        <rFont val="Consolas"/>
        <family val="3"/>
        <charset val="161"/>
      </rPr>
      <t>(</t>
    </r>
    <r>
      <rPr>
        <sz val="8"/>
        <color rgb="FFCE9178"/>
        <rFont val="aptos narrow"/>
        <family val="2"/>
        <scheme val="minor"/>
      </rPr>
      <t>'Stephen'</t>
    </r>
    <r>
      <rPr>
        <sz val="8"/>
        <color rgb="FFCCCCCC"/>
        <rFont val="Consolas"/>
        <family val="3"/>
        <charset val="161"/>
      </rPr>
      <t xml:space="preserve">, </t>
    </r>
    <r>
      <rPr>
        <sz val="8"/>
        <color rgb="FFCE9178"/>
        <rFont val="aptos narrow"/>
        <family val="2"/>
        <scheme val="minor"/>
      </rPr>
      <t>'Dominguez'</t>
    </r>
    <r>
      <rPr>
        <sz val="8"/>
        <color rgb="FFCCCCCC"/>
        <rFont val="Consolas"/>
        <family val="3"/>
        <charset val="161"/>
      </rPr>
      <t xml:space="preserve">, </t>
    </r>
    <r>
      <rPr>
        <sz val="8"/>
        <color rgb="FFCE9178"/>
        <rFont val="aptos narrow"/>
        <family val="2"/>
        <scheme val="minor"/>
      </rPr>
      <t>'+1-884-535-2612'</t>
    </r>
    <r>
      <rPr>
        <sz val="8"/>
        <color rgb="FFCCCCCC"/>
        <rFont val="Consolas"/>
        <family val="3"/>
        <charset val="161"/>
      </rPr>
      <t xml:space="preserve">, </t>
    </r>
    <r>
      <rPr>
        <sz val="8"/>
        <color rgb="FFCE9178"/>
        <rFont val="aptos narrow"/>
        <family val="2"/>
        <scheme val="minor"/>
      </rPr>
      <t>'1967-07-10'</t>
    </r>
    <r>
      <rPr>
        <sz val="8"/>
        <color rgb="FFCCCCCC"/>
        <rFont val="Consolas"/>
        <family val="3"/>
        <charset val="161"/>
      </rPr>
      <t xml:space="preserve">, </t>
    </r>
    <r>
      <rPr>
        <sz val="8"/>
        <color rgb="FFB5CEA8"/>
        <rFont val="aptos narrow"/>
        <family val="2"/>
        <scheme val="minor"/>
      </rPr>
      <t>57</t>
    </r>
    <r>
      <rPr>
        <sz val="8"/>
        <color rgb="FFCCCCCC"/>
        <rFont val="Consolas"/>
        <family val="3"/>
        <charset val="161"/>
      </rPr>
      <t xml:space="preserve">, </t>
    </r>
    <r>
      <rPr>
        <sz val="8"/>
        <color rgb="FFB5CEA8"/>
        <rFont val="aptos narrow"/>
        <family val="2"/>
        <scheme val="minor"/>
      </rPr>
      <t>3</t>
    </r>
    <r>
      <rPr>
        <sz val="8"/>
        <color rgb="FFCCCCCC"/>
        <rFont val="Consolas"/>
        <family val="3"/>
        <charset val="161"/>
      </rPr>
      <t>),</t>
    </r>
  </si>
  <si>
    <r>
      <rPr>
        <sz val="8"/>
        <color rgb="FFCCCCCC"/>
        <rFont val="Consolas"/>
        <family val="3"/>
        <charset val="161"/>
      </rPr>
      <t>(</t>
    </r>
    <r>
      <rPr>
        <sz val="8"/>
        <color rgb="FFCE9178"/>
        <rFont val="aptos narrow"/>
        <family val="2"/>
        <scheme val="minor"/>
      </rPr>
      <t>'Kathryn'</t>
    </r>
    <r>
      <rPr>
        <sz val="8"/>
        <color rgb="FFCCCCCC"/>
        <rFont val="Consolas"/>
        <family val="3"/>
        <charset val="161"/>
      </rPr>
      <t xml:space="preserve">, </t>
    </r>
    <r>
      <rPr>
        <sz val="8"/>
        <color rgb="FFCE9178"/>
        <rFont val="aptos narrow"/>
        <family val="2"/>
        <scheme val="minor"/>
      </rPr>
      <t>'Lara'</t>
    </r>
    <r>
      <rPr>
        <sz val="8"/>
        <color rgb="FFCCCCCC"/>
        <rFont val="Consolas"/>
        <family val="3"/>
        <charset val="161"/>
      </rPr>
      <t xml:space="preserve">, </t>
    </r>
    <r>
      <rPr>
        <sz val="8"/>
        <color rgb="FFCE9178"/>
        <rFont val="aptos narrow"/>
        <family val="2"/>
        <scheme val="minor"/>
      </rPr>
      <t>'9122199267'</t>
    </r>
    <r>
      <rPr>
        <sz val="8"/>
        <color rgb="FFCCCCCC"/>
        <rFont val="Consolas"/>
        <family val="3"/>
        <charset val="161"/>
      </rPr>
      <t xml:space="preserve">, </t>
    </r>
    <r>
      <rPr>
        <sz val="8"/>
        <color rgb="FFCE9178"/>
        <rFont val="aptos narrow"/>
        <family val="2"/>
        <scheme val="minor"/>
      </rPr>
      <t>'1998-06-25'</t>
    </r>
    <r>
      <rPr>
        <sz val="8"/>
        <color rgb="FFCCCCCC"/>
        <rFont val="Consolas"/>
        <family val="3"/>
        <charset val="161"/>
      </rPr>
      <t xml:space="preserve">, </t>
    </r>
    <r>
      <rPr>
        <sz val="8"/>
        <color rgb="FFB5CEA8"/>
        <rFont val="aptos narrow"/>
        <family val="2"/>
        <scheme val="minor"/>
      </rPr>
      <t>26</t>
    </r>
    <r>
      <rPr>
        <sz val="8"/>
        <color rgb="FFCCCCCC"/>
        <rFont val="Consolas"/>
        <family val="3"/>
        <charset val="161"/>
      </rPr>
      <t xml:space="preserve">, </t>
    </r>
    <r>
      <rPr>
        <sz val="8"/>
        <color rgb="FFB5CEA8"/>
        <rFont val="aptos narrow"/>
        <family val="2"/>
        <scheme val="minor"/>
      </rPr>
      <t>3</t>
    </r>
    <r>
      <rPr>
        <sz val="8"/>
        <color rgb="FFCCCCCC"/>
        <rFont val="Consolas"/>
        <family val="3"/>
        <charset val="161"/>
      </rPr>
      <t>),</t>
    </r>
  </si>
  <si>
    <r>
      <rPr>
        <sz val="8"/>
        <color rgb="FFCCCCCC"/>
        <rFont val="Consolas"/>
        <family val="3"/>
        <charset val="161"/>
      </rPr>
      <t>(</t>
    </r>
    <r>
      <rPr>
        <sz val="8"/>
        <color rgb="FFCE9178"/>
        <rFont val="aptos narrow"/>
        <family val="2"/>
        <scheme val="minor"/>
      </rPr>
      <t>'Jennifer'</t>
    </r>
    <r>
      <rPr>
        <sz val="8"/>
        <color rgb="FFCCCCCC"/>
        <rFont val="Consolas"/>
        <family val="3"/>
        <charset val="161"/>
      </rPr>
      <t xml:space="preserve">, </t>
    </r>
    <r>
      <rPr>
        <sz val="8"/>
        <color rgb="FFCE9178"/>
        <rFont val="aptos narrow"/>
        <family val="2"/>
        <scheme val="minor"/>
      </rPr>
      <t>'Becker'</t>
    </r>
    <r>
      <rPr>
        <sz val="8"/>
        <color rgb="FFCCCCCC"/>
        <rFont val="Consolas"/>
        <family val="3"/>
        <charset val="161"/>
      </rPr>
      <t xml:space="preserve">, </t>
    </r>
    <r>
      <rPr>
        <sz val="8"/>
        <color rgb="FFCE9178"/>
        <rFont val="aptos narrow"/>
        <family val="2"/>
        <scheme val="minor"/>
      </rPr>
      <t>'001-685-527-0068'</t>
    </r>
    <r>
      <rPr>
        <sz val="8"/>
        <color rgb="FFCCCCCC"/>
        <rFont val="Consolas"/>
        <family val="3"/>
        <charset val="161"/>
      </rPr>
      <t xml:space="preserve">, </t>
    </r>
    <r>
      <rPr>
        <sz val="8"/>
        <color rgb="FFCE9178"/>
        <rFont val="aptos narrow"/>
        <family val="2"/>
        <scheme val="minor"/>
      </rPr>
      <t>'1985-04-08'</t>
    </r>
    <r>
      <rPr>
        <sz val="8"/>
        <color rgb="FFCCCCCC"/>
        <rFont val="Consolas"/>
        <family val="3"/>
        <charset val="161"/>
      </rPr>
      <t xml:space="preserve">, </t>
    </r>
    <r>
      <rPr>
        <sz val="8"/>
        <color rgb="FFB5CEA8"/>
        <rFont val="aptos narrow"/>
        <family val="2"/>
        <scheme val="minor"/>
      </rPr>
      <t>39</t>
    </r>
    <r>
      <rPr>
        <sz val="8"/>
        <color rgb="FFCCCCCC"/>
        <rFont val="Consolas"/>
        <family val="3"/>
        <charset val="161"/>
      </rPr>
      <t xml:space="preserve">, </t>
    </r>
    <r>
      <rPr>
        <sz val="8"/>
        <color rgb="FFB5CEA8"/>
        <rFont val="aptos narrow"/>
        <family val="2"/>
        <scheme val="minor"/>
      </rPr>
      <t>5</t>
    </r>
    <r>
      <rPr>
        <sz val="8"/>
        <color rgb="FFCCCCCC"/>
        <rFont val="Consolas"/>
        <family val="3"/>
        <charset val="161"/>
      </rPr>
      <t>),</t>
    </r>
  </si>
  <si>
    <r>
      <rPr>
        <sz val="8"/>
        <color rgb="FFCCCCCC"/>
        <rFont val="Consolas"/>
        <family val="3"/>
        <charset val="161"/>
      </rPr>
      <t>(</t>
    </r>
    <r>
      <rPr>
        <sz val="8"/>
        <color rgb="FFCE9178"/>
        <rFont val="aptos narrow"/>
        <family val="2"/>
        <scheme val="minor"/>
      </rPr>
      <t>'Michael'</t>
    </r>
    <r>
      <rPr>
        <sz val="8"/>
        <color rgb="FFCCCCCC"/>
        <rFont val="Consolas"/>
        <family val="3"/>
        <charset val="161"/>
      </rPr>
      <t xml:space="preserve">, </t>
    </r>
    <r>
      <rPr>
        <sz val="8"/>
        <color rgb="FFCE9178"/>
        <rFont val="aptos narrow"/>
        <family val="2"/>
        <scheme val="minor"/>
      </rPr>
      <t>'Rosales'</t>
    </r>
    <r>
      <rPr>
        <sz val="8"/>
        <color rgb="FFCCCCCC"/>
        <rFont val="Consolas"/>
        <family val="3"/>
        <charset val="161"/>
      </rPr>
      <t xml:space="preserve">, </t>
    </r>
    <r>
      <rPr>
        <sz val="8"/>
        <color rgb="FFCE9178"/>
        <rFont val="aptos narrow"/>
        <family val="2"/>
        <scheme val="minor"/>
      </rPr>
      <t>'+1-644-209-0567x72242'</t>
    </r>
    <r>
      <rPr>
        <sz val="8"/>
        <color rgb="FFCCCCCC"/>
        <rFont val="Consolas"/>
        <family val="3"/>
        <charset val="161"/>
      </rPr>
      <t xml:space="preserve">, </t>
    </r>
    <r>
      <rPr>
        <sz val="8"/>
        <color rgb="FFCE9178"/>
        <rFont val="aptos narrow"/>
        <family val="2"/>
        <scheme val="minor"/>
      </rPr>
      <t>'1968-12-18'</t>
    </r>
    <r>
      <rPr>
        <sz val="8"/>
        <color rgb="FFCCCCCC"/>
        <rFont val="Consolas"/>
        <family val="3"/>
        <charset val="161"/>
      </rPr>
      <t xml:space="preserve">, </t>
    </r>
    <r>
      <rPr>
        <sz val="8"/>
        <color rgb="FFB5CEA8"/>
        <rFont val="aptos narrow"/>
        <family val="2"/>
        <scheme val="minor"/>
      </rPr>
      <t>56</t>
    </r>
    <r>
      <rPr>
        <sz val="8"/>
        <color rgb="FFCCCCCC"/>
        <rFont val="Consolas"/>
        <family val="3"/>
        <charset val="161"/>
      </rPr>
      <t xml:space="preserve">, </t>
    </r>
    <r>
      <rPr>
        <sz val="8"/>
        <color rgb="FFB5CEA8"/>
        <rFont val="aptos narrow"/>
        <family val="2"/>
        <scheme val="minor"/>
      </rPr>
      <t>4</t>
    </r>
    <r>
      <rPr>
        <sz val="8"/>
        <color rgb="FFCCCCCC"/>
        <rFont val="Consolas"/>
        <family val="3"/>
        <charset val="161"/>
      </rPr>
      <t>),</t>
    </r>
  </si>
  <si>
    <r>
      <rPr>
        <sz val="8"/>
        <color rgb="FFCCCCCC"/>
        <rFont val="Consolas"/>
        <family val="3"/>
        <charset val="161"/>
      </rPr>
      <t>(</t>
    </r>
    <r>
      <rPr>
        <sz val="8"/>
        <color rgb="FFCE9178"/>
        <rFont val="aptos narrow"/>
        <family val="2"/>
        <scheme val="minor"/>
      </rPr>
      <t>'Monique'</t>
    </r>
    <r>
      <rPr>
        <sz val="8"/>
        <color rgb="FFCCCCCC"/>
        <rFont val="Consolas"/>
        <family val="3"/>
        <charset val="161"/>
      </rPr>
      <t xml:space="preserve">, </t>
    </r>
    <r>
      <rPr>
        <sz val="8"/>
        <color rgb="FFCE9178"/>
        <rFont val="aptos narrow"/>
        <family val="2"/>
        <scheme val="minor"/>
      </rPr>
      <t>'Jordan'</t>
    </r>
    <r>
      <rPr>
        <sz val="8"/>
        <color rgb="FFCCCCCC"/>
        <rFont val="Consolas"/>
        <family val="3"/>
        <charset val="161"/>
      </rPr>
      <t xml:space="preserve">, </t>
    </r>
    <r>
      <rPr>
        <sz val="8"/>
        <color rgb="FFCE9178"/>
        <rFont val="aptos narrow"/>
        <family val="2"/>
        <scheme val="minor"/>
      </rPr>
      <t>'864-456-0429x4086'</t>
    </r>
    <r>
      <rPr>
        <sz val="8"/>
        <color rgb="FFCCCCCC"/>
        <rFont val="Consolas"/>
        <family val="3"/>
        <charset val="161"/>
      </rPr>
      <t xml:space="preserve">, </t>
    </r>
    <r>
      <rPr>
        <sz val="8"/>
        <color rgb="FFCE9178"/>
        <rFont val="aptos narrow"/>
        <family val="2"/>
        <scheme val="minor"/>
      </rPr>
      <t>'1997-09-24'</t>
    </r>
    <r>
      <rPr>
        <sz val="8"/>
        <color rgb="FFCCCCCC"/>
        <rFont val="Consolas"/>
        <family val="3"/>
        <charset val="161"/>
      </rPr>
      <t xml:space="preserve">, </t>
    </r>
    <r>
      <rPr>
        <sz val="8"/>
        <color rgb="FFB5CEA8"/>
        <rFont val="aptos narrow"/>
        <family val="2"/>
        <scheme val="minor"/>
      </rPr>
      <t>27</t>
    </r>
    <r>
      <rPr>
        <sz val="8"/>
        <color rgb="FFCCCCCC"/>
        <rFont val="Consolas"/>
        <family val="3"/>
        <charset val="161"/>
      </rPr>
      <t xml:space="preserve">, </t>
    </r>
    <r>
      <rPr>
        <sz val="8"/>
        <color rgb="FFB5CEA8"/>
        <rFont val="aptos narrow"/>
        <family val="2"/>
        <scheme val="minor"/>
      </rPr>
      <t>1</t>
    </r>
    <r>
      <rPr>
        <sz val="8"/>
        <color rgb="FFCCCCCC"/>
        <rFont val="Consolas"/>
        <family val="3"/>
        <charset val="161"/>
      </rPr>
      <t>),</t>
    </r>
  </si>
  <si>
    <r>
      <rPr>
        <sz val="8"/>
        <color rgb="FFCCCCCC"/>
        <rFont val="Consolas"/>
        <family val="3"/>
        <charset val="161"/>
      </rPr>
      <t>(</t>
    </r>
    <r>
      <rPr>
        <sz val="8"/>
        <color rgb="FFCE9178"/>
        <rFont val="aptos narrow"/>
        <family val="2"/>
        <scheme val="minor"/>
      </rPr>
      <t>'Alexis'</t>
    </r>
    <r>
      <rPr>
        <sz val="8"/>
        <color rgb="FFCCCCCC"/>
        <rFont val="Consolas"/>
        <family val="3"/>
        <charset val="161"/>
      </rPr>
      <t xml:space="preserve">, </t>
    </r>
    <r>
      <rPr>
        <sz val="8"/>
        <color rgb="FFCE9178"/>
        <rFont val="aptos narrow"/>
        <family val="2"/>
        <scheme val="minor"/>
      </rPr>
      <t>'Hampton'</t>
    </r>
    <r>
      <rPr>
        <sz val="8"/>
        <color rgb="FFCCCCCC"/>
        <rFont val="Consolas"/>
        <family val="3"/>
        <charset val="161"/>
      </rPr>
      <t xml:space="preserve">, </t>
    </r>
    <r>
      <rPr>
        <sz val="8"/>
        <color rgb="FFCE9178"/>
        <rFont val="aptos narrow"/>
        <family val="2"/>
        <scheme val="minor"/>
      </rPr>
      <t>'205-261-5074x0200'</t>
    </r>
    <r>
      <rPr>
        <sz val="8"/>
        <color rgb="FFCCCCCC"/>
        <rFont val="Consolas"/>
        <family val="3"/>
        <charset val="161"/>
      </rPr>
      <t xml:space="preserve">, </t>
    </r>
    <r>
      <rPr>
        <sz val="8"/>
        <color rgb="FFCE9178"/>
        <rFont val="aptos narrow"/>
        <family val="2"/>
        <scheme val="minor"/>
      </rPr>
      <t>'1974-11-06'</t>
    </r>
    <r>
      <rPr>
        <sz val="8"/>
        <color rgb="FFCCCCCC"/>
        <rFont val="Consolas"/>
        <family val="3"/>
        <charset val="161"/>
      </rPr>
      <t xml:space="preserve">, </t>
    </r>
    <r>
      <rPr>
        <sz val="8"/>
        <color rgb="FFB5CEA8"/>
        <rFont val="aptos narrow"/>
        <family val="2"/>
        <scheme val="minor"/>
      </rPr>
      <t>50</t>
    </r>
    <r>
      <rPr>
        <sz val="8"/>
        <color rgb="FFCCCCCC"/>
        <rFont val="Consolas"/>
        <family val="3"/>
        <charset val="161"/>
      </rPr>
      <t xml:space="preserve">, </t>
    </r>
    <r>
      <rPr>
        <sz val="8"/>
        <color rgb="FFB5CEA8"/>
        <rFont val="aptos narrow"/>
        <family val="2"/>
        <scheme val="minor"/>
      </rPr>
      <t>2</t>
    </r>
    <r>
      <rPr>
        <sz val="8"/>
        <color rgb="FFCCCCCC"/>
        <rFont val="Consolas"/>
        <family val="3"/>
        <charset val="161"/>
      </rPr>
      <t>),</t>
    </r>
  </si>
  <si>
    <r>
      <rPr>
        <sz val="8"/>
        <color rgb="FFCCCCCC"/>
        <rFont val="Consolas"/>
        <family val="3"/>
        <charset val="161"/>
      </rPr>
      <t>(</t>
    </r>
    <r>
      <rPr>
        <sz val="8"/>
        <color rgb="FFCE9178"/>
        <rFont val="aptos narrow"/>
        <family val="2"/>
        <scheme val="minor"/>
      </rPr>
      <t>'Frank'</t>
    </r>
    <r>
      <rPr>
        <sz val="8"/>
        <color rgb="FFCCCCCC"/>
        <rFont val="Consolas"/>
        <family val="3"/>
        <charset val="161"/>
      </rPr>
      <t xml:space="preserve">, </t>
    </r>
    <r>
      <rPr>
        <sz val="8"/>
        <color rgb="FFCE9178"/>
        <rFont val="aptos narrow"/>
        <family val="2"/>
        <scheme val="minor"/>
      </rPr>
      <t>'Riley'</t>
    </r>
    <r>
      <rPr>
        <sz val="8"/>
        <color rgb="FFCCCCCC"/>
        <rFont val="Consolas"/>
        <family val="3"/>
        <charset val="161"/>
      </rPr>
      <t xml:space="preserve">, </t>
    </r>
    <r>
      <rPr>
        <sz val="8"/>
        <color rgb="FFCE9178"/>
        <rFont val="aptos narrow"/>
        <family val="2"/>
        <scheme val="minor"/>
      </rPr>
      <t>'416-636-6881'</t>
    </r>
    <r>
      <rPr>
        <sz val="8"/>
        <color rgb="FFCCCCCC"/>
        <rFont val="Consolas"/>
        <family val="3"/>
        <charset val="161"/>
      </rPr>
      <t xml:space="preserve">, </t>
    </r>
    <r>
      <rPr>
        <sz val="8"/>
        <color rgb="FFCE9178"/>
        <rFont val="aptos narrow"/>
        <family val="2"/>
        <scheme val="minor"/>
      </rPr>
      <t>'1965-10-02'</t>
    </r>
    <r>
      <rPr>
        <sz val="8"/>
        <color rgb="FFCCCCCC"/>
        <rFont val="Consolas"/>
        <family val="3"/>
        <charset val="161"/>
      </rPr>
      <t xml:space="preserve">, </t>
    </r>
    <r>
      <rPr>
        <sz val="8"/>
        <color rgb="FFB5CEA8"/>
        <rFont val="aptos narrow"/>
        <family val="2"/>
        <scheme val="minor"/>
      </rPr>
      <t>59</t>
    </r>
    <r>
      <rPr>
        <sz val="8"/>
        <color rgb="FFCCCCCC"/>
        <rFont val="Consolas"/>
        <family val="3"/>
        <charset val="161"/>
      </rPr>
      <t xml:space="preserve">, </t>
    </r>
    <r>
      <rPr>
        <sz val="8"/>
        <color rgb="FFB5CEA8"/>
        <rFont val="aptos narrow"/>
        <family val="2"/>
        <scheme val="minor"/>
      </rPr>
      <t>4</t>
    </r>
    <r>
      <rPr>
        <sz val="8"/>
        <color rgb="FFCCCCCC"/>
        <rFont val="Consolas"/>
        <family val="3"/>
        <charset val="161"/>
      </rPr>
      <t>),</t>
    </r>
  </si>
  <si>
    <r>
      <rPr>
        <sz val="8"/>
        <color rgb="FFCCCCCC"/>
        <rFont val="Consolas"/>
        <family val="3"/>
        <charset val="161"/>
      </rPr>
      <t>(</t>
    </r>
    <r>
      <rPr>
        <sz val="8"/>
        <color rgb="FFCE9178"/>
        <rFont val="aptos narrow"/>
        <family val="2"/>
        <scheme val="minor"/>
      </rPr>
      <t>'Sarah'</t>
    </r>
    <r>
      <rPr>
        <sz val="8"/>
        <color rgb="FFCCCCCC"/>
        <rFont val="Consolas"/>
        <family val="3"/>
        <charset val="161"/>
      </rPr>
      <t xml:space="preserve">, </t>
    </r>
    <r>
      <rPr>
        <sz val="8"/>
        <color rgb="FFCE9178"/>
        <rFont val="aptos narrow"/>
        <family val="2"/>
        <scheme val="minor"/>
      </rPr>
      <t>'Bond'</t>
    </r>
    <r>
      <rPr>
        <sz val="8"/>
        <color rgb="FFCCCCCC"/>
        <rFont val="Consolas"/>
        <family val="3"/>
        <charset val="161"/>
      </rPr>
      <t xml:space="preserve">, </t>
    </r>
    <r>
      <rPr>
        <sz val="8"/>
        <color rgb="FFCE9178"/>
        <rFont val="aptos narrow"/>
        <family val="2"/>
        <scheme val="minor"/>
      </rPr>
      <t>'+1-949-544-6934x37078'</t>
    </r>
    <r>
      <rPr>
        <sz val="8"/>
        <color rgb="FFCCCCCC"/>
        <rFont val="Consolas"/>
        <family val="3"/>
        <charset val="161"/>
      </rPr>
      <t xml:space="preserve">, </t>
    </r>
    <r>
      <rPr>
        <sz val="8"/>
        <color rgb="FFCE9178"/>
        <rFont val="aptos narrow"/>
        <family val="2"/>
        <scheme val="minor"/>
      </rPr>
      <t>'1964-11-08'</t>
    </r>
    <r>
      <rPr>
        <sz val="8"/>
        <color rgb="FFCCCCCC"/>
        <rFont val="Consolas"/>
        <family val="3"/>
        <charset val="161"/>
      </rPr>
      <t xml:space="preserve">, </t>
    </r>
    <r>
      <rPr>
        <sz val="8"/>
        <color rgb="FFB5CEA8"/>
        <rFont val="aptos narrow"/>
        <family val="2"/>
        <scheme val="minor"/>
      </rPr>
      <t>60</t>
    </r>
    <r>
      <rPr>
        <sz val="8"/>
        <color rgb="FFCCCCCC"/>
        <rFont val="Consolas"/>
        <family val="3"/>
        <charset val="161"/>
      </rPr>
      <t xml:space="preserve">, </t>
    </r>
    <r>
      <rPr>
        <sz val="8"/>
        <color rgb="FFB5CEA8"/>
        <rFont val="aptos narrow"/>
        <family val="2"/>
        <scheme val="minor"/>
      </rPr>
      <t>2</t>
    </r>
    <r>
      <rPr>
        <sz val="8"/>
        <color rgb="FFCCCCCC"/>
        <rFont val="Consolas"/>
        <family val="3"/>
        <charset val="161"/>
      </rPr>
      <t>),</t>
    </r>
  </si>
  <si>
    <r>
      <rPr>
        <sz val="8"/>
        <color rgb="FFCCCCCC"/>
        <rFont val="Consolas"/>
        <family val="3"/>
        <charset val="161"/>
      </rPr>
      <t>(</t>
    </r>
    <r>
      <rPr>
        <sz val="8"/>
        <color rgb="FFCE9178"/>
        <rFont val="aptos narrow"/>
        <family val="2"/>
        <scheme val="minor"/>
      </rPr>
      <t>'Gregory'</t>
    </r>
    <r>
      <rPr>
        <sz val="8"/>
        <color rgb="FFCCCCCC"/>
        <rFont val="Consolas"/>
        <family val="3"/>
        <charset val="161"/>
      </rPr>
      <t xml:space="preserve">, </t>
    </r>
    <r>
      <rPr>
        <sz val="8"/>
        <color rgb="FFCE9178"/>
        <rFont val="aptos narrow"/>
        <family val="2"/>
        <scheme val="minor"/>
      </rPr>
      <t>'Roberts'</t>
    </r>
    <r>
      <rPr>
        <sz val="8"/>
        <color rgb="FFCCCCCC"/>
        <rFont val="Consolas"/>
        <family val="3"/>
        <charset val="161"/>
      </rPr>
      <t xml:space="preserve">, </t>
    </r>
    <r>
      <rPr>
        <sz val="8"/>
        <color rgb="FFCE9178"/>
        <rFont val="aptos narrow"/>
        <family val="2"/>
        <scheme val="minor"/>
      </rPr>
      <t>'(443)798-0624x215'</t>
    </r>
    <r>
      <rPr>
        <sz val="8"/>
        <color rgb="FFCCCCCC"/>
        <rFont val="Consolas"/>
        <family val="3"/>
        <charset val="161"/>
      </rPr>
      <t xml:space="preserve">, </t>
    </r>
    <r>
      <rPr>
        <sz val="8"/>
        <color rgb="FFCE9178"/>
        <rFont val="aptos narrow"/>
        <family val="2"/>
        <scheme val="minor"/>
      </rPr>
      <t>'1974-06-25'</t>
    </r>
    <r>
      <rPr>
        <sz val="8"/>
        <color rgb="FFCCCCCC"/>
        <rFont val="Consolas"/>
        <family val="3"/>
        <charset val="161"/>
      </rPr>
      <t xml:space="preserve">, </t>
    </r>
    <r>
      <rPr>
        <sz val="8"/>
        <color rgb="FFB5CEA8"/>
        <rFont val="aptos narrow"/>
        <family val="2"/>
        <scheme val="minor"/>
      </rPr>
      <t>50</t>
    </r>
    <r>
      <rPr>
        <sz val="8"/>
        <color rgb="FFCCCCCC"/>
        <rFont val="Consolas"/>
        <family val="3"/>
        <charset val="161"/>
      </rPr>
      <t xml:space="preserve">, </t>
    </r>
    <r>
      <rPr>
        <sz val="8"/>
        <color rgb="FFB5CEA8"/>
        <rFont val="aptos narrow"/>
        <family val="2"/>
        <scheme val="minor"/>
      </rPr>
      <t>4</t>
    </r>
    <r>
      <rPr>
        <sz val="8"/>
        <color rgb="FFCCCCCC"/>
        <rFont val="Consolas"/>
        <family val="3"/>
        <charset val="161"/>
      </rPr>
      <t>),</t>
    </r>
  </si>
  <si>
    <r>
      <rPr>
        <sz val="8"/>
        <color rgb="FFCCCCCC"/>
        <rFont val="Consolas"/>
        <family val="3"/>
        <charset val="161"/>
      </rPr>
      <t>(</t>
    </r>
    <r>
      <rPr>
        <sz val="8"/>
        <color rgb="FFCE9178"/>
        <rFont val="aptos narrow"/>
        <family val="2"/>
        <scheme val="minor"/>
      </rPr>
      <t>'Jennifer'</t>
    </r>
    <r>
      <rPr>
        <sz val="8"/>
        <color rgb="FFCCCCCC"/>
        <rFont val="Consolas"/>
        <family val="3"/>
        <charset val="161"/>
      </rPr>
      <t xml:space="preserve">, </t>
    </r>
    <r>
      <rPr>
        <sz val="8"/>
        <color rgb="FFCE9178"/>
        <rFont val="aptos narrow"/>
        <family val="2"/>
        <scheme val="minor"/>
      </rPr>
      <t>'Henderson'</t>
    </r>
    <r>
      <rPr>
        <sz val="8"/>
        <color rgb="FFCCCCCC"/>
        <rFont val="Consolas"/>
        <family val="3"/>
        <charset val="161"/>
      </rPr>
      <t xml:space="preserve">, </t>
    </r>
    <r>
      <rPr>
        <sz val="8"/>
        <color rgb="FFCE9178"/>
        <rFont val="aptos narrow"/>
        <family val="2"/>
        <scheme val="minor"/>
      </rPr>
      <t>'435.877.9291x0433'</t>
    </r>
    <r>
      <rPr>
        <sz val="8"/>
        <color rgb="FFCCCCCC"/>
        <rFont val="Consolas"/>
        <family val="3"/>
        <charset val="161"/>
      </rPr>
      <t xml:space="preserve">, </t>
    </r>
    <r>
      <rPr>
        <sz val="8"/>
        <color rgb="FFCE9178"/>
        <rFont val="aptos narrow"/>
        <family val="2"/>
        <scheme val="minor"/>
      </rPr>
      <t>'1973-04-25'</t>
    </r>
    <r>
      <rPr>
        <sz val="8"/>
        <color rgb="FFCCCCCC"/>
        <rFont val="Consolas"/>
        <family val="3"/>
        <charset val="161"/>
      </rPr>
      <t xml:space="preserve">, </t>
    </r>
    <r>
      <rPr>
        <sz val="8"/>
        <color rgb="FFB5CEA8"/>
        <rFont val="aptos narrow"/>
        <family val="2"/>
        <scheme val="minor"/>
      </rPr>
      <t>51</t>
    </r>
    <r>
      <rPr>
        <sz val="8"/>
        <color rgb="FFCCCCCC"/>
        <rFont val="Consolas"/>
        <family val="3"/>
        <charset val="161"/>
      </rPr>
      <t xml:space="preserve">, </t>
    </r>
    <r>
      <rPr>
        <sz val="8"/>
        <color rgb="FFB5CEA8"/>
        <rFont val="aptos narrow"/>
        <family val="2"/>
        <scheme val="minor"/>
      </rPr>
      <t>4</t>
    </r>
    <r>
      <rPr>
        <sz val="8"/>
        <color rgb="FFCCCCCC"/>
        <rFont val="Consolas"/>
        <family val="3"/>
        <charset val="161"/>
      </rPr>
      <t>),</t>
    </r>
  </si>
  <si>
    <r>
      <rPr>
        <sz val="8"/>
        <color rgb="FFCCCCCC"/>
        <rFont val="Consolas"/>
        <family val="3"/>
        <charset val="161"/>
      </rPr>
      <t>(</t>
    </r>
    <r>
      <rPr>
        <sz val="8"/>
        <color rgb="FFCE9178"/>
        <rFont val="aptos narrow"/>
        <family val="2"/>
        <scheme val="minor"/>
      </rPr>
      <t>'Marilyn'</t>
    </r>
    <r>
      <rPr>
        <sz val="8"/>
        <color rgb="FFCCCCCC"/>
        <rFont val="Consolas"/>
        <family val="3"/>
        <charset val="161"/>
      </rPr>
      <t xml:space="preserve">, </t>
    </r>
    <r>
      <rPr>
        <sz val="8"/>
        <color rgb="FFCE9178"/>
        <rFont val="aptos narrow"/>
        <family val="2"/>
        <scheme val="minor"/>
      </rPr>
      <t>'Yates'</t>
    </r>
    <r>
      <rPr>
        <sz val="8"/>
        <color rgb="FFCCCCCC"/>
        <rFont val="Consolas"/>
        <family val="3"/>
        <charset val="161"/>
      </rPr>
      <t xml:space="preserve">, </t>
    </r>
    <r>
      <rPr>
        <sz val="8"/>
        <color rgb="FFCE9178"/>
        <rFont val="aptos narrow"/>
        <family val="2"/>
        <scheme val="minor"/>
      </rPr>
      <t>'780.419.0886x64120'</t>
    </r>
    <r>
      <rPr>
        <sz val="8"/>
        <color rgb="FFCCCCCC"/>
        <rFont val="Consolas"/>
        <family val="3"/>
        <charset val="161"/>
      </rPr>
      <t xml:space="preserve">, </t>
    </r>
    <r>
      <rPr>
        <sz val="8"/>
        <color rgb="FFCE9178"/>
        <rFont val="aptos narrow"/>
        <family val="2"/>
        <scheme val="minor"/>
      </rPr>
      <t>'1997-02-17'</t>
    </r>
    <r>
      <rPr>
        <sz val="8"/>
        <color rgb="FFCCCCCC"/>
        <rFont val="Consolas"/>
        <family val="3"/>
        <charset val="161"/>
      </rPr>
      <t xml:space="preserve">, </t>
    </r>
    <r>
      <rPr>
        <sz val="8"/>
        <color rgb="FFB5CEA8"/>
        <rFont val="aptos narrow"/>
        <family val="2"/>
        <scheme val="minor"/>
      </rPr>
      <t>27</t>
    </r>
    <r>
      <rPr>
        <sz val="8"/>
        <color rgb="FFCCCCCC"/>
        <rFont val="Consolas"/>
        <family val="3"/>
        <charset val="161"/>
      </rPr>
      <t xml:space="preserve">, </t>
    </r>
    <r>
      <rPr>
        <sz val="8"/>
        <color rgb="FFB5CEA8"/>
        <rFont val="aptos narrow"/>
        <family val="2"/>
        <scheme val="minor"/>
      </rPr>
      <t>1</t>
    </r>
    <r>
      <rPr>
        <sz val="8"/>
        <color rgb="FFCCCCCC"/>
        <rFont val="Consolas"/>
        <family val="3"/>
        <charset val="161"/>
      </rPr>
      <t>),</t>
    </r>
  </si>
  <si>
    <r>
      <rPr>
        <sz val="8"/>
        <color rgb="FFCCCCCC"/>
        <rFont val="Consolas"/>
        <family val="3"/>
        <charset val="161"/>
      </rPr>
      <t>(</t>
    </r>
    <r>
      <rPr>
        <sz val="8"/>
        <color rgb="FFCE9178"/>
        <rFont val="aptos narrow"/>
        <family val="2"/>
        <scheme val="minor"/>
      </rPr>
      <t>'Tiffany'</t>
    </r>
    <r>
      <rPr>
        <sz val="8"/>
        <color rgb="FFCCCCCC"/>
        <rFont val="Consolas"/>
        <family val="3"/>
        <charset val="161"/>
      </rPr>
      <t xml:space="preserve">, </t>
    </r>
    <r>
      <rPr>
        <sz val="8"/>
        <color rgb="FFCE9178"/>
        <rFont val="aptos narrow"/>
        <family val="2"/>
        <scheme val="minor"/>
      </rPr>
      <t>'Richardson'</t>
    </r>
    <r>
      <rPr>
        <sz val="8"/>
        <color rgb="FFCCCCCC"/>
        <rFont val="Consolas"/>
        <family val="3"/>
        <charset val="161"/>
      </rPr>
      <t xml:space="preserve">, </t>
    </r>
    <r>
      <rPr>
        <sz val="8"/>
        <color rgb="FFCE9178"/>
        <rFont val="aptos narrow"/>
        <family val="2"/>
        <scheme val="minor"/>
      </rPr>
      <t>'(824)806-8026x6978'</t>
    </r>
    <r>
      <rPr>
        <sz val="8"/>
        <color rgb="FFCCCCCC"/>
        <rFont val="Consolas"/>
        <family val="3"/>
        <charset val="161"/>
      </rPr>
      <t xml:space="preserve">, </t>
    </r>
    <r>
      <rPr>
        <sz val="8"/>
        <color rgb="FFCE9178"/>
        <rFont val="aptos narrow"/>
        <family val="2"/>
        <scheme val="minor"/>
      </rPr>
      <t>'1976-09-13'</t>
    </r>
    <r>
      <rPr>
        <sz val="8"/>
        <color rgb="FFCCCCCC"/>
        <rFont val="Consolas"/>
        <family val="3"/>
        <charset val="161"/>
      </rPr>
      <t xml:space="preserve">, </t>
    </r>
    <r>
      <rPr>
        <sz val="8"/>
        <color rgb="FFB5CEA8"/>
        <rFont val="aptos narrow"/>
        <family val="2"/>
        <scheme val="minor"/>
      </rPr>
      <t>48</t>
    </r>
    <r>
      <rPr>
        <sz val="8"/>
        <color rgb="FFCCCCCC"/>
        <rFont val="Consolas"/>
        <family val="3"/>
        <charset val="161"/>
      </rPr>
      <t xml:space="preserve">, </t>
    </r>
    <r>
      <rPr>
        <sz val="8"/>
        <color rgb="FFB5CEA8"/>
        <rFont val="aptos narrow"/>
        <family val="2"/>
        <scheme val="minor"/>
      </rPr>
      <t>3</t>
    </r>
    <r>
      <rPr>
        <sz val="8"/>
        <color rgb="FFCCCCCC"/>
        <rFont val="Consolas"/>
        <family val="3"/>
        <charset val="161"/>
      </rPr>
      <t>),</t>
    </r>
  </si>
  <si>
    <r>
      <rPr>
        <sz val="8"/>
        <color rgb="FFCCCCCC"/>
        <rFont val="Consolas"/>
        <family val="3"/>
        <charset val="161"/>
      </rPr>
      <t>(</t>
    </r>
    <r>
      <rPr>
        <sz val="8"/>
        <color rgb="FFCE9178"/>
        <rFont val="aptos narrow"/>
        <family val="2"/>
        <scheme val="minor"/>
      </rPr>
      <t>'Tyler'</t>
    </r>
    <r>
      <rPr>
        <sz val="8"/>
        <color rgb="FFCCCCCC"/>
        <rFont val="Consolas"/>
        <family val="3"/>
        <charset val="161"/>
      </rPr>
      <t xml:space="preserve">, </t>
    </r>
    <r>
      <rPr>
        <sz val="8"/>
        <color rgb="FFCE9178"/>
        <rFont val="aptos narrow"/>
        <family val="2"/>
        <scheme val="minor"/>
      </rPr>
      <t>'Howell'</t>
    </r>
    <r>
      <rPr>
        <sz val="8"/>
        <color rgb="FFCCCCCC"/>
        <rFont val="Consolas"/>
        <family val="3"/>
        <charset val="161"/>
      </rPr>
      <t xml:space="preserve">, </t>
    </r>
    <r>
      <rPr>
        <sz val="8"/>
        <color rgb="FFCE9178"/>
        <rFont val="aptos narrow"/>
        <family val="2"/>
        <scheme val="minor"/>
      </rPr>
      <t>'+1-810-459-8848x1950'</t>
    </r>
    <r>
      <rPr>
        <sz val="8"/>
        <color rgb="FFCCCCCC"/>
        <rFont val="Consolas"/>
        <family val="3"/>
        <charset val="161"/>
      </rPr>
      <t xml:space="preserve">, </t>
    </r>
    <r>
      <rPr>
        <sz val="8"/>
        <color rgb="FFCE9178"/>
        <rFont val="aptos narrow"/>
        <family val="2"/>
        <scheme val="minor"/>
      </rPr>
      <t>'1964-05-12'</t>
    </r>
    <r>
      <rPr>
        <sz val="8"/>
        <color rgb="FFCCCCCC"/>
        <rFont val="Consolas"/>
        <family val="3"/>
        <charset val="161"/>
      </rPr>
      <t xml:space="preserve">, </t>
    </r>
    <r>
      <rPr>
        <sz val="8"/>
        <color rgb="FFB5CEA8"/>
        <rFont val="aptos narrow"/>
        <family val="2"/>
        <scheme val="minor"/>
      </rPr>
      <t>60</t>
    </r>
    <r>
      <rPr>
        <sz val="8"/>
        <color rgb="FFCCCCCC"/>
        <rFont val="Consolas"/>
        <family val="3"/>
        <charset val="161"/>
      </rPr>
      <t xml:space="preserve">, </t>
    </r>
    <r>
      <rPr>
        <sz val="8"/>
        <color rgb="FFB5CEA8"/>
        <rFont val="aptos narrow"/>
        <family val="2"/>
        <scheme val="minor"/>
      </rPr>
      <t>2</t>
    </r>
    <r>
      <rPr>
        <sz val="8"/>
        <color rgb="FFCCCCCC"/>
        <rFont val="Consolas"/>
        <family val="3"/>
        <charset val="161"/>
      </rPr>
      <t>),</t>
    </r>
  </si>
  <si>
    <r>
      <rPr>
        <sz val="8"/>
        <color rgb="FFCCCCCC"/>
        <rFont val="Consolas"/>
        <family val="3"/>
        <charset val="161"/>
      </rPr>
      <t>(</t>
    </r>
    <r>
      <rPr>
        <sz val="8"/>
        <color rgb="FFCE9178"/>
        <rFont val="aptos narrow"/>
        <family val="2"/>
        <scheme val="minor"/>
      </rPr>
      <t>'Michelle'</t>
    </r>
    <r>
      <rPr>
        <sz val="8"/>
        <color rgb="FFCCCCCC"/>
        <rFont val="Consolas"/>
        <family val="3"/>
        <charset val="161"/>
      </rPr>
      <t xml:space="preserve">, </t>
    </r>
    <r>
      <rPr>
        <sz val="8"/>
        <color rgb="FFCE9178"/>
        <rFont val="aptos narrow"/>
        <family val="2"/>
        <scheme val="minor"/>
      </rPr>
      <t>'Potter'</t>
    </r>
    <r>
      <rPr>
        <sz val="8"/>
        <color rgb="FFCCCCCC"/>
        <rFont val="Consolas"/>
        <family val="3"/>
        <charset val="161"/>
      </rPr>
      <t xml:space="preserve">, </t>
    </r>
    <r>
      <rPr>
        <sz val="8"/>
        <color rgb="FFCE9178"/>
        <rFont val="aptos narrow"/>
        <family val="2"/>
        <scheme val="minor"/>
      </rPr>
      <t>'228-299-4406x16332'</t>
    </r>
    <r>
      <rPr>
        <sz val="8"/>
        <color rgb="FFCCCCCC"/>
        <rFont val="Consolas"/>
        <family val="3"/>
        <charset val="161"/>
      </rPr>
      <t xml:space="preserve">, </t>
    </r>
    <r>
      <rPr>
        <sz val="8"/>
        <color rgb="FFCE9178"/>
        <rFont val="aptos narrow"/>
        <family val="2"/>
        <scheme val="minor"/>
      </rPr>
      <t>'1965-01-28'</t>
    </r>
    <r>
      <rPr>
        <sz val="8"/>
        <color rgb="FFCCCCCC"/>
        <rFont val="Consolas"/>
        <family val="3"/>
        <charset val="161"/>
      </rPr>
      <t xml:space="preserve">, </t>
    </r>
    <r>
      <rPr>
        <sz val="8"/>
        <color rgb="FFB5CEA8"/>
        <rFont val="aptos narrow"/>
        <family val="2"/>
        <scheme val="minor"/>
      </rPr>
      <t>59</t>
    </r>
    <r>
      <rPr>
        <sz val="8"/>
        <color rgb="FFCCCCCC"/>
        <rFont val="Consolas"/>
        <family val="3"/>
        <charset val="161"/>
      </rPr>
      <t xml:space="preserve">, </t>
    </r>
    <r>
      <rPr>
        <sz val="8"/>
        <color rgb="FFB5CEA8"/>
        <rFont val="aptos narrow"/>
        <family val="2"/>
        <scheme val="minor"/>
      </rPr>
      <t>3</t>
    </r>
    <r>
      <rPr>
        <sz val="8"/>
        <color rgb="FFCCCCCC"/>
        <rFont val="Consolas"/>
        <family val="3"/>
        <charset val="161"/>
      </rPr>
      <t>),</t>
    </r>
  </si>
  <si>
    <r>
      <rPr>
        <sz val="8"/>
        <color rgb="FFCCCCCC"/>
        <rFont val="Consolas"/>
        <family val="3"/>
        <charset val="161"/>
      </rPr>
      <t>(</t>
    </r>
    <r>
      <rPr>
        <sz val="8"/>
        <color rgb="FFCE9178"/>
        <rFont val="aptos narrow"/>
        <family val="2"/>
        <scheme val="minor"/>
      </rPr>
      <t>'Dustin'</t>
    </r>
    <r>
      <rPr>
        <sz val="8"/>
        <color rgb="FFCCCCCC"/>
        <rFont val="Consolas"/>
        <family val="3"/>
        <charset val="161"/>
      </rPr>
      <t xml:space="preserve">, </t>
    </r>
    <r>
      <rPr>
        <sz val="8"/>
        <color rgb="FFCE9178"/>
        <rFont val="aptos narrow"/>
        <family val="2"/>
        <scheme val="minor"/>
      </rPr>
      <t>'Webb'</t>
    </r>
    <r>
      <rPr>
        <sz val="8"/>
        <color rgb="FFCCCCCC"/>
        <rFont val="Consolas"/>
        <family val="3"/>
        <charset val="161"/>
      </rPr>
      <t xml:space="preserve">, </t>
    </r>
    <r>
      <rPr>
        <sz val="8"/>
        <color rgb="FFCE9178"/>
        <rFont val="aptos narrow"/>
        <family val="2"/>
        <scheme val="minor"/>
      </rPr>
      <t>'452-737-2140x08464'</t>
    </r>
    <r>
      <rPr>
        <sz val="8"/>
        <color rgb="FFCCCCCC"/>
        <rFont val="Consolas"/>
        <family val="3"/>
        <charset val="161"/>
      </rPr>
      <t xml:space="preserve">, </t>
    </r>
    <r>
      <rPr>
        <sz val="8"/>
        <color rgb="FFCE9178"/>
        <rFont val="aptos narrow"/>
        <family val="2"/>
        <scheme val="minor"/>
      </rPr>
      <t>'1973-07-23'</t>
    </r>
    <r>
      <rPr>
        <sz val="8"/>
        <color rgb="FFCCCCCC"/>
        <rFont val="Consolas"/>
        <family val="3"/>
        <charset val="161"/>
      </rPr>
      <t xml:space="preserve">, </t>
    </r>
    <r>
      <rPr>
        <sz val="8"/>
        <color rgb="FFB5CEA8"/>
        <rFont val="aptos narrow"/>
        <family val="2"/>
        <scheme val="minor"/>
      </rPr>
      <t>51</t>
    </r>
    <r>
      <rPr>
        <sz val="8"/>
        <color rgb="FFCCCCCC"/>
        <rFont val="Consolas"/>
        <family val="3"/>
        <charset val="161"/>
      </rPr>
      <t xml:space="preserve">, </t>
    </r>
    <r>
      <rPr>
        <sz val="8"/>
        <color rgb="FFB5CEA8"/>
        <rFont val="aptos narrow"/>
        <family val="2"/>
        <scheme val="minor"/>
      </rPr>
      <t>3</t>
    </r>
    <r>
      <rPr>
        <sz val="8"/>
        <color rgb="FFCCCCCC"/>
        <rFont val="Consolas"/>
        <family val="3"/>
        <charset val="161"/>
      </rPr>
      <t>),</t>
    </r>
  </si>
  <si>
    <r>
      <rPr>
        <sz val="8"/>
        <color rgb="FFCCCCCC"/>
        <rFont val="Consolas"/>
        <family val="3"/>
        <charset val="161"/>
      </rPr>
      <t>(</t>
    </r>
    <r>
      <rPr>
        <sz val="8"/>
        <color rgb="FFCE9178"/>
        <rFont val="aptos narrow"/>
        <family val="2"/>
        <scheme val="minor"/>
      </rPr>
      <t>'Heather'</t>
    </r>
    <r>
      <rPr>
        <sz val="8"/>
        <color rgb="FFCCCCCC"/>
        <rFont val="Consolas"/>
        <family val="3"/>
        <charset val="161"/>
      </rPr>
      <t xml:space="preserve">, </t>
    </r>
    <r>
      <rPr>
        <sz val="8"/>
        <color rgb="FFCE9178"/>
        <rFont val="aptos narrow"/>
        <family val="2"/>
        <scheme val="minor"/>
      </rPr>
      <t>'Larson'</t>
    </r>
    <r>
      <rPr>
        <sz val="8"/>
        <color rgb="FFCCCCCC"/>
        <rFont val="Consolas"/>
        <family val="3"/>
        <charset val="161"/>
      </rPr>
      <t xml:space="preserve">, </t>
    </r>
    <r>
      <rPr>
        <sz val="8"/>
        <color rgb="FFCE9178"/>
        <rFont val="aptos narrow"/>
        <family val="2"/>
        <scheme val="minor"/>
      </rPr>
      <t>'001-612-210-6687x0177'</t>
    </r>
    <r>
      <rPr>
        <sz val="8"/>
        <color rgb="FFCCCCCC"/>
        <rFont val="Consolas"/>
        <family val="3"/>
        <charset val="161"/>
      </rPr>
      <t xml:space="preserve">, </t>
    </r>
    <r>
      <rPr>
        <sz val="8"/>
        <color rgb="FFCE9178"/>
        <rFont val="aptos narrow"/>
        <family val="2"/>
        <scheme val="minor"/>
      </rPr>
      <t>'1978-12-31'</t>
    </r>
    <r>
      <rPr>
        <sz val="8"/>
        <color rgb="FFCCCCCC"/>
        <rFont val="Consolas"/>
        <family val="3"/>
        <charset val="161"/>
      </rPr>
      <t xml:space="preserve">, </t>
    </r>
    <r>
      <rPr>
        <sz val="8"/>
        <color rgb="FFB5CEA8"/>
        <rFont val="aptos narrow"/>
        <family val="2"/>
        <scheme val="minor"/>
      </rPr>
      <t>46</t>
    </r>
    <r>
      <rPr>
        <sz val="8"/>
        <color rgb="FFCCCCCC"/>
        <rFont val="Consolas"/>
        <family val="3"/>
        <charset val="161"/>
      </rPr>
      <t xml:space="preserve">, </t>
    </r>
    <r>
      <rPr>
        <sz val="8"/>
        <color rgb="FFB5CEA8"/>
        <rFont val="aptos narrow"/>
        <family val="2"/>
        <scheme val="minor"/>
      </rPr>
      <t>3</t>
    </r>
    <r>
      <rPr>
        <sz val="8"/>
        <color rgb="FFCCCCCC"/>
        <rFont val="Consolas"/>
        <family val="3"/>
        <charset val="161"/>
      </rPr>
      <t>),</t>
    </r>
  </si>
  <si>
    <r>
      <rPr>
        <sz val="8"/>
        <color rgb="FFCCCCCC"/>
        <rFont val="Consolas"/>
        <family val="3"/>
        <charset val="161"/>
      </rPr>
      <t>(</t>
    </r>
    <r>
      <rPr>
        <sz val="8"/>
        <color rgb="FFCE9178"/>
        <rFont val="aptos narrow"/>
        <family val="2"/>
        <scheme val="minor"/>
      </rPr>
      <t>'Deborah'</t>
    </r>
    <r>
      <rPr>
        <sz val="8"/>
        <color rgb="FFCCCCCC"/>
        <rFont val="Consolas"/>
        <family val="3"/>
        <charset val="161"/>
      </rPr>
      <t xml:space="preserve">, </t>
    </r>
    <r>
      <rPr>
        <sz val="8"/>
        <color rgb="FFCE9178"/>
        <rFont val="aptos narrow"/>
        <family val="2"/>
        <scheme val="minor"/>
      </rPr>
      <t>'Blackburn'</t>
    </r>
    <r>
      <rPr>
        <sz val="8"/>
        <color rgb="FFCCCCCC"/>
        <rFont val="Consolas"/>
        <family val="3"/>
        <charset val="161"/>
      </rPr>
      <t xml:space="preserve">, </t>
    </r>
    <r>
      <rPr>
        <sz val="8"/>
        <color rgb="FFCE9178"/>
        <rFont val="aptos narrow"/>
        <family val="2"/>
        <scheme val="minor"/>
      </rPr>
      <t>'350-299-1319x3892'</t>
    </r>
    <r>
      <rPr>
        <sz val="8"/>
        <color rgb="FFCCCCCC"/>
        <rFont val="Consolas"/>
        <family val="3"/>
        <charset val="161"/>
      </rPr>
      <t xml:space="preserve">, </t>
    </r>
    <r>
      <rPr>
        <sz val="8"/>
        <color rgb="FFCE9178"/>
        <rFont val="aptos narrow"/>
        <family val="2"/>
        <scheme val="minor"/>
      </rPr>
      <t>'1979-07-08'</t>
    </r>
    <r>
      <rPr>
        <sz val="8"/>
        <color rgb="FFCCCCCC"/>
        <rFont val="Consolas"/>
        <family val="3"/>
        <charset val="161"/>
      </rPr>
      <t xml:space="preserve">, </t>
    </r>
    <r>
      <rPr>
        <sz val="8"/>
        <color rgb="FFB5CEA8"/>
        <rFont val="aptos narrow"/>
        <family val="2"/>
        <scheme val="minor"/>
      </rPr>
      <t>45</t>
    </r>
    <r>
      <rPr>
        <sz val="8"/>
        <color rgb="FFCCCCCC"/>
        <rFont val="Consolas"/>
        <family val="3"/>
        <charset val="161"/>
      </rPr>
      <t xml:space="preserve">, </t>
    </r>
    <r>
      <rPr>
        <sz val="8"/>
        <color rgb="FFB5CEA8"/>
        <rFont val="aptos narrow"/>
        <family val="2"/>
        <scheme val="minor"/>
      </rPr>
      <t>2</t>
    </r>
    <r>
      <rPr>
        <sz val="8"/>
        <color rgb="FFCCCCCC"/>
        <rFont val="Consolas"/>
        <family val="3"/>
        <charset val="161"/>
      </rPr>
      <t>),</t>
    </r>
  </si>
  <si>
    <r>
      <rPr>
        <sz val="8"/>
        <color rgb="FFCCCCCC"/>
        <rFont val="Consolas"/>
        <family val="3"/>
        <charset val="161"/>
      </rPr>
      <t>(</t>
    </r>
    <r>
      <rPr>
        <sz val="8"/>
        <color rgb="FFCE9178"/>
        <rFont val="aptos narrow"/>
        <family val="2"/>
        <scheme val="minor"/>
      </rPr>
      <t>'Carolyn'</t>
    </r>
    <r>
      <rPr>
        <sz val="8"/>
        <color rgb="FFCCCCCC"/>
        <rFont val="Consolas"/>
        <family val="3"/>
        <charset val="161"/>
      </rPr>
      <t xml:space="preserve">, </t>
    </r>
    <r>
      <rPr>
        <sz val="8"/>
        <color rgb="FFCE9178"/>
        <rFont val="aptos narrow"/>
        <family val="2"/>
        <scheme val="minor"/>
      </rPr>
      <t>'Duran'</t>
    </r>
    <r>
      <rPr>
        <sz val="8"/>
        <color rgb="FFCCCCCC"/>
        <rFont val="Consolas"/>
        <family val="3"/>
        <charset val="161"/>
      </rPr>
      <t xml:space="preserve">, </t>
    </r>
    <r>
      <rPr>
        <sz val="8"/>
        <color rgb="FFCE9178"/>
        <rFont val="aptos narrow"/>
        <family val="2"/>
        <scheme val="minor"/>
      </rPr>
      <t>'246-955-2612x7295'</t>
    </r>
    <r>
      <rPr>
        <sz val="8"/>
        <color rgb="FFCCCCCC"/>
        <rFont val="Consolas"/>
        <family val="3"/>
        <charset val="161"/>
      </rPr>
      <t xml:space="preserve">, </t>
    </r>
    <r>
      <rPr>
        <sz val="8"/>
        <color rgb="FFCE9178"/>
        <rFont val="aptos narrow"/>
        <family val="2"/>
        <scheme val="minor"/>
      </rPr>
      <t>'2000-09-23'</t>
    </r>
    <r>
      <rPr>
        <sz val="8"/>
        <color rgb="FFCCCCCC"/>
        <rFont val="Consolas"/>
        <family val="3"/>
        <charset val="161"/>
      </rPr>
      <t xml:space="preserve">, </t>
    </r>
    <r>
      <rPr>
        <sz val="8"/>
        <color rgb="FFB5CEA8"/>
        <rFont val="aptos narrow"/>
        <family val="2"/>
        <scheme val="minor"/>
      </rPr>
      <t>24</t>
    </r>
    <r>
      <rPr>
        <sz val="8"/>
        <color rgb="FFCCCCCC"/>
        <rFont val="Consolas"/>
        <family val="3"/>
        <charset val="161"/>
      </rPr>
      <t xml:space="preserve">, </t>
    </r>
    <r>
      <rPr>
        <sz val="8"/>
        <color rgb="FFB5CEA8"/>
        <rFont val="aptos narrow"/>
        <family val="2"/>
        <scheme val="minor"/>
      </rPr>
      <t>3</t>
    </r>
    <r>
      <rPr>
        <sz val="8"/>
        <color rgb="FFCCCCCC"/>
        <rFont val="Consolas"/>
        <family val="3"/>
        <charset val="161"/>
      </rPr>
      <t>),</t>
    </r>
  </si>
  <si>
    <r>
      <rPr>
        <sz val="8"/>
        <color rgb="FFCCCCCC"/>
        <rFont val="Consolas"/>
        <family val="3"/>
        <charset val="161"/>
      </rPr>
      <t>(</t>
    </r>
    <r>
      <rPr>
        <sz val="8"/>
        <color rgb="FFCE9178"/>
        <rFont val="aptos narrow"/>
        <family val="2"/>
        <scheme val="minor"/>
      </rPr>
      <t>'Traci'</t>
    </r>
    <r>
      <rPr>
        <sz val="8"/>
        <color rgb="FFCCCCCC"/>
        <rFont val="Consolas"/>
        <family val="3"/>
        <charset val="161"/>
      </rPr>
      <t xml:space="preserve">, </t>
    </r>
    <r>
      <rPr>
        <sz val="8"/>
        <color rgb="FFCE9178"/>
        <rFont val="aptos narrow"/>
        <family val="2"/>
        <scheme val="minor"/>
      </rPr>
      <t>'Pope'</t>
    </r>
    <r>
      <rPr>
        <sz val="8"/>
        <color rgb="FFCCCCCC"/>
        <rFont val="Consolas"/>
        <family val="3"/>
        <charset val="161"/>
      </rPr>
      <t xml:space="preserve">, </t>
    </r>
    <r>
      <rPr>
        <sz val="8"/>
        <color rgb="FFCE9178"/>
        <rFont val="aptos narrow"/>
        <family val="2"/>
        <scheme val="minor"/>
      </rPr>
      <t>'001-544-781-4319'</t>
    </r>
    <r>
      <rPr>
        <sz val="8"/>
        <color rgb="FFCCCCCC"/>
        <rFont val="Consolas"/>
        <family val="3"/>
        <charset val="161"/>
      </rPr>
      <t xml:space="preserve">, </t>
    </r>
    <r>
      <rPr>
        <sz val="8"/>
        <color rgb="FFCE9178"/>
        <rFont val="aptos narrow"/>
        <family val="2"/>
        <scheme val="minor"/>
      </rPr>
      <t>'1981-07-05'</t>
    </r>
    <r>
      <rPr>
        <sz val="8"/>
        <color rgb="FFCCCCCC"/>
        <rFont val="Consolas"/>
        <family val="3"/>
        <charset val="161"/>
      </rPr>
      <t xml:space="preserve">, </t>
    </r>
    <r>
      <rPr>
        <sz val="8"/>
        <color rgb="FFB5CEA8"/>
        <rFont val="aptos narrow"/>
        <family val="2"/>
        <scheme val="minor"/>
      </rPr>
      <t>43</t>
    </r>
    <r>
      <rPr>
        <sz val="8"/>
        <color rgb="FFCCCCCC"/>
        <rFont val="Consolas"/>
        <family val="3"/>
        <charset val="161"/>
      </rPr>
      <t xml:space="preserve">, </t>
    </r>
    <r>
      <rPr>
        <sz val="8"/>
        <color rgb="FFB5CEA8"/>
        <rFont val="aptos narrow"/>
        <family val="2"/>
        <scheme val="minor"/>
      </rPr>
      <t>4</t>
    </r>
    <r>
      <rPr>
        <sz val="8"/>
        <color rgb="FFCCCCCC"/>
        <rFont val="Consolas"/>
        <family val="3"/>
        <charset val="161"/>
      </rPr>
      <t>),</t>
    </r>
  </si>
  <si>
    <r>
      <rPr>
        <sz val="8"/>
        <color rgb="FFCCCCCC"/>
        <rFont val="Consolas"/>
        <family val="3"/>
        <charset val="161"/>
      </rPr>
      <t>(</t>
    </r>
    <r>
      <rPr>
        <sz val="8"/>
        <color rgb="FFCE9178"/>
        <rFont val="aptos narrow"/>
        <family val="2"/>
        <scheme val="minor"/>
      </rPr>
      <t>'Crystal'</t>
    </r>
    <r>
      <rPr>
        <sz val="8"/>
        <color rgb="FFCCCCCC"/>
        <rFont val="Consolas"/>
        <family val="3"/>
        <charset val="161"/>
      </rPr>
      <t xml:space="preserve">, </t>
    </r>
    <r>
      <rPr>
        <sz val="8"/>
        <color rgb="FFCE9178"/>
        <rFont val="aptos narrow"/>
        <family val="2"/>
        <scheme val="minor"/>
      </rPr>
      <t>'Wolf'</t>
    </r>
    <r>
      <rPr>
        <sz val="8"/>
        <color rgb="FFCCCCCC"/>
        <rFont val="Consolas"/>
        <family val="3"/>
        <charset val="161"/>
      </rPr>
      <t xml:space="preserve">, </t>
    </r>
    <r>
      <rPr>
        <sz val="8"/>
        <color rgb="FFCE9178"/>
        <rFont val="aptos narrow"/>
        <family val="2"/>
        <scheme val="minor"/>
      </rPr>
      <t>'427.525.5863x5524'</t>
    </r>
    <r>
      <rPr>
        <sz val="8"/>
        <color rgb="FFCCCCCC"/>
        <rFont val="Consolas"/>
        <family val="3"/>
        <charset val="161"/>
      </rPr>
      <t xml:space="preserve">, </t>
    </r>
    <r>
      <rPr>
        <sz val="8"/>
        <color rgb="FFCE9178"/>
        <rFont val="aptos narrow"/>
        <family val="2"/>
        <scheme val="minor"/>
      </rPr>
      <t>'1967-05-01'</t>
    </r>
    <r>
      <rPr>
        <sz val="8"/>
        <color rgb="FFCCCCCC"/>
        <rFont val="Consolas"/>
        <family val="3"/>
        <charset val="161"/>
      </rPr>
      <t xml:space="preserve">, </t>
    </r>
    <r>
      <rPr>
        <sz val="8"/>
        <color rgb="FFB5CEA8"/>
        <rFont val="aptos narrow"/>
        <family val="2"/>
        <scheme val="minor"/>
      </rPr>
      <t>57</t>
    </r>
    <r>
      <rPr>
        <sz val="8"/>
        <color rgb="FFCCCCCC"/>
        <rFont val="Consolas"/>
        <family val="3"/>
        <charset val="161"/>
      </rPr>
      <t xml:space="preserve">, </t>
    </r>
    <r>
      <rPr>
        <sz val="8"/>
        <color rgb="FFB5CEA8"/>
        <rFont val="aptos narrow"/>
        <family val="2"/>
        <scheme val="minor"/>
      </rPr>
      <t>2</t>
    </r>
    <r>
      <rPr>
        <sz val="8"/>
        <color rgb="FFCCCCCC"/>
        <rFont val="Consolas"/>
        <family val="3"/>
        <charset val="161"/>
      </rPr>
      <t>),</t>
    </r>
  </si>
  <si>
    <r>
      <rPr>
        <sz val="8"/>
        <color rgb="FFCCCCCC"/>
        <rFont val="Consolas"/>
        <family val="3"/>
        <charset val="161"/>
      </rPr>
      <t>(</t>
    </r>
    <r>
      <rPr>
        <sz val="8"/>
        <color rgb="FFCE9178"/>
        <rFont val="aptos narrow"/>
        <family val="2"/>
        <scheme val="minor"/>
      </rPr>
      <t>'Todd'</t>
    </r>
    <r>
      <rPr>
        <sz val="8"/>
        <color rgb="FFCCCCCC"/>
        <rFont val="Consolas"/>
        <family val="3"/>
        <charset val="161"/>
      </rPr>
      <t xml:space="preserve">, </t>
    </r>
    <r>
      <rPr>
        <sz val="8"/>
        <color rgb="FFCE9178"/>
        <rFont val="aptos narrow"/>
        <family val="2"/>
        <scheme val="minor"/>
      </rPr>
      <t>'Taylor'</t>
    </r>
    <r>
      <rPr>
        <sz val="8"/>
        <color rgb="FFCCCCCC"/>
        <rFont val="Consolas"/>
        <family val="3"/>
        <charset val="161"/>
      </rPr>
      <t xml:space="preserve">, </t>
    </r>
    <r>
      <rPr>
        <sz val="8"/>
        <color rgb="FFCE9178"/>
        <rFont val="aptos narrow"/>
        <family val="2"/>
        <scheme val="minor"/>
      </rPr>
      <t>'+1-415-217-7572'</t>
    </r>
    <r>
      <rPr>
        <sz val="8"/>
        <color rgb="FFCCCCCC"/>
        <rFont val="Consolas"/>
        <family val="3"/>
        <charset val="161"/>
      </rPr>
      <t xml:space="preserve">, </t>
    </r>
    <r>
      <rPr>
        <sz val="8"/>
        <color rgb="FFCE9178"/>
        <rFont val="aptos narrow"/>
        <family val="2"/>
        <scheme val="minor"/>
      </rPr>
      <t>'1996-01-22'</t>
    </r>
    <r>
      <rPr>
        <sz val="8"/>
        <color rgb="FFCCCCCC"/>
        <rFont val="Consolas"/>
        <family val="3"/>
        <charset val="161"/>
      </rPr>
      <t xml:space="preserve">, </t>
    </r>
    <r>
      <rPr>
        <sz val="8"/>
        <color rgb="FFB5CEA8"/>
        <rFont val="aptos narrow"/>
        <family val="2"/>
        <scheme val="minor"/>
      </rPr>
      <t>28</t>
    </r>
    <r>
      <rPr>
        <sz val="8"/>
        <color rgb="FFCCCCCC"/>
        <rFont val="Consolas"/>
        <family val="3"/>
        <charset val="161"/>
      </rPr>
      <t xml:space="preserve">, </t>
    </r>
    <r>
      <rPr>
        <sz val="8"/>
        <color rgb="FFB5CEA8"/>
        <rFont val="aptos narrow"/>
        <family val="2"/>
        <scheme val="minor"/>
      </rPr>
      <t>3</t>
    </r>
    <r>
      <rPr>
        <sz val="8"/>
        <color rgb="FFCCCCCC"/>
        <rFont val="Consolas"/>
        <family val="3"/>
        <charset val="161"/>
      </rPr>
      <t>),</t>
    </r>
  </si>
  <si>
    <r>
      <rPr>
        <sz val="8"/>
        <color rgb="FFCCCCCC"/>
        <rFont val="Consolas"/>
        <family val="3"/>
        <charset val="161"/>
      </rPr>
      <t>(</t>
    </r>
    <r>
      <rPr>
        <sz val="8"/>
        <color rgb="FFCE9178"/>
        <rFont val="aptos narrow"/>
        <family val="2"/>
        <scheme val="minor"/>
      </rPr>
      <t>'Jessica'</t>
    </r>
    <r>
      <rPr>
        <sz val="8"/>
        <color rgb="FFCCCCCC"/>
        <rFont val="Consolas"/>
        <family val="3"/>
        <charset val="161"/>
      </rPr>
      <t xml:space="preserve">, </t>
    </r>
    <r>
      <rPr>
        <sz val="8"/>
        <color rgb="FFCE9178"/>
        <rFont val="aptos narrow"/>
        <family val="2"/>
        <scheme val="minor"/>
      </rPr>
      <t>'White'</t>
    </r>
    <r>
      <rPr>
        <sz val="8"/>
        <color rgb="FFCCCCCC"/>
        <rFont val="Consolas"/>
        <family val="3"/>
        <charset val="161"/>
      </rPr>
      <t xml:space="preserve">, </t>
    </r>
    <r>
      <rPr>
        <sz val="8"/>
        <color rgb="FFCE9178"/>
        <rFont val="aptos narrow"/>
        <family val="2"/>
        <scheme val="minor"/>
      </rPr>
      <t>'239-863-3569x841'</t>
    </r>
    <r>
      <rPr>
        <sz val="8"/>
        <color rgb="FFCCCCCC"/>
        <rFont val="Consolas"/>
        <family val="3"/>
        <charset val="161"/>
      </rPr>
      <t xml:space="preserve">, </t>
    </r>
    <r>
      <rPr>
        <sz val="8"/>
        <color rgb="FFCE9178"/>
        <rFont val="aptos narrow"/>
        <family val="2"/>
        <scheme val="minor"/>
      </rPr>
      <t>'1981-10-09'</t>
    </r>
    <r>
      <rPr>
        <sz val="8"/>
        <color rgb="FFCCCCCC"/>
        <rFont val="Consolas"/>
        <family val="3"/>
        <charset val="161"/>
      </rPr>
      <t xml:space="preserve">, </t>
    </r>
    <r>
      <rPr>
        <sz val="8"/>
        <color rgb="FFB5CEA8"/>
        <rFont val="aptos narrow"/>
        <family val="2"/>
        <scheme val="minor"/>
      </rPr>
      <t>43</t>
    </r>
    <r>
      <rPr>
        <sz val="8"/>
        <color rgb="FFCCCCCC"/>
        <rFont val="Consolas"/>
        <family val="3"/>
        <charset val="161"/>
      </rPr>
      <t xml:space="preserve">, </t>
    </r>
    <r>
      <rPr>
        <sz val="8"/>
        <color rgb="FFB5CEA8"/>
        <rFont val="aptos narrow"/>
        <family val="2"/>
        <scheme val="minor"/>
      </rPr>
      <t>3</t>
    </r>
    <r>
      <rPr>
        <sz val="8"/>
        <color rgb="FFCCCCCC"/>
        <rFont val="Consolas"/>
        <family val="3"/>
        <charset val="161"/>
      </rPr>
      <t>),</t>
    </r>
  </si>
  <si>
    <r>
      <rPr>
        <sz val="8"/>
        <color rgb="FFCCCCCC"/>
        <rFont val="Consolas"/>
        <family val="3"/>
        <charset val="161"/>
      </rPr>
      <t>(</t>
    </r>
    <r>
      <rPr>
        <sz val="8"/>
        <color rgb="FFCE9178"/>
        <rFont val="aptos narrow"/>
        <family val="2"/>
        <scheme val="minor"/>
      </rPr>
      <t>'Darrell'</t>
    </r>
    <r>
      <rPr>
        <sz val="8"/>
        <color rgb="FFCCCCCC"/>
        <rFont val="Consolas"/>
        <family val="3"/>
        <charset val="161"/>
      </rPr>
      <t xml:space="preserve">, </t>
    </r>
    <r>
      <rPr>
        <sz val="8"/>
        <color rgb="FFCE9178"/>
        <rFont val="aptos narrow"/>
        <family val="2"/>
        <scheme val="minor"/>
      </rPr>
      <t>'Rosales'</t>
    </r>
    <r>
      <rPr>
        <sz val="8"/>
        <color rgb="FFCCCCCC"/>
        <rFont val="Consolas"/>
        <family val="3"/>
        <charset val="161"/>
      </rPr>
      <t xml:space="preserve">, </t>
    </r>
    <r>
      <rPr>
        <sz val="8"/>
        <color rgb="FFCE9178"/>
        <rFont val="aptos narrow"/>
        <family val="2"/>
        <scheme val="minor"/>
      </rPr>
      <t>'337-453-8559'</t>
    </r>
    <r>
      <rPr>
        <sz val="8"/>
        <color rgb="FFCCCCCC"/>
        <rFont val="Consolas"/>
        <family val="3"/>
        <charset val="161"/>
      </rPr>
      <t xml:space="preserve">, </t>
    </r>
    <r>
      <rPr>
        <sz val="8"/>
        <color rgb="FFCE9178"/>
        <rFont val="aptos narrow"/>
        <family val="2"/>
        <scheme val="minor"/>
      </rPr>
      <t>'1992-04-30'</t>
    </r>
    <r>
      <rPr>
        <sz val="8"/>
        <color rgb="FFCCCCCC"/>
        <rFont val="Consolas"/>
        <family val="3"/>
        <charset val="161"/>
      </rPr>
      <t xml:space="preserve">, </t>
    </r>
    <r>
      <rPr>
        <sz val="8"/>
        <color rgb="FFB5CEA8"/>
        <rFont val="aptos narrow"/>
        <family val="2"/>
        <scheme val="minor"/>
      </rPr>
      <t>32</t>
    </r>
    <r>
      <rPr>
        <sz val="8"/>
        <color rgb="FFCCCCCC"/>
        <rFont val="Consolas"/>
        <family val="3"/>
        <charset val="161"/>
      </rPr>
      <t xml:space="preserve">, </t>
    </r>
    <r>
      <rPr>
        <sz val="8"/>
        <color rgb="FFB5CEA8"/>
        <rFont val="aptos narrow"/>
        <family val="2"/>
        <scheme val="minor"/>
      </rPr>
      <t>3</t>
    </r>
    <r>
      <rPr>
        <sz val="8"/>
        <color rgb="FFCCCCCC"/>
        <rFont val="Consolas"/>
        <family val="3"/>
        <charset val="161"/>
      </rPr>
      <t>),</t>
    </r>
  </si>
  <si>
    <r>
      <rPr>
        <sz val="8"/>
        <color rgb="FFCCCCCC"/>
        <rFont val="Consolas"/>
        <family val="3"/>
        <charset val="161"/>
      </rPr>
      <t>(</t>
    </r>
    <r>
      <rPr>
        <sz val="8"/>
        <color rgb="FFCE9178"/>
        <rFont val="aptos narrow"/>
        <family val="2"/>
        <scheme val="minor"/>
      </rPr>
      <t>'Samantha'</t>
    </r>
    <r>
      <rPr>
        <sz val="8"/>
        <color rgb="FFCCCCCC"/>
        <rFont val="Consolas"/>
        <family val="3"/>
        <charset val="161"/>
      </rPr>
      <t xml:space="preserve">, </t>
    </r>
    <r>
      <rPr>
        <sz val="8"/>
        <color rgb="FFCE9178"/>
        <rFont val="aptos narrow"/>
        <family val="2"/>
        <scheme val="minor"/>
      </rPr>
      <t>'Ruiz'</t>
    </r>
    <r>
      <rPr>
        <sz val="8"/>
        <color rgb="FFCCCCCC"/>
        <rFont val="Consolas"/>
        <family val="3"/>
        <charset val="161"/>
      </rPr>
      <t xml:space="preserve">, </t>
    </r>
    <r>
      <rPr>
        <sz val="8"/>
        <color rgb="FFCE9178"/>
        <rFont val="aptos narrow"/>
        <family val="2"/>
        <scheme val="minor"/>
      </rPr>
      <t>'(410)852-6512x925'</t>
    </r>
    <r>
      <rPr>
        <sz val="8"/>
        <color rgb="FFCCCCCC"/>
        <rFont val="Consolas"/>
        <family val="3"/>
        <charset val="161"/>
      </rPr>
      <t xml:space="preserve">, </t>
    </r>
    <r>
      <rPr>
        <sz val="8"/>
        <color rgb="FFCE9178"/>
        <rFont val="aptos narrow"/>
        <family val="2"/>
        <scheme val="minor"/>
      </rPr>
      <t>'1988-11-01'</t>
    </r>
    <r>
      <rPr>
        <sz val="8"/>
        <color rgb="FFCCCCCC"/>
        <rFont val="Consolas"/>
        <family val="3"/>
        <charset val="161"/>
      </rPr>
      <t xml:space="preserve">, </t>
    </r>
    <r>
      <rPr>
        <sz val="8"/>
        <color rgb="FFB5CEA8"/>
        <rFont val="aptos narrow"/>
        <family val="2"/>
        <scheme val="minor"/>
      </rPr>
      <t>36</t>
    </r>
    <r>
      <rPr>
        <sz val="8"/>
        <color rgb="FFCCCCCC"/>
        <rFont val="Consolas"/>
        <family val="3"/>
        <charset val="161"/>
      </rPr>
      <t xml:space="preserve">, </t>
    </r>
    <r>
      <rPr>
        <sz val="8"/>
        <color rgb="FFB5CEA8"/>
        <rFont val="aptos narrow"/>
        <family val="2"/>
        <scheme val="minor"/>
      </rPr>
      <t>1</t>
    </r>
    <r>
      <rPr>
        <sz val="8"/>
        <color rgb="FFCCCCCC"/>
        <rFont val="Consolas"/>
        <family val="3"/>
        <charset val="161"/>
      </rPr>
      <t>),</t>
    </r>
  </si>
  <si>
    <r>
      <rPr>
        <sz val="8"/>
        <color rgb="FFCCCCCC"/>
        <rFont val="Consolas"/>
        <family val="3"/>
        <charset val="161"/>
      </rPr>
      <t>(</t>
    </r>
    <r>
      <rPr>
        <sz val="8"/>
        <color rgb="FFCE9178"/>
        <rFont val="aptos narrow"/>
        <family val="2"/>
        <scheme val="minor"/>
      </rPr>
      <t>'Ashley'</t>
    </r>
    <r>
      <rPr>
        <sz val="8"/>
        <color rgb="FFCCCCCC"/>
        <rFont val="Consolas"/>
        <family val="3"/>
        <charset val="161"/>
      </rPr>
      <t xml:space="preserve">, </t>
    </r>
    <r>
      <rPr>
        <sz val="8"/>
        <color rgb="FFCE9178"/>
        <rFont val="aptos narrow"/>
        <family val="2"/>
        <scheme val="minor"/>
      </rPr>
      <t>'Wade'</t>
    </r>
    <r>
      <rPr>
        <sz val="8"/>
        <color rgb="FFCCCCCC"/>
        <rFont val="Consolas"/>
        <family val="3"/>
        <charset val="161"/>
      </rPr>
      <t xml:space="preserve">, </t>
    </r>
    <r>
      <rPr>
        <sz val="8"/>
        <color rgb="FFCE9178"/>
        <rFont val="aptos narrow"/>
        <family val="2"/>
        <scheme val="minor"/>
      </rPr>
      <t>'+1-846-847-5426x01616'</t>
    </r>
    <r>
      <rPr>
        <sz val="8"/>
        <color rgb="FFCCCCCC"/>
        <rFont val="Consolas"/>
        <family val="3"/>
        <charset val="161"/>
      </rPr>
      <t xml:space="preserve">, </t>
    </r>
    <r>
      <rPr>
        <sz val="8"/>
        <color rgb="FFCE9178"/>
        <rFont val="aptos narrow"/>
        <family val="2"/>
        <scheme val="minor"/>
      </rPr>
      <t>'1968-06-17'</t>
    </r>
    <r>
      <rPr>
        <sz val="8"/>
        <color rgb="FFCCCCCC"/>
        <rFont val="Consolas"/>
        <family val="3"/>
        <charset val="161"/>
      </rPr>
      <t xml:space="preserve">, </t>
    </r>
    <r>
      <rPr>
        <sz val="8"/>
        <color rgb="FFB5CEA8"/>
        <rFont val="aptos narrow"/>
        <family val="2"/>
        <scheme val="minor"/>
      </rPr>
      <t>56</t>
    </r>
    <r>
      <rPr>
        <sz val="8"/>
        <color rgb="FFCCCCCC"/>
        <rFont val="Consolas"/>
        <family val="3"/>
        <charset val="161"/>
      </rPr>
      <t xml:space="preserve">, </t>
    </r>
    <r>
      <rPr>
        <sz val="8"/>
        <color rgb="FFB5CEA8"/>
        <rFont val="aptos narrow"/>
        <family val="2"/>
        <scheme val="minor"/>
      </rPr>
      <t>4</t>
    </r>
    <r>
      <rPr>
        <sz val="8"/>
        <color rgb="FFCCCCCC"/>
        <rFont val="Consolas"/>
        <family val="3"/>
        <charset val="161"/>
      </rPr>
      <t>),</t>
    </r>
  </si>
  <si>
    <r>
      <rPr>
        <sz val="8"/>
        <color rgb="FFCCCCCC"/>
        <rFont val="Consolas"/>
        <family val="3"/>
        <charset val="161"/>
      </rPr>
      <t>(</t>
    </r>
    <r>
      <rPr>
        <sz val="8"/>
        <color rgb="FFCE9178"/>
        <rFont val="aptos narrow"/>
        <family val="2"/>
        <scheme val="minor"/>
      </rPr>
      <t>'Phillip'</t>
    </r>
    <r>
      <rPr>
        <sz val="8"/>
        <color rgb="FFCCCCCC"/>
        <rFont val="Consolas"/>
        <family val="3"/>
        <charset val="161"/>
      </rPr>
      <t xml:space="preserve">, </t>
    </r>
    <r>
      <rPr>
        <sz val="8"/>
        <color rgb="FFCE9178"/>
        <rFont val="aptos narrow"/>
        <family val="2"/>
        <scheme val="minor"/>
      </rPr>
      <t>'Vaughn'</t>
    </r>
    <r>
      <rPr>
        <sz val="8"/>
        <color rgb="FFCCCCCC"/>
        <rFont val="Consolas"/>
        <family val="3"/>
        <charset val="161"/>
      </rPr>
      <t xml:space="preserve">, </t>
    </r>
    <r>
      <rPr>
        <sz val="8"/>
        <color rgb="FFCE9178"/>
        <rFont val="aptos narrow"/>
        <family val="2"/>
        <scheme val="minor"/>
      </rPr>
      <t>'001-423-527-8758'</t>
    </r>
    <r>
      <rPr>
        <sz val="8"/>
        <color rgb="FFCCCCCC"/>
        <rFont val="Consolas"/>
        <family val="3"/>
        <charset val="161"/>
      </rPr>
      <t xml:space="preserve">, </t>
    </r>
    <r>
      <rPr>
        <sz val="8"/>
        <color rgb="FFCE9178"/>
        <rFont val="aptos narrow"/>
        <family val="2"/>
        <scheme val="minor"/>
      </rPr>
      <t>'2001-10-14'</t>
    </r>
    <r>
      <rPr>
        <sz val="8"/>
        <color rgb="FFCCCCCC"/>
        <rFont val="Consolas"/>
        <family val="3"/>
        <charset val="161"/>
      </rPr>
      <t xml:space="preserve">, </t>
    </r>
    <r>
      <rPr>
        <sz val="8"/>
        <color rgb="FFB5CEA8"/>
        <rFont val="aptos narrow"/>
        <family val="2"/>
        <scheme val="minor"/>
      </rPr>
      <t>23</t>
    </r>
    <r>
      <rPr>
        <sz val="8"/>
        <color rgb="FFCCCCCC"/>
        <rFont val="Consolas"/>
        <family val="3"/>
        <charset val="161"/>
      </rPr>
      <t xml:space="preserve">, </t>
    </r>
    <r>
      <rPr>
        <sz val="8"/>
        <color rgb="FFB5CEA8"/>
        <rFont val="aptos narrow"/>
        <family val="2"/>
        <scheme val="minor"/>
      </rPr>
      <t>4</t>
    </r>
    <r>
      <rPr>
        <sz val="8"/>
        <color rgb="FFCCCCCC"/>
        <rFont val="Consolas"/>
        <family val="3"/>
        <charset val="161"/>
      </rPr>
      <t>),</t>
    </r>
  </si>
  <si>
    <r>
      <rPr>
        <sz val="8"/>
        <color rgb="FFCCCCCC"/>
        <rFont val="Consolas"/>
        <family val="3"/>
        <charset val="161"/>
      </rPr>
      <t>(</t>
    </r>
    <r>
      <rPr>
        <sz val="8"/>
        <color rgb="FFCE9178"/>
        <rFont val="aptos narrow"/>
        <family val="2"/>
        <scheme val="minor"/>
      </rPr>
      <t>'Peggy'</t>
    </r>
    <r>
      <rPr>
        <sz val="8"/>
        <color rgb="FFCCCCCC"/>
        <rFont val="Consolas"/>
        <family val="3"/>
        <charset val="161"/>
      </rPr>
      <t xml:space="preserve">, </t>
    </r>
    <r>
      <rPr>
        <sz val="8"/>
        <color rgb="FFCE9178"/>
        <rFont val="aptos narrow"/>
        <family val="2"/>
        <scheme val="minor"/>
      </rPr>
      <t>'Brown'</t>
    </r>
    <r>
      <rPr>
        <sz val="8"/>
        <color rgb="FFCCCCCC"/>
        <rFont val="Consolas"/>
        <family val="3"/>
        <charset val="161"/>
      </rPr>
      <t xml:space="preserve">, </t>
    </r>
    <r>
      <rPr>
        <sz val="8"/>
        <color rgb="FFCE9178"/>
        <rFont val="aptos narrow"/>
        <family val="2"/>
        <scheme val="minor"/>
      </rPr>
      <t>'275.845.6842x7737'</t>
    </r>
    <r>
      <rPr>
        <sz val="8"/>
        <color rgb="FFCCCCCC"/>
        <rFont val="Consolas"/>
        <family val="3"/>
        <charset val="161"/>
      </rPr>
      <t xml:space="preserve">, </t>
    </r>
    <r>
      <rPr>
        <sz val="8"/>
        <color rgb="FFCE9178"/>
        <rFont val="aptos narrow"/>
        <family val="2"/>
        <scheme val="minor"/>
      </rPr>
      <t>'1973-06-01'</t>
    </r>
    <r>
      <rPr>
        <sz val="8"/>
        <color rgb="FFCCCCCC"/>
        <rFont val="Consolas"/>
        <family val="3"/>
        <charset val="161"/>
      </rPr>
      <t xml:space="preserve">, </t>
    </r>
    <r>
      <rPr>
        <sz val="8"/>
        <color rgb="FFB5CEA8"/>
        <rFont val="aptos narrow"/>
        <family val="2"/>
        <scheme val="minor"/>
      </rPr>
      <t>51</t>
    </r>
    <r>
      <rPr>
        <sz val="8"/>
        <color rgb="FFCCCCCC"/>
        <rFont val="Consolas"/>
        <family val="3"/>
        <charset val="161"/>
      </rPr>
      <t xml:space="preserve">, </t>
    </r>
    <r>
      <rPr>
        <sz val="8"/>
        <color rgb="FFB5CEA8"/>
        <rFont val="aptos narrow"/>
        <family val="2"/>
        <scheme val="minor"/>
      </rPr>
      <t>3</t>
    </r>
    <r>
      <rPr>
        <sz val="8"/>
        <color rgb="FFCCCCCC"/>
        <rFont val="Consolas"/>
        <family val="3"/>
        <charset val="161"/>
      </rPr>
      <t>),</t>
    </r>
  </si>
  <si>
    <r>
      <rPr>
        <sz val="8"/>
        <color rgb="FFCCCCCC"/>
        <rFont val="Consolas"/>
        <family val="3"/>
        <charset val="161"/>
      </rPr>
      <t>(</t>
    </r>
    <r>
      <rPr>
        <sz val="8"/>
        <color rgb="FFCE9178"/>
        <rFont val="aptos narrow"/>
        <family val="2"/>
        <scheme val="minor"/>
      </rPr>
      <t>'Carl'</t>
    </r>
    <r>
      <rPr>
        <sz val="8"/>
        <color rgb="FFCCCCCC"/>
        <rFont val="Consolas"/>
        <family val="3"/>
        <charset val="161"/>
      </rPr>
      <t xml:space="preserve">, </t>
    </r>
    <r>
      <rPr>
        <sz val="8"/>
        <color rgb="FFCE9178"/>
        <rFont val="aptos narrow"/>
        <family val="2"/>
        <scheme val="minor"/>
      </rPr>
      <t>'Gregory'</t>
    </r>
    <r>
      <rPr>
        <sz val="8"/>
        <color rgb="FFCCCCCC"/>
        <rFont val="Consolas"/>
        <family val="3"/>
        <charset val="161"/>
      </rPr>
      <t xml:space="preserve">, </t>
    </r>
    <r>
      <rPr>
        <sz val="8"/>
        <color rgb="FFCE9178"/>
        <rFont val="aptos narrow"/>
        <family val="2"/>
        <scheme val="minor"/>
      </rPr>
      <t>'+1-701-793-0267'</t>
    </r>
    <r>
      <rPr>
        <sz val="8"/>
        <color rgb="FFCCCCCC"/>
        <rFont val="Consolas"/>
        <family val="3"/>
        <charset val="161"/>
      </rPr>
      <t xml:space="preserve">, </t>
    </r>
    <r>
      <rPr>
        <sz val="8"/>
        <color rgb="FFCE9178"/>
        <rFont val="aptos narrow"/>
        <family val="2"/>
        <scheme val="minor"/>
      </rPr>
      <t>'1965-01-17'</t>
    </r>
    <r>
      <rPr>
        <sz val="8"/>
        <color rgb="FFCCCCCC"/>
        <rFont val="Consolas"/>
        <family val="3"/>
        <charset val="161"/>
      </rPr>
      <t xml:space="preserve">, </t>
    </r>
    <r>
      <rPr>
        <sz val="8"/>
        <color rgb="FFB5CEA8"/>
        <rFont val="aptos narrow"/>
        <family val="2"/>
        <scheme val="minor"/>
      </rPr>
      <t>59</t>
    </r>
    <r>
      <rPr>
        <sz val="8"/>
        <color rgb="FFCCCCCC"/>
        <rFont val="Consolas"/>
        <family val="3"/>
        <charset val="161"/>
      </rPr>
      <t xml:space="preserve">, </t>
    </r>
    <r>
      <rPr>
        <sz val="8"/>
        <color rgb="FFB5CEA8"/>
        <rFont val="aptos narrow"/>
        <family val="2"/>
        <scheme val="minor"/>
      </rPr>
      <t>1</t>
    </r>
    <r>
      <rPr>
        <sz val="8"/>
        <color rgb="FFCCCCCC"/>
        <rFont val="Consolas"/>
        <family val="3"/>
        <charset val="161"/>
      </rPr>
      <t>),</t>
    </r>
  </si>
  <si>
    <r>
      <rPr>
        <sz val="8"/>
        <color rgb="FFCCCCCC"/>
        <rFont val="Consolas"/>
        <family val="3"/>
        <charset val="161"/>
      </rPr>
      <t>(</t>
    </r>
    <r>
      <rPr>
        <sz val="8"/>
        <color rgb="FFCE9178"/>
        <rFont val="aptos narrow"/>
        <family val="2"/>
        <scheme val="minor"/>
      </rPr>
      <t>'Matthew'</t>
    </r>
    <r>
      <rPr>
        <sz val="8"/>
        <color rgb="FFCCCCCC"/>
        <rFont val="Consolas"/>
        <family val="3"/>
        <charset val="161"/>
      </rPr>
      <t xml:space="preserve">, </t>
    </r>
    <r>
      <rPr>
        <sz val="8"/>
        <color rgb="FFCE9178"/>
        <rFont val="aptos narrow"/>
        <family val="2"/>
        <scheme val="minor"/>
      </rPr>
      <t>'Walters'</t>
    </r>
    <r>
      <rPr>
        <sz val="8"/>
        <color rgb="FFCCCCCC"/>
        <rFont val="Consolas"/>
        <family val="3"/>
        <charset val="161"/>
      </rPr>
      <t xml:space="preserve">, </t>
    </r>
    <r>
      <rPr>
        <sz val="8"/>
        <color rgb="FFCE9178"/>
        <rFont val="aptos narrow"/>
        <family val="2"/>
        <scheme val="minor"/>
      </rPr>
      <t>'(625)957-9764x6826'</t>
    </r>
    <r>
      <rPr>
        <sz val="8"/>
        <color rgb="FFCCCCCC"/>
        <rFont val="Consolas"/>
        <family val="3"/>
        <charset val="161"/>
      </rPr>
      <t xml:space="preserve">, </t>
    </r>
    <r>
      <rPr>
        <sz val="8"/>
        <color rgb="FFCE9178"/>
        <rFont val="aptos narrow"/>
        <family val="2"/>
        <scheme val="minor"/>
      </rPr>
      <t>'1988-06-13'</t>
    </r>
    <r>
      <rPr>
        <sz val="8"/>
        <color rgb="FFCCCCCC"/>
        <rFont val="Consolas"/>
        <family val="3"/>
        <charset val="161"/>
      </rPr>
      <t xml:space="preserve">, </t>
    </r>
    <r>
      <rPr>
        <sz val="8"/>
        <color rgb="FFB5CEA8"/>
        <rFont val="aptos narrow"/>
        <family val="2"/>
        <scheme val="minor"/>
      </rPr>
      <t>36</t>
    </r>
    <r>
      <rPr>
        <sz val="8"/>
        <color rgb="FFCCCCCC"/>
        <rFont val="Consolas"/>
        <family val="3"/>
        <charset val="161"/>
      </rPr>
      <t xml:space="preserve">, </t>
    </r>
    <r>
      <rPr>
        <sz val="8"/>
        <color rgb="FFB5CEA8"/>
        <rFont val="aptos narrow"/>
        <family val="2"/>
        <scheme val="minor"/>
      </rPr>
      <t>2</t>
    </r>
    <r>
      <rPr>
        <sz val="8"/>
        <color rgb="FFCCCCCC"/>
        <rFont val="Consolas"/>
        <family val="3"/>
        <charset val="161"/>
      </rPr>
      <t>),</t>
    </r>
  </si>
  <si>
    <r>
      <rPr>
        <sz val="8"/>
        <color rgb="FFCCCCCC"/>
        <rFont val="Consolas"/>
        <family val="3"/>
        <charset val="161"/>
      </rPr>
      <t>(</t>
    </r>
    <r>
      <rPr>
        <sz val="8"/>
        <color rgb="FFCE9178"/>
        <rFont val="aptos narrow"/>
        <family val="2"/>
        <scheme val="minor"/>
      </rPr>
      <t>'Thomas'</t>
    </r>
    <r>
      <rPr>
        <sz val="8"/>
        <color rgb="FFCCCCCC"/>
        <rFont val="Consolas"/>
        <family val="3"/>
        <charset val="161"/>
      </rPr>
      <t xml:space="preserve">, </t>
    </r>
    <r>
      <rPr>
        <sz val="8"/>
        <color rgb="FFCE9178"/>
        <rFont val="aptos narrow"/>
        <family val="2"/>
        <scheme val="minor"/>
      </rPr>
      <t>'Vance'</t>
    </r>
    <r>
      <rPr>
        <sz val="8"/>
        <color rgb="FFCCCCCC"/>
        <rFont val="Consolas"/>
        <family val="3"/>
        <charset val="161"/>
      </rPr>
      <t xml:space="preserve">, </t>
    </r>
    <r>
      <rPr>
        <sz val="8"/>
        <color rgb="FFCE9178"/>
        <rFont val="aptos narrow"/>
        <family val="2"/>
        <scheme val="minor"/>
      </rPr>
      <t>'(212)475-3989'</t>
    </r>
    <r>
      <rPr>
        <sz val="8"/>
        <color rgb="FFCCCCCC"/>
        <rFont val="Consolas"/>
        <family val="3"/>
        <charset val="161"/>
      </rPr>
      <t xml:space="preserve">, </t>
    </r>
    <r>
      <rPr>
        <sz val="8"/>
        <color rgb="FFCE9178"/>
        <rFont val="aptos narrow"/>
        <family val="2"/>
        <scheme val="minor"/>
      </rPr>
      <t>'1976-06-12'</t>
    </r>
    <r>
      <rPr>
        <sz val="8"/>
        <color rgb="FFCCCCCC"/>
        <rFont val="Consolas"/>
        <family val="3"/>
        <charset val="161"/>
      </rPr>
      <t xml:space="preserve">, </t>
    </r>
    <r>
      <rPr>
        <sz val="8"/>
        <color rgb="FFB5CEA8"/>
        <rFont val="aptos narrow"/>
        <family val="2"/>
        <scheme val="minor"/>
      </rPr>
      <t>48</t>
    </r>
    <r>
      <rPr>
        <sz val="8"/>
        <color rgb="FFCCCCCC"/>
        <rFont val="Consolas"/>
        <family val="3"/>
        <charset val="161"/>
      </rPr>
      <t xml:space="preserve">, </t>
    </r>
    <r>
      <rPr>
        <sz val="8"/>
        <color rgb="FFB5CEA8"/>
        <rFont val="aptos narrow"/>
        <family val="2"/>
        <scheme val="minor"/>
      </rPr>
      <t>2</t>
    </r>
    <r>
      <rPr>
        <sz val="8"/>
        <color rgb="FFCCCCCC"/>
        <rFont val="Consolas"/>
        <family val="3"/>
        <charset val="161"/>
      </rPr>
      <t>);</t>
    </r>
  </si>
  <si>
    <t>Fruitarian</t>
  </si>
  <si>
    <t>Dairy</t>
  </si>
  <si>
    <t>Milk and milk products</t>
  </si>
  <si>
    <t>Plant-based</t>
  </si>
  <si>
    <t>INSERT INTO RecipeSteps VALUES ('Pasta Salad', 1, 'Cook pasta according to package instructions.');</t>
  </si>
  <si>
    <t>INSERT INTO RecipeSteps VALUES ('Pasta Salad', 2, 'Drain and rinse pasta under cold water.');</t>
  </si>
  <si>
    <t>INSERT INTO RecipeSteps VALUES ('Pasta Salad', 3, 'Chop vegetables (e.g., tomatoes, cucumbers, bell peppers).');</t>
  </si>
  <si>
    <t>INSERT INTO RecipeSteps VALUES ('Pasta Salad', 4, 'Mix pasta, vegetables, and dressing in a large bowl.');</t>
  </si>
  <si>
    <t>INSERT INTO RecipeSteps VALUES ('Pasta Salad', 5, 'Chill in the refrigerator for at least 1 hour before serving.');</t>
  </si>
  <si>
    <t>INSERT INTO RecipeSteps VALUES ('Lasagna', 1, 'Preheat oven to 375°F (190°C).');</t>
  </si>
  <si>
    <t>INSERT INTO RecipeSteps VALUES ('Lasagna', 2, 'Cook lasagna noodles according to package instructions.');</t>
  </si>
  <si>
    <t>INSERT INTO RecipeSteps VALUES ('Lasagna', 3, 'Brown ground beef in a skillet and drain excess fat.');</t>
  </si>
  <si>
    <t>INSERT INTO RecipeSteps VALUES ('Lasagna', 4, 'Mix ricotta cheese, egg, and parsley in a bowl.');</t>
  </si>
  <si>
    <t>INSERT INTO RecipeSteps VALUES ('Lasagna', 5, 'Layer sauce, noodles, ricotta mixture, and mozzarella in a baking dish.');</t>
  </si>
  <si>
    <t>INSERT INTO RecipeSteps VALUES ('Lasagna', 6, 'Repeat layers and top with remaining mozzarella.');</t>
  </si>
  <si>
    <t>INSERT INTO RecipeSteps VALUES ('Lasagna', 7, 'Cover with foil and bake for 25 minutes.');</t>
  </si>
  <si>
    <t>INSERT INTO RecipeSteps VALUES ('Lasagna', 8, 'Remove foil and bake an additional 25 minutes.');</t>
  </si>
  <si>
    <t>INSERT INTO RecipeSteps VALUES ('Lasagna', 9, 'Let stand for 10 minutes before serving.');</t>
  </si>
  <si>
    <t>INSERT INTO RecipeSteps VALUES ('Hearty Pancakes', 1, 'Mix flour, sugar, baking powder, and salt in a bowl.');</t>
  </si>
  <si>
    <t>INSERT INTO RecipeSteps VALUES ('Hearty Pancakes', 2, 'In another bowl, whisk milk, eggs, and melted butter.');</t>
  </si>
  <si>
    <t>INSERT INTO RecipeSteps VALUES ('Hearty Pancakes', 3, 'Combine wet and dry ingredients and stir until just blended.');</t>
  </si>
  <si>
    <t>INSERT INTO RecipeSteps VALUES ('Hearty Pancakes', 4, 'Heat a lightly oiled griddle over medium-high heat.');</t>
  </si>
  <si>
    <t>INSERT INTO RecipeSteps VALUES ('Hearty Pancakes', 5, 'Pour batter onto the griddle and cook until bubbles form on the surface.');</t>
  </si>
  <si>
    <t>INSERT INTO RecipeSteps VALUES ('Hearty Pancakes', 6, 'Flip and cook until golden brown.');</t>
  </si>
  <si>
    <t>-- White beans, tomatoes, and spinach</t>
  </si>
  <si>
    <t>INSERT INTO RecipeSteps VALUES ('White beans, tomatoes, and spinach', 1, 'Heat olive oil in a large skillet over medium heat.');</t>
  </si>
  <si>
    <t>INSERT INTO RecipeSteps VALUES ('White beans, tomatoes, and spinach', 2, 'Add minced garlic and sauté until fragrant.');</t>
  </si>
  <si>
    <t>INSERT INTO RecipeSteps VALUES ('White beans, tomatoes, and spinach', 3, 'Stir in chopped tomatoes and cook for 5 minutes.');</t>
  </si>
  <si>
    <t>INSERT INTO RecipeSteps VALUES ('White beans, tomatoes, and spinach', 4, 'Add white beans and cook until heated through.');</t>
  </si>
  <si>
    <t>INSERT INTO RecipeSteps VALUES ('White beans, tomatoes, and spinach', 5, 'Stir in spinach and cook until wilted.');</t>
  </si>
  <si>
    <t>INSERT INTO RecipeSteps VALUES ('White beans, tomatoes, and spinach', 6, 'Season with salt and pepper to taste.');</t>
  </si>
  <si>
    <t>INSERT INTO RecipeSteps VALUES ('Spaghetti', 1, 'Bring a large pot of salted water to a boil.');</t>
  </si>
  <si>
    <t>INSERT INTO RecipeSteps VALUES ('Spaghetti', 2, 'Cook spaghetti according to package instructions.');</t>
  </si>
  <si>
    <t>INSERT INTO RecipeSteps VALUES ('Spaghetti', 3, 'Drain spaghetti and set aside.');</t>
  </si>
  <si>
    <t>INSERT INTO RecipeSteps VALUES ('Spaghetti', 4, 'Heat olive oil in a large skillet over medium heat.');</t>
  </si>
  <si>
    <t>INSERT INTO RecipeSteps VALUES ('Spaghetti', 5, 'Add minced garlic and sauté until fragrant.');</t>
  </si>
  <si>
    <t>INSERT INTO RecipeSteps VALUES ('Spaghetti', 6, 'Stir in tomato sauce and simmer for 10 minutes.');</t>
  </si>
  <si>
    <t>INSERT INTO RecipeSteps VALUES ('Spaghetti', 7, 'Toss spaghetti with sauce and serve.');</t>
  </si>
  <si>
    <t>INSERT INTO RecipeSteps VALUES ('Scones', 1, 'Preheat oven to 400°F (200°C).');</t>
  </si>
  <si>
    <t>INSERT INTO RecipeSteps VALUES ('Scones', 2, 'Mix flour, sugar, baking powder, and salt in a bowl.');</t>
  </si>
  <si>
    <t>INSERT INTO RecipeSteps VALUES ('Scones', 3, 'Cut in butter until mixture resembles coarse crumbs.');</t>
  </si>
  <si>
    <t>INSERT INTO RecipeSteps VALUES ('Scones', 4, 'Stir in milk and egg until just combined.');</t>
  </si>
  <si>
    <t>INSERT INTO RecipeSteps VALUES ('Scones', 5, 'Turn dough onto a floured surface and knead gently.');</t>
  </si>
  <si>
    <t>INSERT INTO RecipeSteps VALUES ('Scones', 6, 'Pat dough into a circle and cut into wedges.');</t>
  </si>
  <si>
    <t>INSERT INTO RecipeSteps VALUES ('Scones', 7, 'Place wedges on a baking sheet and bake for 15-20 minutes.');</t>
  </si>
  <si>
    <t>INSERT INTO RecipeSteps VALUES ('Pizza', 1, 'Preheat oven to 475°F (245°C).');</t>
  </si>
  <si>
    <t>INSERT INTO RecipeSteps VALUES ('Pizza', 2, 'Roll out pizza dough on a floured surface.');</t>
  </si>
  <si>
    <t>INSERT INTO RecipeSteps VALUES ('Pizza', 3, 'Transfer dough to a pizza stone or baking sheet.');</t>
  </si>
  <si>
    <t>INSERT INTO RecipeSteps VALUES ('Pizza', 4, 'Spread tomato sauce over the dough.');</t>
  </si>
  <si>
    <t>INSERT INTO RecipeSteps VALUES ('Pizza', 5, 'Add toppings (e.g., cheese, pepperoni, vegetables).');</t>
  </si>
  <si>
    <t>INSERT INTO RecipeSteps VALUES ('Pizza', 6, 'Bake for 10-12 minutes or until crust is golden brown.');</t>
  </si>
  <si>
    <t>INSERT INTO RecipeSteps VALUES ('Stir-Fry', 1, 'Heat oil in a large wok over high heat.');</t>
  </si>
  <si>
    <t>INSERT INTO RecipeSteps VALUES ('Stir-Fry', 2, 'Add sliced vegetables and stir-fry for 3-5 minutes.');</t>
  </si>
  <si>
    <t>INSERT INTO RecipeSteps VALUES ('Stir-Fry', 3, 'Add protein (e.g., chicken, beef) and cook until browned.');</t>
  </si>
  <si>
    <t>INSERT INTO RecipeSteps VALUES ('Stir-Fry', 4, 'Stir in soy sauce and other seasonings.');</t>
  </si>
  <si>
    <t>INSERT INTO RecipeSteps VALUES ('Stir-Fry', 5, 'Serve over rice or noodles.');</t>
  </si>
  <si>
    <t>INSERT INTO RecipeSteps VALUES ('Rustic Italian Tortellini Soup', 1, 'Heat olive oil in a large pot over medium heat.');</t>
  </si>
  <si>
    <t>INSERT INTO RecipeSteps VALUES ('Rustic Italian Tortellini Soup', 2, 'Add chopped onion and garlic, sauté until translucent.');</t>
  </si>
  <si>
    <t>INSERT INTO RecipeSteps VALUES ('Rustic Italian Tortellini Soup', 3, 'Stir in diced tomatoes, broth, and Italian seasoning.');</t>
  </si>
  <si>
    <t>INSERT INTO RecipeSteps VALUES ('Rustic Italian Tortellini Soup', 4, 'Bring to a boil, then reduce heat and simmer for 10 minutes.');</t>
  </si>
  <si>
    <t>INSERT INTO RecipeSteps VALUES ('Rustic Italian Tortellini Soup', 5, 'Add tortellini and cook until tender.');</t>
  </si>
  <si>
    <t>INSERT INTO RecipeSteps VALUES ('Rustic Italian Tortellini Soup', 6, 'Stir in spinach until wilted, then serve.');</t>
  </si>
  <si>
    <t>INSERT INTO RecipeSteps VALUES ('Swedish Meatballs', 1, 'Mix ground beef, breadcrumbs, egg, and spices in a bowl.');</t>
  </si>
  <si>
    <t>INSERT INTO RecipeSteps VALUES ('Swedish Meatballs', 2, 'Form mixture into small meatballs.');</t>
  </si>
  <si>
    <t>INSERT INTO RecipeSteps VALUES ('Swedish Meatballs', 3, 'Brown meatballs in a skillet over medium heat.');</t>
  </si>
  <si>
    <t>INSERT INTO RecipeSteps VALUES ('Swedish Meatballs', 4, 'Remove meatballs and set aside.');</t>
  </si>
  <si>
    <t>INSERT INTO RecipeSteps VALUES ('Swedish Meatballs', 5, 'In the same skillet, make a roux with butter and flour.');</t>
  </si>
  <si>
    <t>INSERT INTO RecipeSteps VALUES ('Swedish Meatballs', 6, 'Gradually stir in beef broth and cream, cooking until thickened.');</t>
  </si>
  <si>
    <t>INSERT INTO RecipeSteps VALUES ('Swedish Meatballs', 7, 'Return meatballs to the skillet and simmer until heated through.');</t>
  </si>
  <si>
    <t>INSERT INTO RecipeSteps VALUES ('Barley Beef Skillet', 1, 'Brown ground beef in a large skillet.');</t>
  </si>
  <si>
    <t>INSERT INTO RecipeSteps VALUES ('Barley Beef Skillet', 2, 'Add chopped onion and cook until translucent.');</t>
  </si>
  <si>
    <t>INSERT INTO RecipeSteps VALUES ('Barley Beef Skillet', 3, 'Stir in barley and beef broth.');</t>
  </si>
  <si>
    <t>INSERT INTO RecipeSteps VALUES ('Barley Beef Skillet', 4, 'Bring to a boil, then reduce heat and simmer until barley is tender.');</t>
  </si>
  <si>
    <t>INSERT INTO RecipeSteps VALUES ('Barley Beef Skillet', 5, 'Season with salt and pepper to taste.');</t>
  </si>
  <si>
    <t>INSERT INTO RecipeSteps VALUES ('Southwest Beef &amp; Rice Skillet', 1, 'Brown ground beef in a large skillet.');</t>
  </si>
  <si>
    <t>INSERT INTO RecipeSteps VALUES ('Southwest Beef &amp; Rice Skillet', 2, 'Add chopped bell pepper and onion, cook until softened.');</t>
  </si>
  <si>
    <t>INSERT INTO RecipeSteps VALUES ('Southwest Beef &amp; Rice Skillet', 3, 'Stir in rice, black beans, corn, and salsa.');</t>
  </si>
  <si>
    <t>INSERT INTO RecipeSteps VALUES ('Southwest Beef &amp; Rice Skillet', 4, 'Cook until heated through.');</t>
  </si>
  <si>
    <t>INSERT INTO RecipeSteps VALUES ('Southwest Beef &amp; Rice Skillet', 5, 'Sprinkle with cheese and cover until melted.');</t>
  </si>
  <si>
    <t>INSERT INTO RecipeSteps VALUES ('Fried Rice', 1, 'Heat oil in a large skillet or wok over medium-high heat.');</t>
  </si>
  <si>
    <t>INSERT INTO RecipeSteps VALUES ('Fried Rice', 2, 'Add chopped vegetables (e.g., carrots, peas) and cook until tender.');</t>
  </si>
  <si>
    <t>INSERT INTO RecipeSteps VALUES ('Fried Rice', 3, 'Push vegetables to the side and scramble eggs in the same skillet.');</t>
  </si>
  <si>
    <t>INSERT INTO RecipeSteps VALUES ('Fried Rice', 4, 'Stir in cooked rice and soy sauce.');</t>
  </si>
  <si>
    <t>INSERT INTO RecipeSteps VALUES ('Fried Rice', 5, 'Cook until rice is heated through and slightly crispy.');</t>
  </si>
  <si>
    <t>INSERT INTO RecipeSteps VALUES ('Zesty Sausage &amp; Beans', 1, 'Cook sliced sausage in a large skillet until browned.');</t>
  </si>
  <si>
    <t>INSERT INTO RecipeSteps VALUES ('Zesty Sausage &amp; Beans', 2, 'Add chopped onion and bell pepper, cook until softened.');</t>
  </si>
  <si>
    <t>INSERT INTO RecipeSteps VALUES ('Zesty Sausage &amp; Beans', 3, 'Stir in canned beans and tomatoes.');</t>
  </si>
  <si>
    <t>INSERT INTO RecipeSteps VALUES ('Zesty Sausage &amp; Beans', 4, 'Season with chili powder and cumin.');</t>
  </si>
  <si>
    <t>INSERT INTO RecipeSteps VALUES ('Zesty Sausage &amp; Beans', 5, 'Simmer until heated through.');</t>
  </si>
  <si>
    <t>INSERT INTO RecipeSteps VALUES ('Prosciutto Pasta Toss', 1, 'Cook pasta according to package instructions.');</t>
  </si>
  <si>
    <t>INSERT INTO RecipeSteps VALUES ('Prosciutto Pasta Toss', 2, 'Drain pasta and set aside.');</t>
  </si>
  <si>
    <t>INSERT INTO RecipeSteps VALUES ('Prosciutto Pasta Toss', 3, 'Heat olive oil in a large skillet over medium heat.');</t>
  </si>
  <si>
    <t>INSERT INTO RecipeSteps VALUES ('Prosciutto Pasta Toss', 4, 'Add chopped prosciutto and cook until crispy.');</t>
  </si>
  <si>
    <t>INSERT INTO RecipeSteps VALUES ('Prosciutto Pasta Toss', 5, 'Toss pasta with prosciutto, arugula, and Parmesan cheese.');</t>
  </si>
  <si>
    <t>INSERT INTO RecipeSteps VALUES ('Cashew Chicken with Noodles', 1, 'Cook noodles according to package instructions.');</t>
  </si>
  <si>
    <t>INSERT INTO RecipeSteps VALUES ('Cashew Chicken with Noodles', 2, 'Drain noodles and set aside.');</t>
  </si>
  <si>
    <t>INSERT INTO RecipeSteps VALUES ('Cashew Chicken with Noodles', 3, 'Heat oil in a large skillet over medium-high heat.');</t>
  </si>
  <si>
    <t>INSERT INTO RecipeSteps VALUES ('Cashew Chicken with Noodles', 4, 'Add diced chicken and cook until browned.');</t>
  </si>
  <si>
    <t>INSERT INTO RecipeSteps VALUES ('Cashew Chicken with Noodles', 5, 'Stir in vegetables (e.g., bell peppers, carrots) and cook until tender.');</t>
  </si>
  <si>
    <t>INSERT INTO RecipeSteps VALUES ('Cashew Chicken with Noodles', 6, 'Add cooked noodles and cashew sauce.');</t>
  </si>
  <si>
    <t>INSERT INTO RecipeSteps VALUES ('Cashew Chicken with Noodles', 7, 'Toss to combine and cook until heated through.');</t>
  </si>
  <si>
    <t>INSERT INTO RecipeSteps VALUES ('Herb Chicken with Honey Butter', 1, 'Preheat oven to 375°F (190°C).');</t>
  </si>
  <si>
    <t>INSERT INTO RecipeSteps VALUES ('Herb Chicken with Honey Butter', 2, 'Season chicken breasts with salt, pepper, and herbs.');</t>
  </si>
  <si>
    <t>INSERT INTO RecipeSteps VALUES ('Herb Chicken with Honey Butter', 3, 'Melt butter in a skillet over medium heat.');</t>
  </si>
  <si>
    <t>INSERT INTO RecipeSteps VALUES ('Herb Chicken with Honey Butter', 4, 'Add honey and stir to combine.');</t>
  </si>
  <si>
    <t>INSERT INTO RecipeSteps VALUES ('Herb Chicken with Honey Butter', 5, 'Sear chicken in the skillet until golden brown.');</t>
  </si>
  <si>
    <t>INSERT INTO RecipeSteps VALUES ('Herb Chicken with Honey Butter', 6, 'Transfer chicken to a baking dish and pour honey butter over.');</t>
  </si>
  <si>
    <t>INSERT INTO RecipeSteps VALUES ('Herb Chicken with Honey Butter', 7, 'Bake for 20-25 minutes or until chicken is cooked through.');</t>
  </si>
  <si>
    <t>INSERT INTO RecipeSteps VALUES ('French Toast', 1, 'Beat eggs, milk, and vanilla extract in a shallow dish.');</t>
  </si>
  <si>
    <t>INSERT INTO RecipeSteps VALUES ('French Toast', 2, 'Dip bread slices in the egg mixture.');</t>
  </si>
  <si>
    <t>INSERT INTO RecipeSteps VALUES ('French Toast', 3, 'Heat butter in a skillet over medium heat.');</t>
  </si>
  <si>
    <t>INSERT INTO RecipeSteps VALUES ('French Toast', 4, 'Cook bread slices until golden brown on both sides.');</t>
  </si>
  <si>
    <t>INSERT INTO RecipeSteps VALUES ('French Toast', 5, 'Serve with syrup and powdered sugar.');</t>
  </si>
  <si>
    <t>INSERT INTO RecipeSteps VALUES ('Baked Cheddar Eggs &amp; Potatoes', 1, 'Preheat oven to 400°F (200°C).');</t>
  </si>
  <si>
    <t>INSERT INTO RecipeSteps VALUES ('Baked Cheddar Eggs &amp; Potatoes', 2, 'Cook diced potatoes in a skillet until tender.');</t>
  </si>
  <si>
    <t>INSERT INTO RecipeSteps VALUES ('Baked Cheddar Eggs &amp; Potatoes', 3, 'Transfer potatoes to a baking dish.');</t>
  </si>
  <si>
    <t>INSERT INTO RecipeSteps VALUES ('Baked Cheddar Eggs &amp; Potatoes', 4, 'Whisk eggs with milk and pour over potatoes.');</t>
  </si>
  <si>
    <t>INSERT INTO RecipeSteps VALUES ('Baked Cheddar Eggs &amp; Potatoes', 5, 'Sprinkle with shredded cheddar cheese.');</t>
  </si>
  <si>
    <t>INSERT INTO RecipeSteps VALUES ('Baked Cheddar Eggs &amp; Potatoes', 6, 'Bake for 20-25 minutes or until eggs are set.');</t>
  </si>
  <si>
    <t>INSERT INTO RecipeSteps VALUES ('Baked Mostaccioli', 1, 'Preheat oven to 350°F (175°C).');</t>
  </si>
  <si>
    <t>INSERT INTO RecipeSteps VALUES ('Baked Mostaccioli', 2, 'Cook mostaccioli according to package instructions.');</t>
  </si>
  <si>
    <t>INSERT INTO RecipeSteps VALUES ('Baked Mostaccioli', 3, 'Mix cooked pasta with marinara sauce and half of the mozzarella.');</t>
  </si>
  <si>
    <t>INSERT INTO RecipeSteps VALUES ('Baked Mostaccioli', 4, 'Transfer to a baking dish and top with remaining mozzarella.');</t>
  </si>
  <si>
    <t>INSERT INTO RecipeSteps VALUES ('Baked Mostaccioli', 5, 'Bake for 20-25 minutes or until cheese is melted and bubbly.');</t>
  </si>
  <si>
    <t>INSERT INTO RecipeSteps VALUES ('Ravioli with Snap Peas', 1, 'Cook ravioli according to package instructions.');</t>
  </si>
  <si>
    <t>INSERT INTO RecipeSteps VALUES ('Ravioli with Snap Peas', 2, 'Blanch snap peas in boiling water for 2 minutes.');</t>
  </si>
  <si>
    <t>INSERT INTO RecipeSteps VALUES ('Ravioli with Snap Peas', 3, 'Drain ravioli and snap peas.');</t>
  </si>
  <si>
    <t>INSERT INTO RecipeSteps VALUES ('Ravioli with Snap Peas', 4, 'Melt butter in a skillet over medium heat.');</t>
  </si>
  <si>
    <t>INSERT INTO RecipeSteps VALUES ('Ravioli with Snap Peas', 5, 'Add ravioli and snap peas to the skillet and toss to coat.');</t>
  </si>
  <si>
    <t>INSERT INTO RecipeSteps VALUES ('Ravioli with Snap Peas', 6, 'Season with salt, pepper, and Parmesan cheese.');</t>
  </si>
  <si>
    <t>INSERT INTO RecipeSteps VALUES ('Cloverleaf Rolls', 1, 'Preheat oven to 375°F (190°C).');</t>
  </si>
  <si>
    <t>INSERT INTO RecipeSteps VALUES ('Cloverleaf Rolls', 2, 'Mix flour, sugar, yeast, and salt in a bowl.');</t>
  </si>
  <si>
    <t>INSERT INTO RecipeSteps VALUES ('Cloverleaf Rolls', 3, 'Add milk, butter, and egg to the dry ingredients.');</t>
  </si>
  <si>
    <t>INSERT INTO RecipeSteps VALUES ('Cloverleaf Rolls', 4, 'Knead dough until smooth and elastic.');</t>
  </si>
  <si>
    <t>INSERT INTO RecipeSteps VALUES ('Cloverleaf Rolls', 5, 'Divide dough into small balls and place three balls in each muffin cup.');</t>
  </si>
  <si>
    <t>INSERT INTO RecipeSteps VALUES ('Cloverleaf Rolls', 6, 'Let rise until doubled in size.');</t>
  </si>
  <si>
    <t>INSERT INTO RecipeSteps VALUES ('Cloverleaf Rolls', 7, 'Bake for 15-20 minutes or until golden brown.');</t>
  </si>
  <si>
    <t>INSERT INTO RecipeSteps VALUES ('Greek Yogurt and Honey Blueberry Muffins', 1, 'Preheat oven to 375°F (190°C).');</t>
  </si>
  <si>
    <t>INSERT INTO RecipeSteps VALUES ('Greek Yogurt and Honey Blueberry Muffins', 2, 'Mix flour, baking powder, and salt in a bowl.');</t>
  </si>
  <si>
    <t>INSERT INTO RecipeSteps VALUES ('Greek Yogurt and Honey Blueberry Muffins', 3, 'In another bowl, mix Greek yogurt, honey, and eggs.');</t>
  </si>
  <si>
    <t>INSERT INTO RecipeSteps VALUES ('Greek Yogurt and Honey Blueberry Muffins', 4, 'Combine wet and dry ingredients until just blended.');</t>
  </si>
  <si>
    <t>INSERT INTO RecipeSteps VALUES ('Greek Yogurt and Honey Blueberry Muffins', 5, 'Fold in blueberries.');</t>
  </si>
  <si>
    <t>INSERT INTO RecipeSteps VALUES ('Greek Yogurt and Honey Blueberry Muffins', 6, 'Spoon batter into muffin cups.');</t>
  </si>
  <si>
    <t>INSERT INTO RecipeSteps VALUES ('Greek Yogurt and Honey Blueberry Muffins', 7, 'Bake for 20-25 minutes or until a toothpick inserted into the center comes out clean.');</t>
  </si>
  <si>
    <t>INSERT INTO RecipeSteps VALUES ('Whole Grain Waffles', 1, 'Preheat waffle iron.');</t>
  </si>
  <si>
    <t>INSERT INTO RecipeSteps VALUES ('Whole Grain Waffles', 2, 'Mix whole grain flour, baking powder, and salt in a bowl.');</t>
  </si>
  <si>
    <t>INSERT INTO RecipeSteps VALUES ('Whole Grain Waffles', 3, 'In another bowl, whisk milk, eggs, and melted butter.');</t>
  </si>
  <si>
    <t>INSERT INTO RecipeSteps VALUES ('Whole Grain Waffles', 4, 'Combine wet and dry ingredients until just blended.');</t>
  </si>
  <si>
    <t>INSERT INTO RecipeSteps VALUES ('Whole Grain Waffles', 5, 'Pour batter onto the preheated waffle iron.');</t>
  </si>
  <si>
    <t>INSERT INTO RecipeSteps VALUES ('Whole Grain Waffles', 6, 'Cook according to manufacturer\'s instructions until golden brown.');</t>
  </si>
  <si>
    <t>INSERT INTO RecipeSteps VALUES ('Lemon Bars', 1, 'Preheat oven to 350°F (175°C).');</t>
  </si>
  <si>
    <t>INSERT INTO RecipeSteps VALUES ('Lemon Bars', 2, 'Mix flour and powdered sugar in a bowl.');</t>
  </si>
  <si>
    <t>INSERT INTO RecipeSteps VALUES ('Lemon Bars', 3, 'Cut in butter until mixture resembles coarse crumbs.');</t>
  </si>
  <si>
    <t>INSERT INTO RecipeSteps VALUES ('Lemon Bars', 4, 'Press mixture into the bottom of a baking pan.');</t>
  </si>
  <si>
    <t>INSERT INTO RecipeSteps VALUES ('Lemon Bars', 5, 'Bake for 15-20 minutes or until lightly browned.');</t>
  </si>
  <si>
    <t>INSERT INTO RecipeSteps VALUES ('Lemon Bars', 6, 'Mix eggs, sugar, lemon juice, and flour in a bowl.');</t>
  </si>
  <si>
    <t>INSERT INTO RecipeSteps VALUES ('Lemon Bars', 7, 'Pour over baked crust and bake for an additional 20-25 minutes.');</t>
  </si>
  <si>
    <t>INSERT INTO RecipeSteps VALUES ('Lemon Bars', 8, 'Let cool and dust with powdered sugar.');</t>
  </si>
  <si>
    <t>INSERT INTO RecipeSteps VALUES ('Blondies with Nutella', 1, 'Preheat oven to 350°F (175°C).');</t>
  </si>
  <si>
    <t>INSERT INTO RecipeSteps VALUES ('Blondies with Nutella', 2, 'Mix melted butter and brown sugar in a bowl.');</t>
  </si>
  <si>
    <t>INSERT INTO RecipeSteps VALUES ('Blondies with Nutella', 3, 'Stir in egg and vanilla extract.');</t>
  </si>
  <si>
    <t>INSERT INTO RecipeSteps VALUES ('Blondies with Nutella', 4, 'Add flour and baking powder and mix until just combined.');</t>
  </si>
  <si>
    <t>INSERT INTO RecipeSteps VALUES ('Blondies with Nutella', 5, 'Spread batter in a baking pan.');</t>
  </si>
  <si>
    <t>INSERT INTO RecipeSteps VALUES ('Blondies with Nutella', 6, 'Drop spoonfuls of Nutella on top and swirl with a knife.');</t>
  </si>
  <si>
    <t>INSERT INTO RecipeSteps VALUES ('Blondies with Nutella', 7, 'Bake for 20-25 minutes or until a toothpick inserted into the center comes out clean.');</t>
  </si>
  <si>
    <t>INSERT INTO RecipeSteps VALUES ('Hot Chocolate', 1, 'Heat milk in a saucepan over medium heat.');</t>
  </si>
  <si>
    <t>INSERT INTO RecipeSteps VALUES ('Hot Chocolate', 2, 'Whisk in cocoa powder and sugar until smooth.');</t>
  </si>
  <si>
    <t>INSERT INTO RecipeSteps VALUES ('Hot Chocolate', 3, 'Stir in chocolate chips and vanilla extract.');</t>
  </si>
  <si>
    <t>INSERT INTO RecipeSteps VALUES ('Hot Chocolate', 4, 'Cook until chocolate chips are melted and mixture is hot.');</t>
  </si>
  <si>
    <t>INSERT INTO RecipeSteps VALUES ('Hot Chocolate', 5, 'Serve with whipped cream and marshmallows.');</t>
  </si>
  <si>
    <t>INSERT INTO RecipeSteps VALUES ('Chocolate Mousse', 1, 'Melt chocolate in a double boiler or microwave.');</t>
  </si>
  <si>
    <t>INSERT INTO RecipeSteps VALUES ('Chocolate Mousse', 2, 'Whip heavy cream to soft peaks.');</t>
  </si>
  <si>
    <t>INSERT INTO RecipeSteps VALUES ('Chocolate Mousse', 3, 'Fold melted chocolate into whipped cream.');</t>
  </si>
  <si>
    <t>INSERT INTO RecipeSteps VALUES ('Chocolate Mousse', 4, 'Chill in the refrigerator for at least 2 hours before serving.');</t>
  </si>
  <si>
    <t>-- S'mores Cookie Bars</t>
  </si>
  <si>
    <t>INSERT INTO RecipeSteps VALUES ('S\'mores Cookie Bars', 1, 'Preheat oven to 350°F (175°C).');</t>
  </si>
  <si>
    <t>INSERT INTO RecipeSteps VALUES ('S\'mores Cookie Bars', 2, 'Mix graham cracker crumbs, flour, and baking powder in a bowl.');</t>
  </si>
  <si>
    <t>INSERT INTO RecipeSteps VALUES ('S\'mores Cookie Bars', 3, 'Beat butter and sugar in another bowl until creamy.');</t>
  </si>
  <si>
    <t>INSERT INTO RecipeSteps VALUES ('S\'mores Cookie Bars', 4, 'Add eggs and vanilla extract and mix well.');</t>
  </si>
  <si>
    <t>INSERT INTO RecipeSteps VALUES ('S\'mores Cookie Bars', 5, 'Combine wet and dry ingredients and mix until just blended.');</t>
  </si>
  <si>
    <t>INSERT INTO RecipeSteps VALUES ('S\'mores Cookie Bars', 6, 'Press half of the dough into the bottom of a baking pan.');</t>
  </si>
  <si>
    <t>INSERT INTO RecipeSteps VALUES ('S\'mores Cookie Bars', 7, 'Layer chocolate bars and marshmallow creme on top.');</t>
  </si>
  <si>
    <t>INSERT INTO RecipeSteps VALUES ('S\'mores Cookie Bars', 8, 'Spread remaining dough over the top.');</t>
  </si>
  <si>
    <t>INSERT INTO RecipeSteps VALUES ('S\'mores Cookie Bars', 9, 'Bake for 25-30 minutes or until golden brown.');</t>
  </si>
  <si>
    <t>INSERT INTO RecipeSteps VALUES ('Orange Chicken', 1, 'Cut chicken into bite-sized pieces.');</t>
  </si>
  <si>
    <t>INSERT INTO RecipeSteps VALUES ('Orange Chicken', 2, 'Mix flour, cornstarch, and salt in a bowl.');</t>
  </si>
  <si>
    <t>INSERT INTO RecipeSteps VALUES ('Orange Chicken', 3, 'Dredge chicken pieces in the flour mixture.');</t>
  </si>
  <si>
    <t>INSERT INTO RecipeSteps VALUES ('Orange Chicken', 4, 'Heat oil in a large skillet over medium-high heat.');</t>
  </si>
  <si>
    <t>INSERT INTO RecipeSteps VALUES ('Orange Chicken', 5, 'Fry chicken until golden brown and cooked through.');</t>
  </si>
  <si>
    <t>INSERT INTO RecipeSteps VALUES ('Orange Chicken', 6, 'Remove chicken and set aside.');</t>
  </si>
  <si>
    <t>INSERT INTO RecipeSteps VALUES ('Orange Chicken', 7, 'In the same skillet, combine orange juice, soy sauce, sugar, and vinegar.');</t>
  </si>
  <si>
    <t>INSERT INTO RecipeSteps VALUES ('Orange Chicken', 8, 'Bring to a boil, then reduce heat and simmer until thickened.');</t>
  </si>
  <si>
    <t>INSERT INTO RecipeSteps VALUES ('Orange Chicken', 9, 'Return chicken to the skillet and toss to coat with sauce.');</t>
  </si>
  <si>
    <t>INSERT INTO RecipeSteps VALUES ('Asian Shredded Beef', 1, 'Place beef in a slow cooker.');</t>
  </si>
  <si>
    <t>INSERT INTO RecipeSteps VALUES ('Asian Shredded Beef', 2, 'Mix soy sauce, hoisin sauce, garlic, and ginger in a bowl.');</t>
  </si>
  <si>
    <t>INSERT INTO RecipeSteps VALUES ('Asian Shredded Beef', 3, 'Pour mixture over beef.');</t>
  </si>
  <si>
    <t>INSERT INTO RecipeSteps VALUES ('Asian Shredded Beef', 4, 'Cook on low for 8-10 hours or until beef is tender.');</t>
  </si>
  <si>
    <t>INSERT INTO RecipeSteps VALUES ('Asian Shredded Beef', 5, 'Shred beef with two forks and stir back into the sauce.');</t>
  </si>
  <si>
    <t>INSERT INTO RecipeSteps VALUES ('Crispy Chicken with Kale', 1, 'Preheat oven to 400°F (200°C).');</t>
  </si>
  <si>
    <t>INSERT INTO RecipeSteps VALUES ('Crispy Chicken with Kale', 2, 'Season chicken with salt and pepper.');</t>
  </si>
  <si>
    <t>INSERT INTO RecipeSteps VALUES ('Crispy Chicken with Kale', 3, 'Heat oil in a large skillet over medium-high heat.');</t>
  </si>
  <si>
    <t>INSERT INTO RecipeSteps VALUES ('Crispy Chicken with Kale', 4, 'Sear chicken until golden brown on both sides.');</t>
  </si>
  <si>
    <t>INSERT INTO RecipeSteps VALUES ('Crispy Chicken with Kale', 5, 'Transfer chicken to a baking dish and bake for 15-20 minutes.');</t>
  </si>
  <si>
    <t>INSERT INTO RecipeSteps VALUES ('Crispy Chicken with Kale', 6, 'In the same skillet, sauté chopped kale until wilted.');</t>
  </si>
  <si>
    <t>INSERT INTO RecipeSteps VALUES ('Crispy Chicken with Kale', 7, 'Serve chicken over a bed of sautéed kale.');</t>
  </si>
  <si>
    <t>INSERT INTO RecipeSteps VALUES ('Roast Chicken Grain Bowl', 1, 'Preheat oven to 375°F (190°C).');</t>
  </si>
  <si>
    <t>INSERT INTO RecipeSteps VALUES ('Roast Chicken Grain Bowl', 2, 'Season chicken breasts with salt, pepper, and herbs.');</t>
  </si>
  <si>
    <t>INSERT INTO RecipeSteps VALUES ('Roast Chicken Grain Bowl', 3, 'Roast chicken in the oven for 25-30 minutes or until cooked through.');</t>
  </si>
  <si>
    <t>INSERT INTO RecipeSteps VALUES ('Roast Chicken Grain Bowl', 4, 'Cook grains (e.g., quinoa, rice) according to package instructions.');</t>
  </si>
  <si>
    <t>INSERT INTO RecipeSteps VALUES ('Roast Chicken Grain Bowl', 5, 'Assemble bowls with grains, sliced chicken, and vegetables.');</t>
  </si>
  <si>
    <t>INSERT INTO RecipeSteps VALUES ('Roast Chicken Grain Bowl', 6, 'Drizzle with dressing and serve.');</t>
  </si>
  <si>
    <t>INSERT INTO RecipeSteps VALUES ('Rice noodles with meatballs and bok choy', 1, 'Cook rice noodles according to package instructions.');</t>
  </si>
  <si>
    <t>INSERT INTO RecipeSteps VALUES ('Rice noodles with meatballs and bok choy', 2, 'Drain noodles and set aside.');</t>
  </si>
  <si>
    <t>INSERT INTO RecipeSteps VALUES ('Rice noodles with meatballs and bok choy', 3, 'Mix ground pork, breadcrumbs, and spices to form meatballs.');</t>
  </si>
  <si>
    <t>INSERT INTO RecipeSteps VALUES ('Rice noodles with meatballs and bok choy', 4, 'Cook meatballs in a skillet until browned and cooked through.');</t>
  </si>
  <si>
    <t>INSERT INTO RecipeSteps VALUES ('Rice noodles with meatballs and bok choy', 5, 'Blanch bok choy in boiling water for 2 minutes.');</t>
  </si>
  <si>
    <t>INSERT INTO RecipeSteps VALUES ('Rice noodles with meatballs and bok choy', 6, 'Combine noodles, meatballs, and bok choy in a bowl.');</t>
  </si>
  <si>
    <t>INSERT INTO RecipeSteps VALUES ('Rice noodles with meatballs and bok choy', 7, 'Toss with soy sauce and sesame oil.');</t>
  </si>
  <si>
    <t>INSERT INTO RecipeSteps VALUES ('Chicken cutlets with carrot and kale salad', 1, 'Pound chicken cutlets to an even thickness.');</t>
  </si>
  <si>
    <t>INSERT INTO RecipeSteps VALUES ('Chicken cutlets with carrot and kale salad', 2, 'Season chicken with salt and pepper.');</t>
  </si>
  <si>
    <t>INSERT INTO RecipeSteps VALUES ('Chicken cutlets with carrot and kale salad', 3, 'Dredge chicken in flour, egg, and breadcrumbs.');</t>
  </si>
  <si>
    <t>INSERT INTO RecipeSteps VALUES ('Chicken cutlets with carrot and kale salad', 4, 'Heat oil in a skillet over medium-high heat.');</t>
  </si>
  <si>
    <t>INSERT INTO RecipeSteps VALUES ('Chicken cutlets with carrot and kale salad', 5, 'Fry chicken cutlets until golden brown and cooked through.');</t>
  </si>
  <si>
    <t>INSERT INTO RecipeSteps VALUES ('Chicken cutlets with carrot and kale salad', 6, 'In a bowl, mix shredded carrots, chopped kale, lemon juice, and olive oil.');</t>
  </si>
  <si>
    <t>INSERT INTO RecipeSteps VALUES ('Chicken cutlets with carrot and kale salad', 7, 'Serve chicken cutlets with carrot and kale salad.');</t>
  </si>
  <si>
    <t>INSERT INTO RecipeSteps VALUES ('Chocolate Pudding', 1, 'Mix sugar, cocoa powder, cornstarch, and salt in a saucepan.');</t>
  </si>
  <si>
    <t>INSERT INTO RecipeSteps VALUES ('Chocolate Pudding', 2, 'Gradually whisk in milk until smooth.');</t>
  </si>
  <si>
    <t>INSERT INTO RecipeSteps VALUES ('Chocolate Pudding', 3, 'Cook over medium heat, stirring constantly, until mixture thickens and boils.');</t>
  </si>
  <si>
    <t>INSERT INTO RecipeSteps VALUES ('Chocolate Pudding', 4, 'Remove from heat and stir in vanilla extract.');</t>
  </si>
  <si>
    <t>INSERT INTO RecipeSteps VALUES ('Chocolate Pudding', 5, 'Pour into serving dishes and chill in the refrigerator.');</t>
  </si>
  <si>
    <t xml:space="preserve"> 'Mix allspice, thyme, cinnamon, and nutmeg in a bowl.'</t>
  </si>
  <si>
    <t>Jamaican Jerk Chicken', 2, 'Rub chicken with the spice mixture and let marinate for at least 2 hours.'</t>
  </si>
  <si>
    <t>Jamaican Jerk Chicken', 3, 'Preheat grill to medium-high heat.'</t>
  </si>
  <si>
    <t xml:space="preserve"> 'Grill chicken until cooked through, about 6-8 minutes per side.'</t>
  </si>
  <si>
    <t>INSERT INTO step (description) VALUES ('Mix jerk seasoning with chicken');</t>
  </si>
  <si>
    <t>INSERT INTO step (description) VALUES ('Marinate chicken for at least 2 hours');</t>
  </si>
  <si>
    <t>INSERT INTO step (description) VALUES ('Grill chicken until cooked through');</t>
  </si>
  <si>
    <t>INSERT INTO step (description) VALUES ('Cook pasta according to package instructions');</t>
  </si>
  <si>
    <t>INSERT INTO step (description) VALUES ('Chop vegetables (like tomatoes, cucumbers, bell peppers)');</t>
  </si>
  <si>
    <t>INSERT INTO step (description) VALUES ('Mix cooked pasta and vegetables with dressing');</t>
  </si>
  <si>
    <t>INSERT INTO step (description) VALUES ('Chill before serving');</t>
  </si>
  <si>
    <t>INSERT INTO step (description) VALUES ('Prepare meat sauce');</t>
  </si>
  <si>
    <t>INSERT INTO step (description) VALUES ('Layer meat sauce, lasagna noodles, ricotta, and mozzarella');</t>
  </si>
  <si>
    <t>INSERT INTO step (description) VALUES ('Repeat layers');</t>
  </si>
  <si>
    <t>INSERT INTO step (description) VALUES ('Bake until bubbly and golden');</t>
  </si>
  <si>
    <t>INSERT INTO step (description) VALUES ('Mix flour, baking powder, salt, and sugar');</t>
  </si>
  <si>
    <t>INSERT INTO step (description) VALUES ('Add milk, eggs, and melted butter');</t>
  </si>
  <si>
    <t>INSERT INTO step (description) VALUES ('Cook pancakes on a griddle until golden');</t>
  </si>
  <si>
    <t>INSERT INTO step (description) VALUES ('Saute garlic and onions');</t>
  </si>
  <si>
    <t>INSERT INTO step (description) VALUES ('Add white beans, diced tomatoes, and spinach');</t>
  </si>
  <si>
    <t>INSERT INTO step (description) VALUES ('Season with salt, pepper, and herbs');</t>
  </si>
  <si>
    <t>INSERT INTO step (description) VALUES ('Simmer until flavors meld');</t>
  </si>
  <si>
    <t>INSERT INTO step (description) VALUES ('Cook spaghetti according to package instructions');</t>
  </si>
  <si>
    <t>INSERT INTO step (description) VALUES ('Heat marinara sauce');</t>
  </si>
  <si>
    <t>INSERT INTO step (description) VALUES ('Serve spaghetti with sauce and grated Parmesan');</t>
  </si>
  <si>
    <t>INSERT INTO step (description) VALUES ('Mix flour, sugar, baking powder, and salt');</t>
  </si>
  <si>
    <t>INSERT INTO step (description) VALUES ('Cut in cold butter');</t>
  </si>
  <si>
    <t>INSERT INTO step (description) VALUES ('Stir in milk until dough forms');</t>
  </si>
  <si>
    <t>INSERT INTO step (description) VALUES ('Shape dough, cut into wedges, and bake until golden');</t>
  </si>
  <si>
    <t>INSERT INTO step (description) VALUES ('Roll out pizza dough');</t>
  </si>
  <si>
    <t>INSERT INTO step (description) VALUES ('Spread with tomato sauce and top with cheese and toppings');</t>
  </si>
  <si>
    <t>INSERT INTO step (description) VALUES ('Bake until crust is golden and cheese is bubbly');</t>
  </si>
  <si>
    <t>INSERT INTO step (description) VALUES ('Heat oil in a wok');</t>
  </si>
  <si>
    <t>INSERT INTO step (description) VALUES ('Stir-fry vegetables and protein');</t>
  </si>
  <si>
    <t>INSERT INTO step (description) VALUES ('Add sauce and cook until heated through');</t>
  </si>
  <si>
    <t>INSERT INTO step (description) VALUES ('Saute onions, carrots, and celery');</t>
  </si>
  <si>
    <t>INSERT INTO step (description) VALUES ('Add chicken broth and tortellini');</t>
  </si>
  <si>
    <t>INSERT INTO step (description) VALUES ('Simmer until tortellini is cooked');</t>
  </si>
  <si>
    <t>INSERT INTO step (description) VALUES ('Stir in spinach and season to taste');</t>
  </si>
  <si>
    <t>INSERT INTO step (description) VALUES ('Mix ground meat with breadcrumbs, egg, and seasoning');</t>
  </si>
  <si>
    <t>INSERT INTO step (description) VALUES ('Roll into meatballs');</t>
  </si>
  <si>
    <t>INSERT INTO step (description) VALUES ('Brown meatballs in a skillet');</t>
  </si>
  <si>
    <t>INSERT INTO step (description) VALUES ('Simmer in gravy until cooked through');</t>
  </si>
  <si>
    <t>INSERT INTO step (description) VALUES ('Brown ground beef in a skillet');</t>
  </si>
  <si>
    <t>INSERT INTO step (description) VALUES ('Add barley, broth, and vegetables');</t>
  </si>
  <si>
    <t>INSERT INTO step (description) VALUES ('Simmer until barley is tender and liquid is absorbed');</t>
  </si>
  <si>
    <t>INSERT INTO step (description) VALUES ('Cook ground beef with southwest seasoning');</t>
  </si>
  <si>
    <t>INSERT INTO step (description) VALUES ('Add rice, broth, and vegetables');</t>
  </si>
  <si>
    <t>INSERT INTO step (description) VALUES ('Simmer until rice is cooked and liquid is absorbed');</t>
  </si>
  <si>
    <t>INSERT INTO step (description) VALUES ('Cook rice and let it cool');</t>
  </si>
  <si>
    <t>INSERT INTO step (description) VALUES ('Add cooked rice and soy sauce');</t>
  </si>
  <si>
    <t>INSERT INTO step (description) VALUES ('Stir-fry until heated through');</t>
  </si>
  <si>
    <t>INSERT INTO step (description) VALUES ('Cook sausage until browned');</t>
  </si>
  <si>
    <t>INSERT INTO step (description) VALUES ('Add beans, tomatoes, and seasoning');</t>
  </si>
  <si>
    <t>INSERT INTO step (description) VALUES ('Saute prosciutto, garlic, and peas');</t>
  </si>
  <si>
    <t>INSERT INTO step (description) VALUES ('Toss cooked pasta with prosciutto mixture and Parmesan');</t>
  </si>
  <si>
    <t>INSERT INTO step (description) VALUES ('Stir-fry chicken with vegetables');</t>
  </si>
  <si>
    <t>INSERT INTO step (description) VALUES ('Cook noodles according to package instructions');</t>
  </si>
  <si>
    <t>INSERT INTO step (description) VALUES ('Combine cooked chicken, vegetables, and noodles with sauce');</t>
  </si>
  <si>
    <t>INSERT INTO step (description) VALUES ('Garnish with cashews before serving');</t>
  </si>
  <si>
    <t>INSERT INTO step (description) VALUES ('Season chicken with herbs and spices');</t>
  </si>
  <si>
    <t>INSERT INTO step (description) VALUES ('Grill or pan-sear chicken until cooked through');</t>
  </si>
  <si>
    <t>INSERT INTO step (description) VALUES ('Serve with honey butter sauce');</t>
  </si>
  <si>
    <t>INSERT INTO step (description) VALUES ('Whisk together eggs, milk, and cinnamon');</t>
  </si>
  <si>
    <t>INSERT INTO step (description) VALUES ('Dip bread slices in egg mixture');</t>
  </si>
  <si>
    <t>INSERT INTO step (description) VALUES ('Cook bread slices on a griddle until golden');</t>
  </si>
  <si>
    <t>INSERT INTO step (description) VALUES ('Layer sliced potatoes and grated cheddar cheese in a baking dish');</t>
  </si>
  <si>
    <t>INSERT INTO step (description) VALUES ('Crack eggs over the potato and cheese layer');</t>
  </si>
  <si>
    <t>INSERT INTO step (description) VALUES ('Bake until eggs are set and cheese is melted');</t>
  </si>
  <si>
    <t>INSERT INTO step (description) VALUES ('Cook mostaccioli pasta according to package instructions');</t>
  </si>
  <si>
    <t>INSERT INTO step (description) VALUES ('Mix cooked pasta with marinara sauce and cheese');</t>
  </si>
  <si>
    <t>INSERT INTO step (description) VALUES ('Cook ravioli according to package instructions');</t>
  </si>
  <si>
    <t>INSERT INTO step (description) VALUES ('Saute snap peas and garlic');</t>
  </si>
  <si>
    <t>INSERT INTO step (description) VALUES ('Toss cooked ravioli with snap peas, olive oil, and Parmesan');</t>
  </si>
  <si>
    <t>INSERT INTO step (description) VALUES ('Prepare dough and let it rise');</t>
  </si>
  <si>
    <t>INSERT INTO step (description) VALUES ('Shape dough into small balls');</t>
  </si>
  <si>
    <t>INSERT INTO step (description) VALUES ('Place three balls into each muffin cup');</t>
  </si>
  <si>
    <t>INSERT INTO step (description) VALUES ('Bake until golden brown');</t>
  </si>
  <si>
    <t>INSERT INTO step (description) VALUES ('Mix dry ingredients together in one bowl, and wet ingredients in another');</t>
  </si>
  <si>
    <t>INSERT INTO step (description) VALUES ('Combine wet and dry ingredients, then fold in blueberries');</t>
  </si>
  <si>
    <t>INSERT INTO step (description) VALUES ('Scoop batter into muffin tin and bake until golden');</t>
  </si>
  <si>
    <t>INSERT INTO step (description) VALUES ('Mix whole grain flour, baking powder, salt, and sugar');</t>
  </si>
  <si>
    <t>INSERT INTO step (description) VALUES ('Cook in waffle iron until golden and crisp');</t>
  </si>
  <si>
    <t>INSERT INTO step (description) VALUES ('Mix together flour, powdered sugar, and butter to make crust');</t>
  </si>
  <si>
    <t>INSERT INTO step (description) VALUES ('Bake crust, then pour lemon filling over it');</t>
  </si>
  <si>
    <t>INSERT INTO step (description) VALUES ('Bake until set, then dust with powdered sugar before serving');</t>
  </si>
  <si>
    <t>INSERT INTO step (description) VALUES ('Cream together butter and sugars');</t>
  </si>
  <si>
    <t>INSERT INTO step (description) VALUES ('Mix in eggs and vanilla');</t>
  </si>
  <si>
    <t>INSERT INTO step (description) VALUES ('Stir in flour, baking powder, and salt');</t>
  </si>
  <si>
    <t>INSERT INTO step (description) VALUES ('Swirl Nutella into batter, then bake until golden brown');</t>
  </si>
  <si>
    <t>INSERT INTO step (description) VALUES ('Heat milk in a saucepan until steaming');</t>
  </si>
  <si>
    <t>INSERT INTO step (description) VALUES ('Whisk in cocoa powder, sugar, and vanilla extract');</t>
  </si>
  <si>
    <t>INSERT INTO step (description) VALUES ('Serve hot with marshmallows or whipped cream on top');</t>
  </si>
  <si>
    <t>INSERT INTO step (description) VALUES ('Melt chocolate and butter together in a double boiler');</t>
  </si>
  <si>
    <t>INSERT INTO step (description) VALUES ('Whip cream until stiff peaks form');</t>
  </si>
  <si>
    <t>INSERT INTO step (description) VALUES ('Fold melted chocolate mixture into whipped cream');</t>
  </si>
  <si>
    <t>INSERT INTO step (description) VALUES ('Chill until set, then serve');</t>
  </si>
  <si>
    <t>INSERT INTO step (description) VALUES ('Press cookie dough into a baking pan');</t>
  </si>
  <si>
    <t>INSERT INTO step (description) VALUES ('Top with chocolate and marshmallows');</t>
  </si>
  <si>
    <t>INSERT INTO step (description) VALUES ('Bake until golden brown and bubbly');</t>
  </si>
  <si>
    <t>INSERT INTO step (description) VALUES ('Coat chicken pieces in batter');</t>
  </si>
  <si>
    <t>INSERT INTO step (description) VALUES ('Fry chicken until golden brown');</t>
  </si>
  <si>
    <t>INSERT INTO step (description) VALUES ('Toss fried chicken in orange sauce');</t>
  </si>
  <si>
    <t>INSERT INTO step (description) VALUES ('Marinate beef in Asian-inspired sauce');</t>
  </si>
  <si>
    <t>INSERT INTO step (description) VALUES ('Slow cook beef until tender');</t>
  </si>
  <si>
    <t>INSERT INTO step (description) VALUES ('Shred beef and serve with rice or noodles');</t>
  </si>
  <si>
    <t>INSERT INTO step (description) VALUES ('Bread chicken with seasoned breadcrumbs');</t>
  </si>
  <si>
    <t>INSERT INTO step (description) VALUES ('Fry chicken until crispy and golden');</t>
  </si>
  <si>
    <t>INSERT INTO step (description) VALUES ('Serve over sauteed kale');</t>
  </si>
  <si>
    <t>INSERT INTO step (description) VALUES ('Rub chicken with olive oil and seasoning');</t>
  </si>
  <si>
    <t>INSERT INTO step (description) VALUES ('Roast chicken until cooked through');</t>
  </si>
  <si>
    <t>INSERT INTO step (description) VALUES ('Serve sliced chicken over grains with vegetables and sauce');</t>
  </si>
  <si>
    <t>INSERT INTO step (description) VALUES ('Cook rice noodles according to package instructions');</t>
  </si>
  <si>
    <t>INSERT INTO step (description) VALUES ('Prepare meatballs and cook until browned');</t>
  </si>
  <si>
    <t>INSERT INTO step (description) VALUES ('Stir-fry bok choy until tender-crisp');</t>
  </si>
  <si>
    <t>INSERT INTO step (description) VALUES ('Combine cooked noodles, meatballs, and bok choy in a bowl');</t>
  </si>
  <si>
    <t>INSERT INTO step (description) VALUES ('Toss with sauce and garnish with sesame seeds');</t>
  </si>
  <si>
    <t>INSERT INTO step (description) VALUES ('Bread chicken cutlets with seasoned breadcrumbs');</t>
  </si>
  <si>
    <t>INSERT INTO step (description) VALUES ('Pan-fry chicken cutlets until golden and cooked through');</t>
  </si>
  <si>
    <t>INSERT INTO step (description) VALUES ('Shred carrots and kale for salad');</t>
  </si>
  <si>
    <t>INSERT INTO step (description) VALUES ('Toss carrots and kale with dressing');</t>
  </si>
  <si>
    <t>INSERT INTO step (description) VALUES ('Serve chicken cutlets with carrot and kale salad');</t>
  </si>
  <si>
    <t>INSERT INTO step (description) VALUES ('Boil gnocchi until they float, then drain');</t>
  </si>
  <si>
    <t>INSERT INTO step (description) VALUES ('Roast diced sweet potatoes until tender');</t>
  </si>
  <si>
    <t>INSERT INTO step (description) VALUES ('Toss cooked gnocchi and sweet potatoes with sauce');</t>
  </si>
  <si>
    <t>INSERT INTO step (description) VALUES ('Garnish with Parmesan and fresh herbs before serving');</t>
  </si>
  <si>
    <t>INSERT INTO step (description) VALUES ('Coat chicken breasts with garlic, Parmesan, and breadcrumbs');</t>
  </si>
  <si>
    <t>INSERT INTO step (description) VALUES ('Bake chicken until golden and cooked through');</t>
  </si>
  <si>
    <t>INSERT INTO step (description) VALUES ('Serve with lemon wedges for squeezing over the top');</t>
  </si>
  <si>
    <t>INSERT INTO step (description) VALUES ('Prepare pie crust and line pie dish');</t>
  </si>
  <si>
    <t>INSERT INTO step (description) VALUES ('Mix cooked turkey, vegetables, and gravy together');</t>
  </si>
  <si>
    <t>INSERT INTO step (description) VALUES ('Pour mixture into pie crust');</t>
  </si>
  <si>
    <t>INSERT INTO step (description) VALUES ('Top with second pie crust and bake until golden brown');</t>
  </si>
  <si>
    <t>INSERT INTO step (description) VALUES ('Cook bacon until crispy, then crumble');</t>
  </si>
  <si>
    <t>INSERT INTO step (description) VALUES ('Trim and halve Brussels sprouts');</t>
  </si>
  <si>
    <t>INSERT INTO step (description) VALUES ('Toss Brussels sprouts with olive oil, balsamic vinegar, and bacon');</t>
  </si>
  <si>
    <t>INSERT INTO step (description) VALUES ('Roast until tender and caramelized');</t>
  </si>
  <si>
    <t>INSERT INTO step (description) VALUES ('Quarter red potatoes');</t>
  </si>
  <si>
    <t>INSERT INTO step (description) VALUES ('Toss with olive oil, lemon zest, and herbs');</t>
  </si>
  <si>
    <t>INSERT INTO step (description) VALUES ('Roast until potatoes are tender and golden');</t>
  </si>
  <si>
    <t>INSERT INTO step (description) VALUES ('Saute onions, celery, and carrots in bacon fat');</t>
  </si>
  <si>
    <t>INSERT INTO step (description) VALUES ('Add diced potatoes, corn, and broth');</t>
  </si>
  <si>
    <t>INSERT INTO step (description) VALUES ('Simmer until potatoes are tender, then stir in cream');</t>
  </si>
  <si>
    <t>High-Carbohydrate</t>
  </si>
  <si>
    <t>Carnivorous</t>
  </si>
  <si>
    <t>Egg</t>
  </si>
  <si>
    <t>Seafood</t>
  </si>
  <si>
    <t>Mediterranean</t>
  </si>
  <si>
    <t>cuisine_id</t>
  </si>
  <si>
    <t>unit_id</t>
  </si>
  <si>
    <t>basic_ingredient</t>
  </si>
  <si>
    <t>chicken</t>
  </si>
  <si>
    <t>noodles</t>
  </si>
  <si>
    <t>milk</t>
  </si>
  <si>
    <t>vegetarian</t>
  </si>
  <si>
    <t>potatoes</t>
  </si>
  <si>
    <t>cheese</t>
  </si>
  <si>
    <t>baking powder</t>
  </si>
  <si>
    <t>rice</t>
  </si>
  <si>
    <t>beef</t>
  </si>
  <si>
    <t>sausage</t>
  </si>
  <si>
    <t>ham</t>
  </si>
  <si>
    <t>eggs</t>
  </si>
  <si>
    <t>marinara sauce</t>
  </si>
  <si>
    <t>lemon</t>
  </si>
  <si>
    <t>kale</t>
  </si>
  <si>
    <t>beets</t>
  </si>
  <si>
    <t>turkey</t>
  </si>
  <si>
    <t>bacon</t>
  </si>
  <si>
    <t>beans</t>
  </si>
  <si>
    <t>butter</t>
  </si>
  <si>
    <t>is_cooking</t>
  </si>
  <si>
    <t>Ensure all your ingredients are prepped and ready to go before you start cooking. This includes washing and chopping vegetables, slicing meats thinly, and preparing any sauce or seasoning you will be using.</t>
  </si>
  <si>
    <t xml:space="preserve"> preserve the vibrant color and crisp texture of snap peas, add them to the boiling water during the last minute of cooking the ravioli.</t>
  </si>
  <si>
    <t>For added flavor and texture, roast the chicken with a variety of herbs and spices, and do not forget to toss the grains with the dressing while they are still warm to enhance absorption.</t>
  </si>
  <si>
    <t>Our Italian Fagoli Vegetable Soup is a hearty medley of robust flavors, featuring tender vegetables, aromatic herbs, and savory beans simmered to perfection in a comforting broth that is both satisfying and soul-warming.</t>
  </si>
  <si>
    <t>Balsamic Bacon Brussels Sprouts are a mouthwatering medley of caramelized Brussels sprouts, crispy bacon, and tangy balsamic glaze, creating a savory-sweet sensation that is both irresistibly flavorful and delightfully indulgent.</t>
  </si>
  <si>
    <t>Indulge in the irresistible nostalgia of Smores Cookie Bars, featuring layers of gooey marshmallow, rich chocolate, and buttery graham cracker crust, baked to perfection for a delectable treat that captures the essence of campfire bliss</t>
  </si>
  <si>
    <t>Smores Cookie Bars</t>
  </si>
  <si>
    <t>salmon</t>
  </si>
  <si>
    <t xml:space="preserve">This chia-crusted salmon recipe is not only delicious but also packed with omega-3 fatty acids, fiber, and protein, making it a great choice for a healthy dinner. </t>
  </si>
  <si>
    <t>Cooking Time: Keep an eye on the salmon towards the end of the cooking time to prevent it from overcooking.</t>
  </si>
  <si>
    <t>recipeid</t>
  </si>
  <si>
    <t>meal_typeid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</si>
</sst>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rgb="FF000000"/>
      <name val="aptos narrow"/>
      <scheme val="minor"/>
    </font>
    <font>
      <sz val="11"/>
      <color rgb="FF000000"/>
      <name val="Aptos Narrow"/>
      <family val="2"/>
    </font>
    <font>
      <sz val="11"/>
      <color rgb="FF000000"/>
      <name val="-apple-system"/>
    </font>
    <font>
      <sz val="11"/>
      <color rgb="FF000000"/>
      <name val="Arial"/>
      <family val="2"/>
      <charset val="161"/>
    </font>
    <font>
      <sz val="11"/>
      <color rgb="FF000000"/>
      <name val="SourceSansPro"/>
    </font>
    <font>
      <sz val="11"/>
      <color rgb="FF3D3D3D"/>
      <name val="Arial"/>
      <family val="2"/>
      <charset val="161"/>
    </font>
    <font>
      <sz val="11"/>
      <color rgb="FF0D0D0D"/>
      <name val="Söhne"/>
    </font>
    <font>
      <sz val="12"/>
      <color rgb="FF0D0D0D"/>
      <name val="Söhne"/>
    </font>
    <font>
      <sz val="11"/>
      <color rgb="FF3C4043"/>
      <name val="Aptos Narrow"/>
      <family val="2"/>
    </font>
    <font>
      <sz val="8"/>
      <color rgb="FF569CD6"/>
      <name val="Consolas"/>
      <family val="3"/>
      <charset val="161"/>
    </font>
    <font>
      <sz val="8"/>
      <color rgb="FFCCCCCC"/>
      <name val="Consolas"/>
      <family val="3"/>
      <charset val="161"/>
    </font>
    <font>
      <sz val="8"/>
      <color rgb="FFCCCCCC"/>
      <name val="aptos narrow"/>
      <family val="2"/>
      <scheme val="minor"/>
    </font>
    <font>
      <sz val="8"/>
      <color rgb="FFCE9178"/>
      <name val="aptos narrow"/>
      <family val="2"/>
      <scheme val="minor"/>
    </font>
    <font>
      <sz val="8"/>
      <color rgb="FFB5CEA8"/>
      <name val="aptos narrow"/>
      <family val="2"/>
      <scheme val="minor"/>
    </font>
    <font>
      <sz val="11"/>
      <color rgb="FF000000"/>
      <name val="aptos narrow"/>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2" borderId="0" xfId="0" applyFont="1" applyFill="1"/>
    <xf numFmtId="0" fontId="3" fillId="0" borderId="0" xfId="0" applyFont="1"/>
    <xf numFmtId="0" fontId="4" fillId="2" borderId="0" xfId="0" applyFont="1" applyFill="1"/>
    <xf numFmtId="0" fontId="5" fillId="0" borderId="0" xfId="0" applyFont="1"/>
    <xf numFmtId="0" fontId="6" fillId="2" borderId="0" xfId="0" applyFont="1" applyFill="1"/>
    <xf numFmtId="0" fontId="6" fillId="2" borderId="0" xfId="0" applyFont="1" applyFill="1" applyAlignment="1">
      <alignment horizontal="left"/>
    </xf>
    <xf numFmtId="0" fontId="7" fillId="2" borderId="0" xfId="0" applyFont="1" applyFill="1"/>
    <xf numFmtId="0" fontId="8" fillId="0" borderId="0" xfId="0" applyFont="1"/>
    <xf numFmtId="0" fontId="9" fillId="0" borderId="0" xfId="0" applyFont="1" applyAlignment="1">
      <alignment vertical="center"/>
    </xf>
    <xf numFmtId="0" fontId="10" fillId="0" borderId="0" xfId="0" applyFont="1" applyAlignment="1">
      <alignment vertical="center"/>
    </xf>
    <xf numFmtId="0" fontId="14" fillId="0" borderId="0" xfId="0" applyFont="1"/>
    <xf numFmtId="0" fontId="14" fillId="0" borderId="0" xfId="0" quotePrefix="1" applyFont="1"/>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02"/>
  <sheetViews>
    <sheetView zoomScale="94" zoomScaleNormal="94" workbookViewId="0">
      <selection activeCell="C2" sqref="C2:C51"/>
    </sheetView>
  </sheetViews>
  <sheetFormatPr defaultColWidth="12.6328125" defaultRowHeight="15" customHeight="1"/>
  <cols>
    <col min="3" max="4" width="44.453125" customWidth="1"/>
    <col min="5" max="5" width="11.26953125" bestFit="1" customWidth="1"/>
    <col min="6" max="6" width="142.453125" customWidth="1"/>
    <col min="7" max="7" width="75.26953125" customWidth="1"/>
    <col min="8" max="8" width="9.36328125" customWidth="1"/>
    <col min="9" max="9" width="63.6328125" customWidth="1"/>
    <col min="10" max="29" width="8.6328125" customWidth="1"/>
  </cols>
  <sheetData>
    <row r="1" spans="1:29" ht="14.25" customHeight="1">
      <c r="A1" s="12" t="s">
        <v>781</v>
      </c>
      <c r="B1" s="12" t="s">
        <v>782</v>
      </c>
      <c r="C1" s="1" t="s">
        <v>0</v>
      </c>
      <c r="D1" s="1" t="s">
        <v>783</v>
      </c>
      <c r="E1" s="1" t="s">
        <v>1</v>
      </c>
      <c r="F1" s="1" t="s">
        <v>2</v>
      </c>
      <c r="G1" s="1" t="s">
        <v>3</v>
      </c>
      <c r="H1" s="1" t="s">
        <v>4</v>
      </c>
      <c r="I1" s="1" t="str">
        <f>"insert into recipe (name, difficulty, description, tips,is_cooking,portions,basic_ingredient, cuisine_id,unit_id) values('"&amp;C1&amp;"','"&amp;E1&amp;"','"&amp;F1&amp;"','"&amp;G1&amp;"',"&amp;J1&amp;","&amp;H1&amp;",'"&amp;D1&amp;"',"&amp;A1&amp;","&amp;B1&amp;");"</f>
        <v>insert into recipe (name, difficulty, description, tips,is_cooking,portions,basic_ingredient, cuisine_id,unit_id) values('name','difficulty','description','tips',is_cooking,portion,'basic_ingredient',cuisine_id,unit_id);</v>
      </c>
      <c r="J1" s="1" t="s">
        <v>804</v>
      </c>
      <c r="K1" s="1"/>
      <c r="L1" s="1"/>
      <c r="M1" s="1"/>
      <c r="N1" s="1"/>
      <c r="O1" s="1"/>
      <c r="P1" s="1"/>
      <c r="Q1" s="1"/>
      <c r="R1" s="1"/>
      <c r="S1" s="1"/>
      <c r="T1" s="1"/>
      <c r="U1" s="1"/>
      <c r="V1" s="1"/>
      <c r="W1" s="1"/>
      <c r="X1" s="1"/>
      <c r="Y1" s="1"/>
      <c r="Z1" s="1"/>
      <c r="AA1" s="1"/>
      <c r="AB1" s="1"/>
      <c r="AC1" s="1"/>
    </row>
    <row r="2" spans="1:29" ht="14.25" customHeight="1">
      <c r="A2">
        <v>22</v>
      </c>
      <c r="B2">
        <v>7</v>
      </c>
      <c r="C2" s="1" t="s">
        <v>5</v>
      </c>
      <c r="D2" s="1" t="s">
        <v>784</v>
      </c>
      <c r="E2" s="1" t="s">
        <v>6</v>
      </c>
      <c r="F2" s="2" t="s">
        <v>7</v>
      </c>
      <c r="G2" s="1" t="s">
        <v>8</v>
      </c>
      <c r="H2" s="3">
        <v>2</v>
      </c>
      <c r="I2" s="1" t="str">
        <f t="shared" ref="I2:I51" si="0">"insert into recipe (name, difficulty, description, tips,is_cooking,portions,basic_ingredient, cuisine_id,unit_id) values('"&amp;C2&amp;"','"&amp;E2&amp;"','"&amp;F2&amp;"','"&amp;G2&amp;"',"&amp;J2&amp;","&amp;H2&amp;",'"&amp;D2&amp;"',"&amp;A2&amp;","&amp;B2&amp;");"</f>
        <v>insert into recipe (name, difficulty, description, tips,is_cooking,portions,basic_ingredient, cuisine_id,unit_id) values('Jamaican Jerk Chicken','Average','This Jamaican jerk chicken recipe is loaded with Caribbean flavor, with a spicy Scotch bonnet marinade, perfect for grilling or baking, a family favorite and easy to make!','Luke loved this one',1,2,'chicken',22,7);</v>
      </c>
      <c r="J2" s="1">
        <v>1</v>
      </c>
      <c r="K2" s="1"/>
      <c r="L2" s="1"/>
      <c r="M2" s="1"/>
      <c r="N2" s="1"/>
      <c r="O2" s="1"/>
      <c r="P2" s="1"/>
      <c r="Q2" s="1"/>
      <c r="R2" s="1"/>
      <c r="S2" s="1"/>
      <c r="T2" s="1"/>
      <c r="U2" s="1"/>
      <c r="V2" s="1"/>
      <c r="W2" s="1"/>
      <c r="X2" s="1"/>
      <c r="Y2" s="1"/>
      <c r="Z2" s="1"/>
      <c r="AA2" s="1"/>
      <c r="AB2" s="1"/>
      <c r="AC2" s="1"/>
    </row>
    <row r="3" spans="1:29" ht="14.25" customHeight="1">
      <c r="A3">
        <v>10</v>
      </c>
      <c r="B3">
        <v>3</v>
      </c>
      <c r="C3" s="1" t="s">
        <v>9</v>
      </c>
      <c r="D3" s="1" t="s">
        <v>785</v>
      </c>
      <c r="E3" s="1" t="s">
        <v>10</v>
      </c>
      <c r="F3" s="4" t="s">
        <v>11</v>
      </c>
      <c r="G3" s="1" t="s">
        <v>12</v>
      </c>
      <c r="H3" s="3">
        <v>1</v>
      </c>
      <c r="I3" s="1" t="str">
        <f t="shared" si="0"/>
        <v>insert into recipe (name, difficulty, description, tips,is_cooking,portions,basic_ingredient, cuisine_id,unit_id) values('Pasta Salad','Fairly Easy','An easy pasta salad with Italian dressing, simple yet very yummy. Almost any type of pasta may be used. Best if left to sit overnight.','Make night before',1,1,'noodles',10,3);</v>
      </c>
      <c r="J3" s="1">
        <v>1</v>
      </c>
      <c r="K3" s="1"/>
      <c r="L3" s="1"/>
      <c r="M3" s="1"/>
      <c r="N3" s="1"/>
      <c r="O3" s="1"/>
      <c r="P3" s="1"/>
      <c r="Q3" s="1"/>
      <c r="R3" s="1"/>
      <c r="S3" s="1"/>
      <c r="T3" s="1"/>
      <c r="U3" s="1"/>
      <c r="V3" s="1"/>
      <c r="W3" s="1"/>
      <c r="X3" s="1"/>
      <c r="Y3" s="1"/>
      <c r="Z3" s="1"/>
      <c r="AA3" s="1"/>
      <c r="AB3" s="1"/>
      <c r="AC3" s="1"/>
    </row>
    <row r="4" spans="1:29" ht="14.25" customHeight="1">
      <c r="A4">
        <v>10</v>
      </c>
      <c r="B4">
        <v>3</v>
      </c>
      <c r="C4" s="1" t="s">
        <v>13</v>
      </c>
      <c r="D4" s="1" t="s">
        <v>785</v>
      </c>
      <c r="E4" s="1" t="s">
        <v>10</v>
      </c>
      <c r="F4" s="5" t="s">
        <v>14</v>
      </c>
      <c r="G4" s="1" t="s">
        <v>12</v>
      </c>
      <c r="H4" s="3">
        <v>7</v>
      </c>
      <c r="I4" s="1" t="str">
        <f t="shared" si="0"/>
        <v>insert into recipe (name, difficulty, description, tips,is_cooking,portions,basic_ingredient, cuisine_id,unit_id) values('Lasagna','Fairly Easy','One of the most loved foods in the world is finally here! This is a beautiful Italian Lasagna with layers of slow cooked Ragù Bolognese and Besciamella cheese sauce.','Make night before',1,7,'noodles',10,3);</v>
      </c>
      <c r="J4" s="1">
        <v>1</v>
      </c>
      <c r="K4" s="1"/>
      <c r="L4" s="1"/>
      <c r="M4" s="1"/>
      <c r="N4" s="1"/>
      <c r="O4" s="1"/>
      <c r="P4" s="1"/>
      <c r="Q4" s="1"/>
      <c r="R4" s="1"/>
      <c r="S4" s="1"/>
      <c r="T4" s="1"/>
      <c r="U4" s="1"/>
      <c r="V4" s="1"/>
      <c r="W4" s="1"/>
      <c r="X4" s="1"/>
      <c r="Y4" s="1"/>
      <c r="Z4" s="1"/>
      <c r="AA4" s="1"/>
      <c r="AB4" s="1"/>
      <c r="AC4" s="1"/>
    </row>
    <row r="5" spans="1:29" ht="14.25" customHeight="1">
      <c r="A5">
        <v>4</v>
      </c>
      <c r="B5">
        <v>4</v>
      </c>
      <c r="C5" s="1" t="s">
        <v>15</v>
      </c>
      <c r="D5" s="1" t="s">
        <v>786</v>
      </c>
      <c r="E5" s="1" t="s">
        <v>6</v>
      </c>
      <c r="F5" s="6" t="s">
        <v>16</v>
      </c>
      <c r="G5" s="6" t="s">
        <v>17</v>
      </c>
      <c r="H5" s="3">
        <v>6</v>
      </c>
      <c r="I5" s="1" t="str">
        <f t="shared" si="0"/>
        <v>insert into recipe (name, difficulty, description, tips,is_cooking,portions,basic_ingredient, cuisine_id,unit_id) values('Hearty Pancakes','Average','Hearty pancakes are the perfect combination of fluffiness and substantial nutrition, making them an ideal choice for a satisfying breakfast.','Storage: Leftover pancakes can be stored in the refrigerator for up to 3 days or frozen for up to 2 months. Reheat in the toaster or microwave.',1,6,'milk',4,4);</v>
      </c>
      <c r="J5" s="1">
        <v>1</v>
      </c>
      <c r="K5" s="1"/>
      <c r="L5" s="1"/>
      <c r="M5" s="1"/>
      <c r="N5" s="1"/>
      <c r="O5" s="1"/>
      <c r="P5" s="1"/>
      <c r="Q5" s="1"/>
      <c r="R5" s="1"/>
      <c r="S5" s="1"/>
      <c r="T5" s="1"/>
      <c r="U5" s="1"/>
      <c r="V5" s="1"/>
      <c r="W5" s="1"/>
      <c r="X5" s="1"/>
      <c r="Y5" s="1"/>
      <c r="Z5" s="1"/>
      <c r="AA5" s="1"/>
      <c r="AB5" s="1"/>
      <c r="AC5" s="1"/>
    </row>
    <row r="6" spans="1:29" ht="14.25" customHeight="1">
      <c r="A6">
        <v>6</v>
      </c>
      <c r="B6">
        <v>1</v>
      </c>
      <c r="C6" s="1" t="s">
        <v>18</v>
      </c>
      <c r="D6" s="1" t="s">
        <v>787</v>
      </c>
      <c r="E6" s="1" t="s">
        <v>10</v>
      </c>
      <c r="F6" s="6" t="s">
        <v>19</v>
      </c>
      <c r="G6" s="7" t="s">
        <v>20</v>
      </c>
      <c r="H6" s="3">
        <v>2</v>
      </c>
      <c r="I6" s="1" t="str">
        <f t="shared" si="0"/>
        <v>insert into recipe (name, difficulty, description, tips,is_cooking,portions,basic_ingredient, cuisine_id,unit_id) values('White beans, tomatoes, and spinach','Fairly Easy','This dish is quick to prepare, packed with nutrients, and can be enjoyed as a main course or a side dish.','Add other vegetables like bell peppers, zucchini, or mushrooms for additional flavors and nutrients.',0,2,'vegetarian',6,1);</v>
      </c>
      <c r="J6" s="1">
        <v>0</v>
      </c>
      <c r="K6" s="1"/>
      <c r="L6" s="1"/>
      <c r="M6" s="1"/>
      <c r="N6" s="1"/>
      <c r="O6" s="1"/>
      <c r="P6" s="1"/>
      <c r="Q6" s="1"/>
      <c r="R6" s="1"/>
      <c r="S6" s="1"/>
      <c r="T6" s="1"/>
      <c r="U6" s="1"/>
      <c r="V6" s="1"/>
      <c r="W6" s="1"/>
      <c r="X6" s="1"/>
      <c r="Y6" s="1"/>
      <c r="Z6" s="1"/>
      <c r="AA6" s="1"/>
      <c r="AB6" s="1"/>
      <c r="AC6" s="1"/>
    </row>
    <row r="7" spans="1:29" ht="14.25" customHeight="1">
      <c r="A7">
        <v>10</v>
      </c>
      <c r="B7">
        <v>3</v>
      </c>
      <c r="C7" s="1" t="s">
        <v>21</v>
      </c>
      <c r="D7" s="1" t="s">
        <v>785</v>
      </c>
      <c r="E7" s="1" t="s">
        <v>22</v>
      </c>
      <c r="F7" s="6" t="s">
        <v>23</v>
      </c>
      <c r="G7" s="7" t="s">
        <v>24</v>
      </c>
      <c r="H7" s="3">
        <v>2</v>
      </c>
      <c r="I7" s="1" t="str">
        <f t="shared" si="0"/>
        <v>insert into recipe (name, difficulty, description, tips,is_cooking,portions,basic_ingredient, cuisine_id,unit_id) values('Spaghetti','Super Simple','Spaghetti is a beloved Italian dish known for its simplicity and comforting flavors. It consists of long, thin pasta noodles traditionally served with a variety of sauces.','Add cooked ground beef, Italian sausage, or meatballs to the sauce for a heartier meal.',1,2,'noodles',10,3);</v>
      </c>
      <c r="J7" s="1">
        <v>1</v>
      </c>
      <c r="K7" s="1"/>
      <c r="L7" s="1"/>
      <c r="M7" s="1"/>
      <c r="N7" s="1"/>
      <c r="O7" s="1"/>
      <c r="P7" s="1"/>
      <c r="Q7" s="1"/>
      <c r="R7" s="1"/>
      <c r="S7" s="1"/>
      <c r="T7" s="1"/>
      <c r="U7" s="1"/>
      <c r="V7" s="1"/>
      <c r="W7" s="1"/>
      <c r="X7" s="1"/>
      <c r="Y7" s="1"/>
      <c r="Z7" s="1"/>
      <c r="AA7" s="1"/>
      <c r="AB7" s="1"/>
      <c r="AC7" s="1"/>
    </row>
    <row r="8" spans="1:29" ht="14.25" customHeight="1">
      <c r="A8">
        <v>23</v>
      </c>
      <c r="B8">
        <v>3</v>
      </c>
      <c r="C8" s="1" t="s">
        <v>25</v>
      </c>
      <c r="D8" s="1" t="s">
        <v>790</v>
      </c>
      <c r="E8" s="1" t="s">
        <v>22</v>
      </c>
      <c r="F8" s="6" t="s">
        <v>26</v>
      </c>
      <c r="G8" s="1" t="s">
        <v>27</v>
      </c>
      <c r="H8" s="3">
        <v>3</v>
      </c>
      <c r="I8" s="1" t="str">
        <f t="shared" si="0"/>
        <v>insert into recipe (name, difficulty, description, tips,is_cooking,portions,basic_ingredient, cuisine_id,unit_id) values('Scones','Super Simple','Scones are a delightful treat hailing from the United Kingdom, cherished for their tender, crumbly texture and subtly sweet flavor.','Make dough night before',0,3,'baking powder',23,3);</v>
      </c>
      <c r="J8" s="1">
        <v>0</v>
      </c>
      <c r="K8" s="1"/>
      <c r="L8" s="1"/>
      <c r="M8" s="1"/>
      <c r="N8" s="1"/>
      <c r="O8" s="1"/>
      <c r="P8" s="1"/>
      <c r="Q8" s="1"/>
      <c r="R8" s="1"/>
      <c r="S8" s="1"/>
      <c r="T8" s="1"/>
      <c r="U8" s="1"/>
      <c r="V8" s="1"/>
      <c r="W8" s="1"/>
      <c r="X8" s="1"/>
      <c r="Y8" s="1"/>
      <c r="Z8" s="1"/>
      <c r="AA8" s="1"/>
      <c r="AB8" s="1"/>
      <c r="AC8" s="1"/>
    </row>
    <row r="9" spans="1:29" ht="14.25" customHeight="1">
      <c r="A9">
        <v>10</v>
      </c>
      <c r="B9">
        <v>4</v>
      </c>
      <c r="C9" s="1" t="s">
        <v>28</v>
      </c>
      <c r="D9" s="1" t="s">
        <v>789</v>
      </c>
      <c r="E9" s="1" t="s">
        <v>6</v>
      </c>
      <c r="F9" s="6" t="s">
        <v>29</v>
      </c>
      <c r="G9" s="1" t="s">
        <v>30</v>
      </c>
      <c r="H9" s="3">
        <v>8</v>
      </c>
      <c r="I9" s="1" t="str">
        <f t="shared" si="0"/>
        <v>insert into recipe (name, difficulty, description, tips,is_cooking,portions,basic_ingredient, cuisine_id,unit_id) values('Pizza','Average','Pizza is a universally beloved dish that originated in Naples, Italy, but has since spread across the globe, with countless variations and interpretations','Use half whole wheat flour',1,8,'cheese',10,4);</v>
      </c>
      <c r="J9" s="1">
        <v>1</v>
      </c>
      <c r="K9" s="1"/>
      <c r="L9" s="1"/>
      <c r="M9" s="1"/>
      <c r="N9" s="1"/>
      <c r="O9" s="1"/>
      <c r="P9" s="1"/>
      <c r="Q9" s="1"/>
      <c r="R9" s="1"/>
      <c r="S9" s="1"/>
      <c r="T9" s="1"/>
      <c r="U9" s="1"/>
      <c r="V9" s="1"/>
      <c r="W9" s="1"/>
      <c r="X9" s="1"/>
      <c r="Y9" s="1"/>
      <c r="Z9" s="1"/>
      <c r="AA9" s="1"/>
      <c r="AB9" s="1"/>
      <c r="AC9" s="1"/>
    </row>
    <row r="10" spans="1:29" ht="14.25" customHeight="1">
      <c r="A10">
        <v>11</v>
      </c>
      <c r="B10">
        <v>3</v>
      </c>
      <c r="C10" s="1" t="s">
        <v>31</v>
      </c>
      <c r="D10" s="1" t="s">
        <v>791</v>
      </c>
      <c r="E10" s="1" t="s">
        <v>10</v>
      </c>
      <c r="F10" s="6" t="s">
        <v>32</v>
      </c>
      <c r="G10" s="7" t="s">
        <v>805</v>
      </c>
      <c r="H10" s="3">
        <v>2</v>
      </c>
      <c r="I10" s="1" t="str">
        <f t="shared" si="0"/>
        <v>insert into recipe (name, difficulty, description, tips,is_cooking,portions,basic_ingredient, cuisine_id,unit_id) values('Stir-Fry','Fairly Easy','Stir-fry is a popular cooking technique originating from Chinese cuisine, characterized by quickly frying ingredients in a hot pan or wok over high heat.','Ensure all your ingredients are prepped and ready to go before you start cooking. This includes washing and chopping vegetables, slicing meats thinly, and preparing any sauce or seasoning you will be using.',1,2,'rice',11,3);</v>
      </c>
      <c r="J10" s="1">
        <v>1</v>
      </c>
      <c r="K10" s="1"/>
      <c r="L10" s="1"/>
      <c r="M10" s="1"/>
      <c r="N10" s="1"/>
      <c r="O10" s="1"/>
      <c r="P10" s="1"/>
      <c r="Q10" s="1"/>
      <c r="R10" s="1"/>
      <c r="S10" s="1"/>
      <c r="T10" s="1"/>
      <c r="U10" s="1"/>
      <c r="V10" s="1"/>
      <c r="W10" s="1"/>
      <c r="X10" s="1"/>
      <c r="Y10" s="1"/>
      <c r="Z10" s="1"/>
      <c r="AA10" s="1"/>
      <c r="AB10" s="1"/>
      <c r="AC10" s="1"/>
    </row>
    <row r="11" spans="1:29" ht="14.25" customHeight="1">
      <c r="A11">
        <v>10</v>
      </c>
      <c r="B11">
        <v>3</v>
      </c>
      <c r="C11" s="1" t="s">
        <v>33</v>
      </c>
      <c r="D11" s="1" t="s">
        <v>785</v>
      </c>
      <c r="E11" s="1" t="s">
        <v>34</v>
      </c>
      <c r="F11" s="6" t="s">
        <v>35</v>
      </c>
      <c r="G11" s="6" t="s">
        <v>36</v>
      </c>
      <c r="H11" s="3">
        <v>2</v>
      </c>
      <c r="I11" s="1" t="str">
        <f t="shared" si="0"/>
        <v>insert into recipe (name, difficulty, description, tips,is_cooking,portions,basic_ingredient, cuisine_id,unit_id) values('Rustic Italian Tortellini Soup','Hard','Rustic Italian Tortellini Soup is a hearty and comforting dish that combines tender tortellini pasta with a flavorful broth and an assortment of vegetables and herbs.','Feel free to customize the soup with additional vegetables such as diced bell peppers or zucchini.',1,2,'noodles',10,3);</v>
      </c>
      <c r="J11" s="1">
        <v>1</v>
      </c>
      <c r="K11" s="1"/>
      <c r="L11" s="1"/>
      <c r="M11" s="1"/>
      <c r="N11" s="1"/>
      <c r="O11" s="1"/>
      <c r="P11" s="1"/>
      <c r="Q11" s="1"/>
      <c r="R11" s="1"/>
      <c r="S11" s="1"/>
      <c r="T11" s="1"/>
      <c r="U11" s="1"/>
      <c r="V11" s="1"/>
      <c r="W11" s="1"/>
      <c r="X11" s="1"/>
      <c r="Y11" s="1"/>
      <c r="Z11" s="1"/>
      <c r="AA11" s="1"/>
      <c r="AB11" s="1"/>
      <c r="AC11" s="1"/>
    </row>
    <row r="12" spans="1:29" ht="14.25" customHeight="1">
      <c r="A12">
        <v>24</v>
      </c>
      <c r="B12">
        <v>6</v>
      </c>
      <c r="C12" s="1" t="s">
        <v>37</v>
      </c>
      <c r="D12" s="1" t="s">
        <v>792</v>
      </c>
      <c r="E12" s="1" t="s">
        <v>38</v>
      </c>
      <c r="F12" s="6" t="s">
        <v>39</v>
      </c>
      <c r="G12" s="6" t="s">
        <v>40</v>
      </c>
      <c r="H12" s="3">
        <v>6</v>
      </c>
      <c r="I12" s="1" t="str">
        <f t="shared" si="0"/>
        <v>insert into recipe (name, difficulty, description, tips,is_cooking,portions,basic_ingredient, cuisine_id,unit_id) values('Swedish Meatballs','Very Difficult','Swedish meatballs are a classic and comforting dish that features tender meatballs cooked in a creamy gravy sauce with hints of savory spices.','If the sauce is too thick, you can thin it out with a bit more beef broth or cream.',1,6,'beef',24,6);</v>
      </c>
      <c r="J12" s="1">
        <v>1</v>
      </c>
      <c r="K12" s="1"/>
      <c r="L12" s="1"/>
      <c r="M12" s="1"/>
      <c r="N12" s="1"/>
      <c r="O12" s="1"/>
      <c r="P12" s="1"/>
      <c r="Q12" s="1"/>
      <c r="R12" s="1"/>
      <c r="S12" s="1"/>
      <c r="T12" s="1"/>
      <c r="U12" s="1"/>
      <c r="V12" s="1"/>
      <c r="W12" s="1"/>
      <c r="X12" s="1"/>
      <c r="Y12" s="1"/>
      <c r="Z12" s="1"/>
      <c r="AA12" s="1"/>
      <c r="AB12" s="1"/>
      <c r="AC12" s="1"/>
    </row>
    <row r="13" spans="1:29" ht="14.25" customHeight="1">
      <c r="A13">
        <v>2</v>
      </c>
      <c r="B13">
        <v>6</v>
      </c>
      <c r="C13" s="1" t="s">
        <v>41</v>
      </c>
      <c r="D13" s="1" t="s">
        <v>792</v>
      </c>
      <c r="E13" s="1" t="s">
        <v>22</v>
      </c>
      <c r="F13" s="6" t="s">
        <v>42</v>
      </c>
      <c r="G13" s="6" t="s">
        <v>43</v>
      </c>
      <c r="H13" s="3">
        <v>2</v>
      </c>
      <c r="I13" s="1" t="str">
        <f t="shared" si="0"/>
        <v>insert into recipe (name, difficulty, description, tips,is_cooking,portions,basic_ingredient, cuisine_id,unit_id) values('Barley Beef Skillet','Super Simple','A barley beef skillet is a hearty and flavorful one-pan dish that combines tender beef, nutritious barley, and an assortment of vegetables cooked together in a savory broth','You can use other vegetables such as bell peppers, mushrooms, or green beans in addition to or instead of the carrots and celery.',1,2,'beef',2,6);</v>
      </c>
      <c r="J13" s="1">
        <v>1</v>
      </c>
      <c r="K13" s="1"/>
      <c r="L13" s="1"/>
      <c r="M13" s="1"/>
      <c r="N13" s="1"/>
      <c r="O13" s="1"/>
      <c r="P13" s="1"/>
      <c r="Q13" s="1"/>
      <c r="R13" s="1"/>
      <c r="S13" s="1"/>
      <c r="T13" s="1"/>
      <c r="U13" s="1"/>
      <c r="V13" s="1"/>
      <c r="W13" s="1"/>
      <c r="X13" s="1"/>
      <c r="Y13" s="1"/>
      <c r="Z13" s="1"/>
      <c r="AA13" s="1"/>
      <c r="AB13" s="1"/>
      <c r="AC13" s="1"/>
    </row>
    <row r="14" spans="1:29" ht="14.25" customHeight="1">
      <c r="A14">
        <v>1</v>
      </c>
      <c r="B14">
        <v>6</v>
      </c>
      <c r="C14" s="1" t="s">
        <v>44</v>
      </c>
      <c r="D14" s="1" t="s">
        <v>792</v>
      </c>
      <c r="E14" s="1" t="s">
        <v>22</v>
      </c>
      <c r="F14" s="6" t="s">
        <v>45</v>
      </c>
      <c r="G14" s="7" t="s">
        <v>46</v>
      </c>
      <c r="H14" s="3">
        <v>2</v>
      </c>
      <c r="I14" s="1" t="str">
        <f t="shared" si="0"/>
        <v>insert into recipe (name, difficulty, description, tips,is_cooking,portions,basic_ingredient, cuisine_id,unit_id) values('Southwest Beef &amp; Rice Skillet','Super Simple','This dish offers a balance of protein, grains, and vegetables, creating a wholesome and filling meal perfect for busy weeknights or casual gatherings','Choose Lean Ground Beef: Opt for lean ground beef to reduce excess fat in the dish.',1,2,'beef',1,6);</v>
      </c>
      <c r="J14" s="1">
        <v>1</v>
      </c>
      <c r="K14" s="1"/>
      <c r="L14" s="1"/>
      <c r="M14" s="1"/>
      <c r="N14" s="1"/>
      <c r="O14" s="1"/>
      <c r="P14" s="1"/>
      <c r="Q14" s="1"/>
      <c r="R14" s="1"/>
      <c r="S14" s="1"/>
      <c r="T14" s="1"/>
      <c r="U14" s="1"/>
      <c r="V14" s="1"/>
      <c r="W14" s="1"/>
      <c r="X14" s="1"/>
      <c r="Y14" s="1"/>
      <c r="Z14" s="1"/>
      <c r="AA14" s="1"/>
      <c r="AB14" s="1"/>
      <c r="AC14" s="1"/>
    </row>
    <row r="15" spans="1:29" ht="14.25" customHeight="1">
      <c r="A15">
        <v>8</v>
      </c>
      <c r="B15">
        <v>8</v>
      </c>
      <c r="C15" s="1" t="s">
        <v>47</v>
      </c>
      <c r="D15" s="1" t="s">
        <v>795</v>
      </c>
      <c r="E15" s="1" t="s">
        <v>22</v>
      </c>
      <c r="F15" s="6" t="s">
        <v>48</v>
      </c>
      <c r="G15" s="7" t="s">
        <v>49</v>
      </c>
      <c r="H15" s="3">
        <v>2</v>
      </c>
      <c r="I15" s="1" t="str">
        <f t="shared" si="0"/>
        <v>insert into recipe (name, difficulty, description, tips,is_cooking,portions,basic_ingredient, cuisine_id,unit_id) values('Fried Rice','Super Simple','Fried rice is a classic and versatile dish that originated in Chinese cuisine but has become popular worldwide.','Fried rice is best made with cold, cooked rice that has been refrigerated for at least a few hours or overnight.',1,2,'eggs',8,8);</v>
      </c>
      <c r="J15" s="1">
        <v>1</v>
      </c>
      <c r="K15" s="1"/>
      <c r="L15" s="1"/>
      <c r="M15" s="1"/>
      <c r="N15" s="1"/>
      <c r="O15" s="1"/>
      <c r="P15" s="1"/>
      <c r="Q15" s="1"/>
      <c r="R15" s="1"/>
      <c r="S15" s="1"/>
      <c r="T15" s="1"/>
      <c r="U15" s="1"/>
      <c r="V15" s="1"/>
      <c r="W15" s="1"/>
      <c r="X15" s="1"/>
      <c r="Y15" s="1"/>
      <c r="Z15" s="1"/>
      <c r="AA15" s="1"/>
      <c r="AB15" s="1"/>
      <c r="AC15" s="1"/>
    </row>
    <row r="16" spans="1:29" ht="14.25" customHeight="1">
      <c r="A16">
        <v>2</v>
      </c>
      <c r="B16">
        <v>6</v>
      </c>
      <c r="C16" s="1" t="s">
        <v>50</v>
      </c>
      <c r="D16" s="1" t="s">
        <v>793</v>
      </c>
      <c r="E16" s="1" t="s">
        <v>10</v>
      </c>
      <c r="F16" s="6" t="s">
        <v>51</v>
      </c>
      <c r="G16" s="7" t="s">
        <v>52</v>
      </c>
      <c r="H16" s="3">
        <v>4</v>
      </c>
      <c r="I16" s="1" t="str">
        <f t="shared" si="0"/>
        <v>insert into recipe (name, difficulty, description, tips,is_cooking,portions,basic_ingredient, cuisine_id,unit_id) values('Zesty Sausage &amp; Beans','Fairly Easy','Zesty Sausage &amp; Beans is a hearty and flavorful dish featuring savory sausage, tender beans, and aromatic spices cooked together in a zesty tomato-based sauce','Choose Quality Sausage: Opt for high-quality sausage, such as Italian sausage or chorizo, to ensure maximum flavor in the dish.',1,4,'sausage',2,6);</v>
      </c>
      <c r="J16" s="1">
        <v>1</v>
      </c>
      <c r="K16" s="1"/>
      <c r="L16" s="1"/>
      <c r="M16" s="1"/>
      <c r="N16" s="1"/>
      <c r="O16" s="1"/>
      <c r="P16" s="1"/>
      <c r="Q16" s="1"/>
      <c r="R16" s="1"/>
      <c r="S16" s="1"/>
      <c r="T16" s="1"/>
      <c r="U16" s="1"/>
      <c r="V16" s="1"/>
      <c r="W16" s="1"/>
      <c r="X16" s="1"/>
      <c r="Y16" s="1"/>
      <c r="Z16" s="1"/>
      <c r="AA16" s="1"/>
      <c r="AB16" s="1"/>
      <c r="AC16" s="1"/>
    </row>
    <row r="17" spans="1:29" ht="14.25" customHeight="1">
      <c r="A17">
        <v>10</v>
      </c>
      <c r="B17">
        <v>6</v>
      </c>
      <c r="C17" s="1" t="s">
        <v>53</v>
      </c>
      <c r="D17" s="1" t="s">
        <v>794</v>
      </c>
      <c r="E17" s="1" t="s">
        <v>10</v>
      </c>
      <c r="F17" s="6" t="s">
        <v>54</v>
      </c>
      <c r="G17" s="7" t="s">
        <v>55</v>
      </c>
      <c r="H17" s="3">
        <v>2</v>
      </c>
      <c r="I17" s="1" t="str">
        <f t="shared" si="0"/>
        <v>insert into recipe (name, difficulty, description, tips,is_cooking,portions,basic_ingredient, cuisine_id,unit_id) values('Prosciutto Pasta Toss','Fairly Easy','This quick and easy recipe is perfect for weeknight dinners or special occasions when you want to impress with minimal effort.','Choose Quality Prosciutto',1,2,'ham',10,6);</v>
      </c>
      <c r="J17" s="1">
        <v>1</v>
      </c>
      <c r="K17" s="1"/>
      <c r="L17" s="1"/>
      <c r="M17" s="1"/>
      <c r="N17" s="1"/>
      <c r="O17" s="1"/>
      <c r="P17" s="1"/>
      <c r="Q17" s="1"/>
      <c r="R17" s="1"/>
      <c r="S17" s="1"/>
      <c r="T17" s="1"/>
      <c r="U17" s="1"/>
      <c r="V17" s="1"/>
      <c r="W17" s="1"/>
      <c r="X17" s="1"/>
      <c r="Y17" s="1"/>
      <c r="Z17" s="1"/>
      <c r="AA17" s="1"/>
      <c r="AB17" s="1"/>
      <c r="AC17" s="1"/>
    </row>
    <row r="18" spans="1:29" ht="14.25" customHeight="1">
      <c r="A18">
        <v>11</v>
      </c>
      <c r="B18">
        <v>7</v>
      </c>
      <c r="C18" s="1" t="s">
        <v>56</v>
      </c>
      <c r="D18" s="1" t="s">
        <v>784</v>
      </c>
      <c r="E18" s="1" t="s">
        <v>6</v>
      </c>
      <c r="F18" s="6" t="s">
        <v>57</v>
      </c>
      <c r="G18" s="7" t="s">
        <v>58</v>
      </c>
      <c r="H18" s="3">
        <v>2</v>
      </c>
      <c r="I18" s="1" t="str">
        <f t="shared" si="0"/>
        <v>insert into recipe (name, difficulty, description, tips,is_cooking,portions,basic_ingredient, cuisine_id,unit_id) values('Cashew Chicken with Noodles','Average','Cashew Chicken with Noodles is a delicious and satisfying dish that combines tender pieces of chicken, crunchy cashews, and flavorful vegetables in a savory sauce served over a bed of noodles.','Prep Ingredients Ahead of Time',1,2,'chicken',11,7);</v>
      </c>
      <c r="J18" s="1">
        <v>1</v>
      </c>
      <c r="K18" s="1"/>
      <c r="L18" s="1"/>
      <c r="M18" s="1"/>
      <c r="N18" s="1"/>
      <c r="O18" s="1"/>
      <c r="P18" s="1"/>
      <c r="Q18" s="1"/>
      <c r="R18" s="1"/>
      <c r="S18" s="1"/>
      <c r="T18" s="1"/>
      <c r="U18" s="1"/>
      <c r="V18" s="1"/>
      <c r="W18" s="1"/>
      <c r="X18" s="1"/>
      <c r="Y18" s="1"/>
      <c r="Z18" s="1"/>
      <c r="AA18" s="1"/>
      <c r="AB18" s="1"/>
      <c r="AC18" s="1"/>
    </row>
    <row r="19" spans="1:29" ht="14.25" customHeight="1">
      <c r="A19">
        <v>11</v>
      </c>
      <c r="B19">
        <v>7</v>
      </c>
      <c r="C19" s="1" t="s">
        <v>59</v>
      </c>
      <c r="D19" s="1" t="s">
        <v>784</v>
      </c>
      <c r="E19" s="1" t="s">
        <v>6</v>
      </c>
      <c r="F19" s="6" t="s">
        <v>60</v>
      </c>
      <c r="G19" s="7" t="s">
        <v>61</v>
      </c>
      <c r="H19" s="3">
        <v>1</v>
      </c>
      <c r="I19" s="1" t="str">
        <f t="shared" si="0"/>
        <v>insert into recipe (name, difficulty, description, tips,is_cooking,portions,basic_ingredient, cuisine_id,unit_id) values('Herb Chicken with Honey Butter','Average','Herb Chicken with Honey Butter is a mouthwatering dish that features tender chicken breasts infused with aromatic herbs and finished with a sweet and savory honey butter glaze.','Select boneless, skinless chicken breasts of uniform thickness for even cooking.',1,1,'chicken',11,7);</v>
      </c>
      <c r="J19" s="1">
        <v>1</v>
      </c>
      <c r="K19" s="1"/>
      <c r="L19" s="1"/>
      <c r="M19" s="1"/>
      <c r="N19" s="1"/>
      <c r="O19" s="1"/>
      <c r="P19" s="1"/>
      <c r="Q19" s="1"/>
      <c r="R19" s="1"/>
      <c r="S19" s="1"/>
      <c r="T19" s="1"/>
      <c r="U19" s="1"/>
      <c r="V19" s="1"/>
      <c r="W19" s="1"/>
      <c r="X19" s="1"/>
      <c r="Y19" s="1"/>
      <c r="Z19" s="1"/>
      <c r="AA19" s="1"/>
      <c r="AB19" s="1"/>
      <c r="AC19" s="1"/>
    </row>
    <row r="20" spans="1:29" ht="14.25" customHeight="1">
      <c r="A20">
        <v>4</v>
      </c>
      <c r="B20">
        <v>8</v>
      </c>
      <c r="C20" s="1" t="s">
        <v>62</v>
      </c>
      <c r="D20" s="1" t="s">
        <v>795</v>
      </c>
      <c r="E20" s="1" t="s">
        <v>22</v>
      </c>
      <c r="F20" s="6" t="s">
        <v>63</v>
      </c>
      <c r="G20" s="7" t="s">
        <v>64</v>
      </c>
      <c r="H20" s="3">
        <v>4</v>
      </c>
      <c r="I20" s="1" t="str">
        <f t="shared" si="0"/>
        <v>insert into recipe (name, difficulty, description, tips,is_cooking,portions,basic_ingredient, cuisine_id,unit_id) values('French Toast','Super Simple','French toast is a classic breakfast dish made by soaking slices of bread in a mixture of beaten eggs, milk, and spices, then frying them until golden brown.','Choose the Right Bread: Sturdy bread works best for French toast to prevent it from becoming too soggy',0,4,'eggs',4,8);</v>
      </c>
      <c r="J20" s="1">
        <v>0</v>
      </c>
      <c r="K20" s="1"/>
      <c r="L20" s="1"/>
      <c r="M20" s="1"/>
      <c r="N20" s="1"/>
      <c r="O20" s="1"/>
      <c r="P20" s="1"/>
      <c r="Q20" s="1"/>
      <c r="R20" s="1"/>
      <c r="S20" s="1"/>
      <c r="T20" s="1"/>
      <c r="U20" s="1"/>
      <c r="V20" s="1"/>
      <c r="W20" s="1"/>
      <c r="X20" s="1"/>
      <c r="Y20" s="1"/>
      <c r="Z20" s="1"/>
      <c r="AA20" s="1"/>
      <c r="AB20" s="1"/>
      <c r="AC20" s="1"/>
    </row>
    <row r="21" spans="1:29" ht="14.25" customHeight="1">
      <c r="A21">
        <v>23</v>
      </c>
      <c r="B21">
        <v>3</v>
      </c>
      <c r="C21" s="1" t="s">
        <v>65</v>
      </c>
      <c r="D21" s="1" t="s">
        <v>788</v>
      </c>
      <c r="E21" s="1" t="s">
        <v>10</v>
      </c>
      <c r="F21" s="6" t="s">
        <v>66</v>
      </c>
      <c r="G21" s="1" t="s">
        <v>67</v>
      </c>
      <c r="H21" s="3">
        <v>3</v>
      </c>
      <c r="I21" s="1" t="str">
        <f t="shared" si="0"/>
        <v>insert into recipe (name, difficulty, description, tips,is_cooking,portions,basic_ingredient, cuisine_id,unit_id) values('Baked Cheddar Eggs &amp; Potatoes','Fairly Easy','Baked Cheddar Eggs &amp; Potatoes is a flavorful and satisfying dish that combines creamy eggs, sharp cheddar cheese, and tender potatoes baked together to perfection.','Add bacon',1,3,'potatoes',23,3);</v>
      </c>
      <c r="J21" s="1">
        <v>1</v>
      </c>
      <c r="K21" s="1"/>
      <c r="L21" s="1"/>
      <c r="M21" s="1"/>
      <c r="N21" s="1"/>
      <c r="O21" s="1"/>
      <c r="P21" s="1"/>
      <c r="Q21" s="1"/>
      <c r="R21" s="1"/>
      <c r="S21" s="1"/>
      <c r="T21" s="1"/>
      <c r="U21" s="1"/>
      <c r="V21" s="1"/>
      <c r="W21" s="1"/>
      <c r="X21" s="1"/>
      <c r="Y21" s="1"/>
      <c r="Z21" s="1"/>
      <c r="AA21" s="1"/>
      <c r="AB21" s="1"/>
      <c r="AC21" s="1"/>
    </row>
    <row r="22" spans="1:29" ht="14.25" customHeight="1">
      <c r="A22">
        <v>10</v>
      </c>
      <c r="B22">
        <v>10</v>
      </c>
      <c r="C22" s="1" t="s">
        <v>68</v>
      </c>
      <c r="D22" s="1" t="s">
        <v>796</v>
      </c>
      <c r="E22" s="1" t="s">
        <v>22</v>
      </c>
      <c r="F22" s="6" t="s">
        <v>69</v>
      </c>
      <c r="G22" s="7" t="s">
        <v>70</v>
      </c>
      <c r="H22" s="3">
        <v>2</v>
      </c>
      <c r="I22" s="1" t="str">
        <f t="shared" si="0"/>
        <v>insert into recipe (name, difficulty, description, tips,is_cooking,portions,basic_ingredient, cuisine_id,unit_id) values('Baked Mostaccioli','Super Simple','Baked Mostaccioli is a hearty and comforting Italian-American pasta dish t','try sprinkling a bit of extra grated Parmesan cheese',1,2,'marinara sauce',10,10);</v>
      </c>
      <c r="J22" s="1">
        <v>1</v>
      </c>
      <c r="K22" s="1"/>
      <c r="L22" s="1"/>
      <c r="M22" s="1"/>
      <c r="N22" s="1"/>
      <c r="O22" s="1"/>
      <c r="P22" s="1"/>
      <c r="Q22" s="1"/>
      <c r="R22" s="1"/>
      <c r="S22" s="1"/>
      <c r="T22" s="1"/>
      <c r="U22" s="1"/>
      <c r="V22" s="1"/>
      <c r="W22" s="1"/>
      <c r="X22" s="1"/>
      <c r="Y22" s="1"/>
      <c r="Z22" s="1"/>
      <c r="AA22" s="1"/>
      <c r="AB22" s="1"/>
      <c r="AC22" s="1"/>
    </row>
    <row r="23" spans="1:29" ht="14.25" customHeight="1">
      <c r="A23">
        <v>10</v>
      </c>
      <c r="B23">
        <v>3</v>
      </c>
      <c r="C23" s="1" t="s">
        <v>71</v>
      </c>
      <c r="D23" s="1" t="s">
        <v>785</v>
      </c>
      <c r="E23" s="1" t="s">
        <v>34</v>
      </c>
      <c r="F23" s="6" t="s">
        <v>72</v>
      </c>
      <c r="G23" s="7" t="s">
        <v>806</v>
      </c>
      <c r="H23" s="3">
        <v>2</v>
      </c>
      <c r="I23" s="1" t="str">
        <f t="shared" si="0"/>
        <v>insert into recipe (name, difficulty, description, tips,is_cooking,portions,basic_ingredient, cuisine_id,unit_id) values('Ravioli with Snap Peas','Hard','Ravioli with Snap Peas is a delightful and vibrant dish that combines tender ravioli pasta with crisp and sweet snap peas.',' preserve the vibrant color and crisp texture of snap peas, add them to the boiling water during the last minute of cooking the ravioli.',1,2,'noodles',10,3);</v>
      </c>
      <c r="J23" s="1">
        <v>1</v>
      </c>
      <c r="K23" s="1"/>
      <c r="L23" s="1"/>
      <c r="M23" s="1"/>
      <c r="N23" s="1"/>
      <c r="O23" s="1"/>
      <c r="P23" s="1"/>
      <c r="Q23" s="1"/>
      <c r="R23" s="1"/>
      <c r="S23" s="1"/>
      <c r="T23" s="1"/>
      <c r="U23" s="1"/>
      <c r="V23" s="1"/>
      <c r="W23" s="1"/>
      <c r="X23" s="1"/>
      <c r="Y23" s="1"/>
      <c r="Z23" s="1"/>
      <c r="AA23" s="1"/>
      <c r="AB23" s="1"/>
      <c r="AC23" s="1"/>
    </row>
    <row r="24" spans="1:29" ht="14.25" customHeight="1">
      <c r="A24">
        <v>16</v>
      </c>
      <c r="B24">
        <v>4</v>
      </c>
      <c r="C24" s="1" t="s">
        <v>73</v>
      </c>
      <c r="D24" s="1" t="s">
        <v>786</v>
      </c>
      <c r="E24" s="1" t="s">
        <v>10</v>
      </c>
      <c r="F24" s="6" t="s">
        <v>74</v>
      </c>
      <c r="G24" s="7" t="s">
        <v>75</v>
      </c>
      <c r="H24" s="3">
        <v>2</v>
      </c>
      <c r="I24" s="1" t="str">
        <f t="shared" si="0"/>
        <v>insert into recipe (name, difficulty, description, tips,is_cooking,portions,basic_ingredient, cuisine_id,unit_id) values('Cloverleaf Rolls','Fairly Easy','Cloverleaf rolls are soft, fluffy, and beautifully shaped rolls that resemble a cloverleaf','Use a Soft Dough',1,2,'milk',16,4);</v>
      </c>
      <c r="J24" s="1">
        <v>1</v>
      </c>
      <c r="K24" s="1"/>
      <c r="L24" s="1"/>
      <c r="M24" s="1"/>
      <c r="N24" s="1"/>
      <c r="O24" s="1"/>
      <c r="P24" s="1"/>
      <c r="Q24" s="1"/>
      <c r="R24" s="1"/>
      <c r="S24" s="1"/>
      <c r="T24" s="1"/>
      <c r="U24" s="1"/>
      <c r="V24" s="1"/>
      <c r="W24" s="1"/>
      <c r="X24" s="1"/>
      <c r="Y24" s="1"/>
      <c r="Z24" s="1"/>
      <c r="AA24" s="1"/>
      <c r="AB24" s="1"/>
      <c r="AC24" s="1"/>
    </row>
    <row r="25" spans="1:29" ht="14.25" customHeight="1">
      <c r="A25">
        <v>6</v>
      </c>
      <c r="B25">
        <v>8</v>
      </c>
      <c r="C25" s="1" t="s">
        <v>76</v>
      </c>
      <c r="D25" s="1" t="s">
        <v>795</v>
      </c>
      <c r="E25" s="1" t="s">
        <v>6</v>
      </c>
      <c r="F25" s="6" t="s">
        <v>77</v>
      </c>
      <c r="G25" s="7" t="s">
        <v>78</v>
      </c>
      <c r="H25" s="3">
        <v>5</v>
      </c>
      <c r="I25" s="1" t="str">
        <f t="shared" si="0"/>
        <v>insert into recipe (name, difficulty, description, tips,is_cooking,portions,basic_ingredient, cuisine_id,unit_id) values('Greek Yogurt and Honey Blueberry Muffins','Average','Greek Yogurt and Honey Blueberry Muffins are a delightful twist on the classic blueberry muffin','try tossing the fresh blueberries in a tablespoon of flour before folding them into the muffin batter',1,5,'eggs',6,8);</v>
      </c>
      <c r="J25" s="1">
        <v>1</v>
      </c>
      <c r="K25" s="1"/>
      <c r="L25" s="1"/>
      <c r="M25" s="1"/>
      <c r="N25" s="1"/>
      <c r="O25" s="1"/>
      <c r="P25" s="1"/>
      <c r="Q25" s="1"/>
      <c r="R25" s="1"/>
      <c r="S25" s="1"/>
      <c r="T25" s="1"/>
      <c r="U25" s="1"/>
      <c r="V25" s="1"/>
      <c r="W25" s="1"/>
      <c r="X25" s="1"/>
      <c r="Y25" s="1"/>
      <c r="Z25" s="1"/>
      <c r="AA25" s="1"/>
      <c r="AB25" s="1"/>
      <c r="AC25" s="1"/>
    </row>
    <row r="26" spans="1:29" ht="14.25" customHeight="1">
      <c r="A26">
        <v>23</v>
      </c>
      <c r="B26">
        <v>4</v>
      </c>
      <c r="C26" s="1" t="s">
        <v>79</v>
      </c>
      <c r="D26" s="1" t="s">
        <v>786</v>
      </c>
      <c r="E26" s="1" t="s">
        <v>22</v>
      </c>
      <c r="F26" s="6" t="s">
        <v>80</v>
      </c>
      <c r="G26" s="7" t="s">
        <v>81</v>
      </c>
      <c r="H26" s="3">
        <v>6</v>
      </c>
      <c r="I26" s="1" t="str">
        <f t="shared" si="0"/>
        <v>insert into recipe (name, difficulty, description, tips,is_cooking,portions,basic_ingredient, cuisine_id,unit_id) values('Whole Grain Waffles','Super Simple','Whole Grain Waffles are a wholesome and delicious breakfast option that provides a nutritious twist on the classic waffle.','Enhance the flavor and texture of your Whole Grain Waffles by adding in your favorite mix-ins.',0,6,'milk',23,4);</v>
      </c>
      <c r="J26" s="1">
        <v>0</v>
      </c>
      <c r="K26" s="1"/>
      <c r="L26" s="1"/>
      <c r="M26" s="1"/>
      <c r="N26" s="1"/>
      <c r="O26" s="1"/>
      <c r="P26" s="1"/>
      <c r="Q26" s="1"/>
      <c r="R26" s="1"/>
      <c r="S26" s="1"/>
      <c r="T26" s="1"/>
      <c r="U26" s="1"/>
      <c r="V26" s="1"/>
      <c r="W26" s="1"/>
      <c r="X26" s="1"/>
      <c r="Y26" s="1"/>
      <c r="Z26" s="1"/>
      <c r="AA26" s="1"/>
      <c r="AB26" s="1"/>
      <c r="AC26" s="1"/>
    </row>
    <row r="27" spans="1:29" ht="14.25" customHeight="1">
      <c r="A27">
        <v>4</v>
      </c>
      <c r="B27">
        <v>2</v>
      </c>
      <c r="C27" s="1" t="s">
        <v>82</v>
      </c>
      <c r="D27" s="1" t="s">
        <v>797</v>
      </c>
      <c r="E27" s="1" t="s">
        <v>10</v>
      </c>
      <c r="F27" s="6" t="s">
        <v>83</v>
      </c>
      <c r="G27" s="7" t="s">
        <v>84</v>
      </c>
      <c r="H27" s="3">
        <v>6</v>
      </c>
      <c r="I27" s="1" t="str">
        <f t="shared" si="0"/>
        <v>insert into recipe (name, difficulty, description, tips,is_cooking,portions,basic_ingredient, cuisine_id,unit_id) values('Lemon Bars','Fairly Easy','Lemon bars are a delightful dessert that combines a tangy lemon filling with a buttery shortbread crust','For a smoother and more evenly textured lemon filling, use room temperature eggs.',0,6,'lemon',4,2);</v>
      </c>
      <c r="J27" s="1">
        <v>0</v>
      </c>
      <c r="K27" s="1"/>
      <c r="L27" s="1"/>
      <c r="M27" s="1"/>
      <c r="N27" s="1"/>
      <c r="O27" s="1"/>
      <c r="P27" s="1"/>
      <c r="Q27" s="1"/>
      <c r="R27" s="1"/>
      <c r="S27" s="1"/>
      <c r="T27" s="1"/>
      <c r="U27" s="1"/>
      <c r="V27" s="1"/>
      <c r="W27" s="1"/>
      <c r="X27" s="1"/>
      <c r="Y27" s="1"/>
      <c r="Z27" s="1"/>
      <c r="AA27" s="1"/>
      <c r="AB27" s="1"/>
      <c r="AC27" s="1"/>
    </row>
    <row r="28" spans="1:29" ht="14.25" customHeight="1">
      <c r="A28">
        <v>23</v>
      </c>
      <c r="B28">
        <v>8</v>
      </c>
      <c r="C28" s="1" t="s">
        <v>85</v>
      </c>
      <c r="D28" s="1" t="s">
        <v>795</v>
      </c>
      <c r="E28" s="1" t="s">
        <v>34</v>
      </c>
      <c r="F28" s="6" t="s">
        <v>86</v>
      </c>
      <c r="G28" s="7" t="s">
        <v>87</v>
      </c>
      <c r="H28" s="3">
        <v>6</v>
      </c>
      <c r="I28" s="1" t="str">
        <f t="shared" si="0"/>
        <v>insert into recipe (name, difficulty, description, tips,is_cooking,portions,basic_ingredient, cuisine_id,unit_id) values('Blondies with Nutella','Hard','Blondies with Nutella combine the irresistible flavors of rich, buttery blondies with creamy, chocolatey Nutella.','For a more intense Nutella flavor and beautiful presentation, create a layered effect with the Nutella.',0,6,'eggs',23,8);</v>
      </c>
      <c r="J28" s="1">
        <v>0</v>
      </c>
      <c r="K28" s="1"/>
      <c r="L28" s="1"/>
      <c r="M28" s="1"/>
      <c r="N28" s="1"/>
      <c r="O28" s="1"/>
      <c r="P28" s="1"/>
      <c r="Q28" s="1"/>
      <c r="R28" s="1"/>
      <c r="S28" s="1"/>
      <c r="T28" s="1"/>
      <c r="U28" s="1"/>
      <c r="V28" s="1"/>
      <c r="W28" s="1"/>
      <c r="X28" s="1"/>
      <c r="Y28" s="1"/>
      <c r="Z28" s="1"/>
      <c r="AA28" s="1"/>
      <c r="AB28" s="1"/>
      <c r="AC28" s="1"/>
    </row>
    <row r="29" spans="1:29" ht="14.25" customHeight="1">
      <c r="A29">
        <v>5</v>
      </c>
      <c r="B29">
        <v>4</v>
      </c>
      <c r="C29" s="3" t="s">
        <v>88</v>
      </c>
      <c r="D29" s="3" t="s">
        <v>786</v>
      </c>
      <c r="E29" s="1" t="s">
        <v>22</v>
      </c>
      <c r="F29" s="3" t="s">
        <v>89</v>
      </c>
      <c r="G29" s="3" t="s">
        <v>90</v>
      </c>
      <c r="H29" s="3">
        <v>2</v>
      </c>
      <c r="I29" s="1" t="str">
        <f t="shared" si="0"/>
        <v>insert into recipe (name, difficulty, description, tips,is_cooking,portions,basic_ingredient, cuisine_id,unit_id) values('Hot Chocolate','Super Simple','Our Hot Chocolate is a comforting hug in a mug, rich and creamy with a hint of sweetness, topped with whipped cream and a sprinkle of cocoa powder for an extra touch of decadence','For an added depth of flavor, try adding a pinch of cinnamon or a splash of vanilla extract to your hot chocolate.',0,2,'milk',5,4);</v>
      </c>
      <c r="J29" s="1">
        <v>0</v>
      </c>
      <c r="K29" s="1"/>
      <c r="L29" s="1"/>
      <c r="M29" s="1"/>
      <c r="N29" s="1"/>
      <c r="O29" s="1"/>
      <c r="P29" s="1"/>
      <c r="Q29" s="1"/>
      <c r="R29" s="1"/>
      <c r="S29" s="1"/>
      <c r="T29" s="1"/>
      <c r="U29" s="1"/>
      <c r="V29" s="1"/>
      <c r="W29" s="1"/>
      <c r="X29" s="1"/>
      <c r="Y29" s="1"/>
      <c r="Z29" s="1"/>
      <c r="AA29" s="1"/>
      <c r="AB29" s="1"/>
      <c r="AC29" s="1"/>
    </row>
    <row r="30" spans="1:29" ht="14.25" customHeight="1">
      <c r="A30">
        <v>17</v>
      </c>
      <c r="B30">
        <v>8</v>
      </c>
      <c r="C30" s="3" t="s">
        <v>91</v>
      </c>
      <c r="D30" s="3" t="s">
        <v>795</v>
      </c>
      <c r="E30" s="1" t="s">
        <v>34</v>
      </c>
      <c r="F30" s="3" t="s">
        <v>92</v>
      </c>
      <c r="G30" s="1" t="s">
        <v>93</v>
      </c>
      <c r="H30" s="3">
        <v>1</v>
      </c>
      <c r="I30" s="1" t="str">
        <f t="shared" si="0"/>
        <v>insert into recipe (name, difficulty, description, tips,is_cooking,portions,basic_ingredient, cuisine_id,unit_id) values('Chocolate Mousse','Hard','Rich and velvety, our Chocolate Mousse is a decadent delight, blending smooth, dark chocolate with fluffy whipped cream for an indulgent dessert experience.','Whisk on stove until thick',0,1,'eggs',17,8);</v>
      </c>
      <c r="J30" s="1">
        <v>0</v>
      </c>
      <c r="K30" s="1"/>
      <c r="L30" s="1"/>
      <c r="M30" s="1"/>
      <c r="N30" s="1"/>
      <c r="O30" s="1"/>
      <c r="P30" s="1"/>
      <c r="Q30" s="1"/>
      <c r="R30" s="1"/>
      <c r="S30" s="1"/>
      <c r="T30" s="1"/>
      <c r="U30" s="1"/>
      <c r="V30" s="1"/>
      <c r="W30" s="1"/>
      <c r="X30" s="1"/>
      <c r="Y30" s="1"/>
      <c r="Z30" s="1"/>
      <c r="AA30" s="1"/>
      <c r="AB30" s="1"/>
      <c r="AC30" s="1"/>
    </row>
    <row r="31" spans="1:29" ht="14.25" customHeight="1">
      <c r="A31">
        <v>23</v>
      </c>
      <c r="B31">
        <v>3</v>
      </c>
      <c r="C31" s="3" t="s">
        <v>811</v>
      </c>
      <c r="D31" s="3" t="s">
        <v>185</v>
      </c>
      <c r="E31" s="1" t="s">
        <v>34</v>
      </c>
      <c r="F31" s="3" t="s">
        <v>810</v>
      </c>
      <c r="G31" s="3" t="s">
        <v>94</v>
      </c>
      <c r="H31" s="3">
        <v>5</v>
      </c>
      <c r="I31" s="1" t="str">
        <f t="shared" si="0"/>
        <v>insert into recipe (name, difficulty, description, tips,is_cooking,portions,basic_ingredient, cuisine_id,unit_id) values('Smores Cookie Bars','Hard','Indulge in the irresistible nostalgia of Smores Cookie Bars, featuring layers of gooey marshmallow, rich chocolate, and buttery graham cracker crust, baked to perfection for a delectable treat that captures the essence of campfire bliss',' For easier slicing and serving, allow the bars to cool completely before cutting, and use a sharp knife dipped in hot water to create clean cuts.',0,5,'Chocolate Chips',23,3);</v>
      </c>
      <c r="J31" s="1">
        <v>0</v>
      </c>
      <c r="K31" s="1"/>
      <c r="L31" s="1"/>
      <c r="M31" s="1"/>
      <c r="N31" s="1"/>
      <c r="O31" s="1"/>
      <c r="P31" s="1"/>
      <c r="Q31" s="1"/>
      <c r="R31" s="1"/>
      <c r="S31" s="1"/>
      <c r="T31" s="1"/>
      <c r="U31" s="1"/>
      <c r="V31" s="1"/>
      <c r="W31" s="1"/>
      <c r="X31" s="1"/>
      <c r="Y31" s="1"/>
      <c r="Z31" s="1"/>
      <c r="AA31" s="1"/>
      <c r="AB31" s="1"/>
      <c r="AC31" s="1"/>
    </row>
    <row r="32" spans="1:29" ht="14.25" customHeight="1">
      <c r="A32">
        <v>13</v>
      </c>
      <c r="B32">
        <v>7</v>
      </c>
      <c r="C32" s="3" t="s">
        <v>95</v>
      </c>
      <c r="D32" s="3" t="s">
        <v>784</v>
      </c>
      <c r="E32" s="1" t="s">
        <v>10</v>
      </c>
      <c r="F32" s="3" t="s">
        <v>96</v>
      </c>
      <c r="G32" s="3" t="s">
        <v>97</v>
      </c>
      <c r="H32" s="3">
        <v>2</v>
      </c>
      <c r="I32" s="1" t="str">
        <f t="shared" si="0"/>
        <v>insert into recipe (name, difficulty, description, tips,is_cooking,portions,basic_ingredient, cuisine_id,unit_id) values('Orange Chicken','Fairly Easy','Experience the tantalizing flavors of Orange Chicken, featuring crispy, golden-brown chicken bites coated in a sweet and tangy orange sauce, garnished with green onions for a burst of freshness','For an extra citrus kick, add freshly grated orange zest to the sauce and finish with a squeeze of fresh orange juice just before serving.',1,2,'chicken',13,7);</v>
      </c>
      <c r="J32" s="1">
        <v>1</v>
      </c>
      <c r="K32" s="1"/>
      <c r="L32" s="1"/>
      <c r="M32" s="1"/>
      <c r="N32" s="1"/>
      <c r="O32" s="1"/>
      <c r="P32" s="1"/>
      <c r="Q32" s="1"/>
      <c r="R32" s="1"/>
      <c r="S32" s="1"/>
      <c r="T32" s="1"/>
      <c r="U32" s="1"/>
      <c r="V32" s="1"/>
      <c r="W32" s="1"/>
      <c r="X32" s="1"/>
      <c r="Y32" s="1"/>
      <c r="Z32" s="1"/>
      <c r="AA32" s="1"/>
      <c r="AB32" s="1"/>
      <c r="AC32" s="1"/>
    </row>
    <row r="33" spans="1:29" ht="14.25" customHeight="1">
      <c r="A33">
        <v>4</v>
      </c>
      <c r="B33">
        <v>6</v>
      </c>
      <c r="C33" s="3" t="s">
        <v>98</v>
      </c>
      <c r="D33" s="3" t="s">
        <v>792</v>
      </c>
      <c r="E33" s="1" t="s">
        <v>22</v>
      </c>
      <c r="F33" s="3" t="s">
        <v>99</v>
      </c>
      <c r="G33" s="3" t="s">
        <v>100</v>
      </c>
      <c r="H33" s="3">
        <v>2</v>
      </c>
      <c r="I33" s="1" t="str">
        <f t="shared" si="0"/>
        <v>insert into recipe (name, difficulty, description, tips,is_cooking,portions,basic_ingredient, cuisine_id,unit_id) values('Asian Shredded Beef','Super Simple','Savor the exquisite flavors of Asian Shredded Beef, tender strips of beef marinated in a savory-sweet sauce infused with ginger and soy, served with steamed rice and stir-fried vegetables for a delightful culinary journey','For enhanced tenderness, marinate the beef for at least 4 hours or overnight before cooking, and slice it against the grain for maximum tenderness.',1,2,'beef',4,6);</v>
      </c>
      <c r="J33" s="1">
        <v>1</v>
      </c>
      <c r="K33" s="1"/>
      <c r="L33" s="1"/>
      <c r="M33" s="1"/>
      <c r="N33" s="1"/>
      <c r="O33" s="1"/>
      <c r="P33" s="1"/>
      <c r="Q33" s="1"/>
      <c r="R33" s="1"/>
      <c r="S33" s="1"/>
      <c r="T33" s="1"/>
      <c r="U33" s="1"/>
      <c r="V33" s="1"/>
      <c r="W33" s="1"/>
      <c r="X33" s="1"/>
      <c r="Y33" s="1"/>
      <c r="Z33" s="1"/>
      <c r="AA33" s="1"/>
      <c r="AB33" s="1"/>
      <c r="AC33" s="1"/>
    </row>
    <row r="34" spans="1:29" ht="14.25" customHeight="1">
      <c r="A34">
        <v>22</v>
      </c>
      <c r="B34">
        <v>1</v>
      </c>
      <c r="C34" s="3" t="s">
        <v>101</v>
      </c>
      <c r="D34" s="3" t="s">
        <v>798</v>
      </c>
      <c r="E34" s="1" t="s">
        <v>10</v>
      </c>
      <c r="F34" s="3" t="s">
        <v>102</v>
      </c>
      <c r="G34" s="3" t="s">
        <v>103</v>
      </c>
      <c r="H34" s="3">
        <v>2</v>
      </c>
      <c r="I34" s="1" t="str">
        <f t="shared" si="0"/>
        <v>insert into recipe (name, difficulty, description, tips,is_cooking,portions,basic_ingredient, cuisine_id,unit_id) values('Crispy Chicken with Kale','Fairly Easy','Indulge in the crispy perfection of Crispy Chicken paired with nutrient-rich kale, a delectable combination that satisfies both taste and health','For extra crunch, coat the chicken in a mixture of panko breadcrumbs and grated Parmesan cheese before baking or frying',1,2,'kale',22,1);</v>
      </c>
      <c r="J34" s="1">
        <v>1</v>
      </c>
      <c r="K34" s="1"/>
      <c r="L34" s="1"/>
      <c r="M34" s="1"/>
      <c r="N34" s="1"/>
      <c r="O34" s="1"/>
      <c r="P34" s="1"/>
      <c r="Q34" s="1"/>
      <c r="R34" s="1"/>
      <c r="S34" s="1"/>
      <c r="T34" s="1"/>
      <c r="U34" s="1"/>
      <c r="V34" s="1"/>
      <c r="W34" s="1"/>
      <c r="X34" s="1"/>
      <c r="Y34" s="1"/>
      <c r="Z34" s="1"/>
      <c r="AA34" s="1"/>
      <c r="AB34" s="1"/>
      <c r="AC34" s="1"/>
    </row>
    <row r="35" spans="1:29" ht="14.25" customHeight="1">
      <c r="A35">
        <v>5</v>
      </c>
      <c r="B35">
        <v>7</v>
      </c>
      <c r="C35" s="3" t="s">
        <v>104</v>
      </c>
      <c r="D35" s="3" t="s">
        <v>784</v>
      </c>
      <c r="E35" s="1" t="s">
        <v>6</v>
      </c>
      <c r="F35" s="3" t="s">
        <v>105</v>
      </c>
      <c r="G35" s="3" t="s">
        <v>807</v>
      </c>
      <c r="H35" s="3">
        <v>1</v>
      </c>
      <c r="I35" s="1" t="str">
        <f t="shared" si="0"/>
        <v>insert into recipe (name, difficulty, description, tips,is_cooking,portions,basic_ingredient, cuisine_id,unit_id) values('Roast Chicken Grain Bowl','Average','Savor the wholesome goodness of a Roast Chicken Grain Bowl, featuring succulent roasted chicken atop a bed of hearty grains, vibrant vegetables, and drizzled with a zesty dressing for a satisfying and nutritious meal','For added flavor and texture, roast the chicken with a variety of herbs and spices, and do not forget to toss the grains with the dressing while they are still warm to enhance absorption.',1,1,'chicken',5,7);</v>
      </c>
      <c r="J35" s="1">
        <v>1</v>
      </c>
      <c r="K35" s="1"/>
      <c r="L35" s="1"/>
      <c r="M35" s="1"/>
      <c r="N35" s="1"/>
      <c r="O35" s="1"/>
      <c r="P35" s="1"/>
      <c r="Q35" s="1"/>
      <c r="R35" s="1"/>
      <c r="S35" s="1"/>
      <c r="T35" s="1"/>
      <c r="U35" s="1"/>
      <c r="V35" s="1"/>
      <c r="W35" s="1"/>
      <c r="X35" s="1"/>
      <c r="Y35" s="1"/>
      <c r="Z35" s="1"/>
      <c r="AA35" s="1"/>
      <c r="AB35" s="1"/>
      <c r="AC35" s="1"/>
    </row>
    <row r="36" spans="1:29" ht="14.25" customHeight="1">
      <c r="A36">
        <v>6</v>
      </c>
      <c r="B36">
        <v>6</v>
      </c>
      <c r="C36" s="3" t="s">
        <v>106</v>
      </c>
      <c r="D36" s="3" t="s">
        <v>792</v>
      </c>
      <c r="E36" s="1" t="s">
        <v>34</v>
      </c>
      <c r="F36" s="3" t="s">
        <v>107</v>
      </c>
      <c r="G36" s="3" t="s">
        <v>108</v>
      </c>
      <c r="H36" s="3">
        <v>2</v>
      </c>
      <c r="I36" s="1" t="str">
        <f t="shared" si="0"/>
        <v>insert into recipe (name, difficulty, description, tips,is_cooking,portions,basic_ingredient, cuisine_id,unit_id) values('Rice noodles with meatballs and bok choy','Hard','Delight in the savory fusion of Rice Noodles with succulent Meatballs and crisp Bok Choy, tossed in a fragrant broth infused with ginger and garlic for a harmonious blend of flavors','For tender and juicy meatballs, mix the meat mixture gently and avoid overworking it, and simmer them in the broth for optimal flavor absorption.',1,2,'beef',6,6);</v>
      </c>
      <c r="J36" s="1">
        <v>1</v>
      </c>
      <c r="K36" s="1"/>
      <c r="L36" s="1"/>
      <c r="M36" s="1"/>
      <c r="N36" s="1"/>
      <c r="O36" s="1"/>
      <c r="P36" s="1"/>
      <c r="Q36" s="1"/>
      <c r="R36" s="1"/>
      <c r="S36" s="1"/>
      <c r="T36" s="1"/>
      <c r="U36" s="1"/>
      <c r="V36" s="1"/>
      <c r="W36" s="1"/>
      <c r="X36" s="1"/>
      <c r="Y36" s="1"/>
      <c r="Z36" s="1"/>
      <c r="AA36" s="1"/>
      <c r="AB36" s="1"/>
      <c r="AC36" s="1"/>
    </row>
    <row r="37" spans="1:29" ht="14.25" customHeight="1">
      <c r="A37">
        <v>21</v>
      </c>
      <c r="B37">
        <v>1</v>
      </c>
      <c r="C37" s="3" t="s">
        <v>109</v>
      </c>
      <c r="D37" s="3" t="s">
        <v>798</v>
      </c>
      <c r="E37" s="1" t="s">
        <v>6</v>
      </c>
      <c r="F37" s="3" t="s">
        <v>110</v>
      </c>
      <c r="G37" s="3" t="s">
        <v>111</v>
      </c>
      <c r="H37" s="3">
        <v>2</v>
      </c>
      <c r="I37" s="1" t="str">
        <f t="shared" si="0"/>
        <v>insert into recipe (name, difficulty, description, tips,is_cooking,portions,basic_ingredient, cuisine_id,unit_id) values('Chicken cutlets with carrot and kale salad','Average','Enjoy the crispiness of Chicken Cutlets paired with the freshness of Carrot and Kale Salad, a satisfying dish marrying tender chicken with vibrant vegetables, tossed in a tangy vinaigrette for a burst of flavor','To achieve perfectly crispy cutlets, ensure the oil is hot before adding the chicken, and allow it to rest on a wire rack after frying to maintain crispiness',1,2,'kale',21,1);</v>
      </c>
      <c r="J37" s="1">
        <v>1</v>
      </c>
      <c r="K37" s="1"/>
      <c r="L37" s="1"/>
      <c r="M37" s="1"/>
      <c r="N37" s="1"/>
      <c r="O37" s="1"/>
      <c r="P37" s="1"/>
      <c r="Q37" s="1"/>
      <c r="R37" s="1"/>
      <c r="S37" s="1"/>
      <c r="T37" s="1"/>
      <c r="U37" s="1"/>
      <c r="V37" s="1"/>
      <c r="W37" s="1"/>
      <c r="X37" s="1"/>
      <c r="Y37" s="1"/>
      <c r="Z37" s="1"/>
      <c r="AA37" s="1"/>
      <c r="AB37" s="1"/>
      <c r="AC37" s="1"/>
    </row>
    <row r="38" spans="1:29" ht="14.25" customHeight="1">
      <c r="A38">
        <v>3</v>
      </c>
      <c r="B38">
        <v>7</v>
      </c>
      <c r="C38" s="3" t="s">
        <v>112</v>
      </c>
      <c r="D38" s="3" t="s">
        <v>784</v>
      </c>
      <c r="E38" s="1" t="s">
        <v>10</v>
      </c>
      <c r="F38" s="3" t="s">
        <v>113</v>
      </c>
      <c r="G38" s="3" t="s">
        <v>114</v>
      </c>
      <c r="H38" s="3">
        <v>2</v>
      </c>
      <c r="I38" s="1" t="str">
        <f t="shared" si="0"/>
        <v>insert into recipe (name, difficulty, description, tips,is_cooking,portions,basic_ingredient, cuisine_id,unit_id) values('Gnocchi and sweet potatoes','Fairly Easy','Savor the delicate harmony of Gnocchi and Sweet Potatoes, a velvety marriage of pillowy gnocchi and caramelized sweet potatoes, drizzled with a sage-infused brown butter sauce for a comforting yet elegant dish','To ensure fluffy gnocchi, avoid over-kneading the dough and gently roll the pieces against a fork to create ridges for sauce to cling to.',1,2,'chicken',3,7);</v>
      </c>
      <c r="J38" s="1">
        <v>1</v>
      </c>
      <c r="K38" s="1"/>
      <c r="L38" s="1"/>
      <c r="M38" s="1"/>
      <c r="N38" s="1"/>
      <c r="O38" s="1"/>
      <c r="P38" s="1"/>
      <c r="Q38" s="1"/>
      <c r="R38" s="1"/>
      <c r="S38" s="1"/>
      <c r="T38" s="1"/>
      <c r="U38" s="1"/>
      <c r="V38" s="1"/>
      <c r="W38" s="1"/>
      <c r="X38" s="1"/>
      <c r="Y38" s="1"/>
      <c r="Z38" s="1"/>
      <c r="AA38" s="1"/>
      <c r="AB38" s="1"/>
      <c r="AC38" s="1"/>
    </row>
    <row r="39" spans="1:29" ht="14.25" customHeight="1">
      <c r="A39">
        <v>9</v>
      </c>
      <c r="B39">
        <v>3</v>
      </c>
      <c r="C39" s="3" t="s">
        <v>115</v>
      </c>
      <c r="D39" s="3" t="s">
        <v>791</v>
      </c>
      <c r="E39" s="1" t="s">
        <v>22</v>
      </c>
      <c r="F39" s="3" t="s">
        <v>116</v>
      </c>
      <c r="G39" s="3" t="s">
        <v>117</v>
      </c>
      <c r="H39" s="3">
        <v>2</v>
      </c>
      <c r="I39" s="1" t="str">
        <f t="shared" si="0"/>
        <v>insert into recipe (name, difficulty, description, tips,is_cooking,portions,basic_ingredient, cuisine_id,unit_id) values('Garlic Parmesan Chicken','Super Simple','Indulge in the rich flavors of Garlic Parmesan Chicken, where succulent chicken breasts are coated in a savory garlic-parmesan crust, delivering a burst of irresistible umami goodness with every bite','For an extra crispy coating, dredge the chicken in flour before dipping it into the garlic-parmesan mixture.',1,2,'rice',9,3);</v>
      </c>
      <c r="J39" s="1">
        <v>1</v>
      </c>
      <c r="K39" s="1"/>
      <c r="L39" s="1"/>
      <c r="M39" s="1"/>
      <c r="N39" s="1"/>
      <c r="O39" s="1"/>
      <c r="P39" s="1"/>
      <c r="Q39" s="1"/>
      <c r="R39" s="1"/>
      <c r="S39" s="1"/>
      <c r="T39" s="1"/>
      <c r="U39" s="1"/>
      <c r="V39" s="1"/>
      <c r="W39" s="1"/>
      <c r="X39" s="1"/>
      <c r="Y39" s="1"/>
      <c r="Z39" s="1"/>
      <c r="AA39" s="1"/>
      <c r="AB39" s="1"/>
      <c r="AC39" s="1"/>
    </row>
    <row r="40" spans="1:29" ht="14.25" customHeight="1">
      <c r="A40">
        <v>21</v>
      </c>
      <c r="B40">
        <v>7</v>
      </c>
      <c r="C40" s="3" t="s">
        <v>118</v>
      </c>
      <c r="D40" s="3" t="s">
        <v>800</v>
      </c>
      <c r="E40" s="1" t="s">
        <v>10</v>
      </c>
      <c r="F40" s="3" t="s">
        <v>119</v>
      </c>
      <c r="G40" s="3" t="s">
        <v>120</v>
      </c>
      <c r="H40" s="3">
        <v>1</v>
      </c>
      <c r="I40" s="1" t="str">
        <f t="shared" si="0"/>
        <v>insert into recipe (name, difficulty, description, tips,is_cooking,portions,basic_ingredient, cuisine_id,unit_id) values('Turkey Pot Pie','Fairly Easy','Savor the comforting embrace of our Turkey Pot Pie, featuring tender chunks of turkey, savory vegetables, and a flaky pastry crust, baked to golden perfection for a hearty and satisfying meal','For an extra touch of indulgence, brush the pastry crust with melted butter before baking to achieve a beautifully golden finish.',1,1,'turkey',21,7);</v>
      </c>
      <c r="J40" s="1">
        <v>1</v>
      </c>
      <c r="K40" s="1"/>
      <c r="L40" s="1"/>
      <c r="M40" s="1"/>
      <c r="N40" s="1"/>
      <c r="O40" s="1"/>
      <c r="P40" s="1"/>
      <c r="Q40" s="1"/>
      <c r="R40" s="1"/>
      <c r="S40" s="1"/>
      <c r="T40" s="1"/>
      <c r="U40" s="1"/>
      <c r="V40" s="1"/>
      <c r="W40" s="1"/>
      <c r="X40" s="1"/>
      <c r="Y40" s="1"/>
      <c r="Z40" s="1"/>
      <c r="AA40" s="1"/>
      <c r="AB40" s="1"/>
      <c r="AC40" s="1"/>
    </row>
    <row r="41" spans="1:29" ht="14.25" customHeight="1">
      <c r="A41">
        <v>19</v>
      </c>
      <c r="B41">
        <v>6</v>
      </c>
      <c r="C41" s="3" t="s">
        <v>121</v>
      </c>
      <c r="D41" s="3" t="s">
        <v>801</v>
      </c>
      <c r="E41" s="1" t="s">
        <v>10</v>
      </c>
      <c r="F41" s="3" t="s">
        <v>809</v>
      </c>
      <c r="G41" s="3" t="s">
        <v>122</v>
      </c>
      <c r="H41" s="3">
        <v>2</v>
      </c>
      <c r="I41" s="1" t="str">
        <f t="shared" si="0"/>
        <v>insert into recipe (name, difficulty, description, tips,is_cooking,portions,basic_ingredient, cuisine_id,unit_id) values('Balsamic Bacon Brussels Sprouts','Fairly Easy','Balsamic Bacon Brussels Sprouts are a mouthwatering medley of caramelized Brussels sprouts, crispy bacon, and tangy balsamic glaze, creating a savory-sweet sensation that is both irresistibly flavorful and delightfully indulgent.','For irresistible Balsamic Bacon Brussels Sprouts, roast the sprouts until caramelized, then toss them with crispy bacon and a drizzle of balsamic glaze for a perfect balance of savory and tangy flavors.',1,2,'bacon',19,6);</v>
      </c>
      <c r="J41" s="1">
        <v>1</v>
      </c>
      <c r="K41" s="1"/>
      <c r="L41" s="1"/>
      <c r="M41" s="1"/>
      <c r="N41" s="1"/>
      <c r="O41" s="1"/>
      <c r="P41" s="1"/>
      <c r="Q41" s="1"/>
      <c r="R41" s="1"/>
      <c r="S41" s="1"/>
      <c r="T41" s="1"/>
      <c r="U41" s="1"/>
      <c r="V41" s="1"/>
      <c r="W41" s="1"/>
      <c r="X41" s="1"/>
      <c r="Y41" s="1"/>
      <c r="Z41" s="1"/>
      <c r="AA41" s="1"/>
      <c r="AB41" s="1"/>
      <c r="AC41" s="1"/>
    </row>
    <row r="42" spans="1:29" ht="14.25" customHeight="1">
      <c r="A42">
        <v>15</v>
      </c>
      <c r="B42">
        <v>3</v>
      </c>
      <c r="C42" s="3" t="s">
        <v>123</v>
      </c>
      <c r="D42" s="3" t="s">
        <v>788</v>
      </c>
      <c r="E42" s="1" t="s">
        <v>22</v>
      </c>
      <c r="F42" s="3" t="s">
        <v>124</v>
      </c>
      <c r="G42" s="3" t="s">
        <v>125</v>
      </c>
      <c r="H42" s="3">
        <v>4</v>
      </c>
      <c r="I42" s="1" t="str">
        <f t="shared" si="0"/>
        <v>insert into recipe (name, difficulty, description, tips,is_cooking,portions,basic_ingredient, cuisine_id,unit_id) values('Lemon Red Potatoes','Super Simple','Lemon Red Potatoes offer a tantalizing twist on classic comfort, combining tender, buttery red potatoes with zesty lemon zest and fragrant herbs, delivering a burst of bright, refreshing flavor in every savory bite.','For zesty Lemon Red Potatoes, toss the potatoes with lemon zest and fresh herbs just before roasting to infuse them with bright citrus flavor and aromatic undertones.',1,4,'potatoes',15,3);</v>
      </c>
      <c r="J42" s="1">
        <v>1</v>
      </c>
      <c r="K42" s="1"/>
      <c r="L42" s="1"/>
      <c r="M42" s="1"/>
      <c r="N42" s="1"/>
      <c r="O42" s="1"/>
      <c r="P42" s="1"/>
      <c r="Q42" s="1"/>
      <c r="R42" s="1"/>
      <c r="S42" s="1"/>
      <c r="T42" s="1"/>
      <c r="U42" s="1"/>
      <c r="V42" s="1"/>
      <c r="W42" s="1"/>
      <c r="X42" s="1"/>
      <c r="Y42" s="1"/>
      <c r="Z42" s="1"/>
      <c r="AA42" s="1"/>
      <c r="AB42" s="1"/>
      <c r="AC42" s="1"/>
    </row>
    <row r="43" spans="1:29" ht="14.25" customHeight="1">
      <c r="A43">
        <v>12</v>
      </c>
      <c r="B43">
        <v>4</v>
      </c>
      <c r="C43" s="3" t="s">
        <v>126</v>
      </c>
      <c r="D43" s="3" t="s">
        <v>786</v>
      </c>
      <c r="E43" s="1" t="s">
        <v>22</v>
      </c>
      <c r="F43" s="3" t="s">
        <v>127</v>
      </c>
      <c r="G43" s="3" t="s">
        <v>128</v>
      </c>
      <c r="H43" s="3">
        <v>2</v>
      </c>
      <c r="I43" s="1" t="str">
        <f t="shared" si="0"/>
        <v>insert into recipe (name, difficulty, description, tips,is_cooking,portions,basic_ingredient, cuisine_id,unit_id) values('Potato and Corn Chowder','Super Simple','Creamy, hearty, and comforting, our Potato and Corn Chowder is a delectable blend of tender potatoes, sweet corn kernels, and aromatic herbs simmered in a velvety broth, promising a soul-soothing spoonful with every bite.','For a creamy Potato and Corn Chowder, blend a portion of the soup before serving to create a thicker consistency while still maintaining some texture from the potatoes and corn.',1,2,'milk',12,4);</v>
      </c>
      <c r="J43" s="1">
        <v>1</v>
      </c>
      <c r="K43" s="1"/>
      <c r="L43" s="1"/>
      <c r="M43" s="1"/>
      <c r="N43" s="1"/>
      <c r="O43" s="1"/>
      <c r="P43" s="1"/>
      <c r="Q43" s="1"/>
      <c r="R43" s="1"/>
      <c r="S43" s="1"/>
      <c r="T43" s="1"/>
      <c r="U43" s="1"/>
      <c r="V43" s="1"/>
      <c r="W43" s="1"/>
      <c r="X43" s="1"/>
      <c r="Y43" s="1"/>
      <c r="Z43" s="1"/>
      <c r="AA43" s="1"/>
      <c r="AB43" s="1"/>
      <c r="AC43" s="1"/>
    </row>
    <row r="44" spans="1:29" ht="14.25" customHeight="1">
      <c r="A44">
        <v>3</v>
      </c>
      <c r="B44">
        <v>7</v>
      </c>
      <c r="C44" s="3" t="s">
        <v>129</v>
      </c>
      <c r="D44" s="3" t="s">
        <v>784</v>
      </c>
      <c r="E44" s="1" t="s">
        <v>22</v>
      </c>
      <c r="F44" s="3" t="s">
        <v>130</v>
      </c>
      <c r="G44" s="3" t="s">
        <v>131</v>
      </c>
      <c r="H44" s="3">
        <v>2</v>
      </c>
      <c r="I44" s="1" t="str">
        <f t="shared" si="0"/>
        <v>insert into recipe (name, difficulty, description, tips,is_cooking,portions,basic_ingredient, cuisine_id,unit_id) values('Thai Chicken','Super Simple','Thai Chicken bursts with vibrant flavors as tender, succulent chicken is infused with aromatic Thai spices, coconut milk, and zesty lime, creating a harmonious balance of sweet, spicy, and tangy notes that transport your taste buds to the bustling streets of Thailand','For authentic Thai Chicken, marinate the chicken in a mixture of coconut milk, fish sauce, and Thai curry paste for at least an hour before grilling or stir-frying to infuse it with layers of flavor.',1,2,'chicken',3,7);</v>
      </c>
      <c r="J44" s="1">
        <v>1</v>
      </c>
      <c r="K44" s="1"/>
      <c r="L44" s="1"/>
      <c r="M44" s="1"/>
      <c r="N44" s="1"/>
      <c r="O44" s="1"/>
      <c r="P44" s="1"/>
      <c r="Q44" s="1"/>
      <c r="R44" s="1"/>
      <c r="S44" s="1"/>
      <c r="T44" s="1"/>
      <c r="U44" s="1"/>
      <c r="V44" s="1"/>
      <c r="W44" s="1"/>
      <c r="X44" s="1"/>
      <c r="Y44" s="1"/>
      <c r="Z44" s="1"/>
      <c r="AA44" s="1"/>
      <c r="AB44" s="1"/>
      <c r="AC44" s="1"/>
    </row>
    <row r="45" spans="1:29" ht="14.25" customHeight="1">
      <c r="A45">
        <v>10</v>
      </c>
      <c r="B45">
        <v>5</v>
      </c>
      <c r="C45" s="3" t="s">
        <v>132</v>
      </c>
      <c r="D45" s="3" t="s">
        <v>802</v>
      </c>
      <c r="E45" s="1" t="s">
        <v>10</v>
      </c>
      <c r="F45" s="3" t="s">
        <v>808</v>
      </c>
      <c r="G45" s="3" t="s">
        <v>133</v>
      </c>
      <c r="H45" s="3">
        <v>6</v>
      </c>
      <c r="I45" s="1" t="str">
        <f t="shared" si="0"/>
        <v>insert into recipe (name, difficulty, description, tips,is_cooking,portions,basic_ingredient, cuisine_id,unit_id) values('Italian Fagoli Vegetable Soup','Fairly Easy','Our Italian Fagoli Vegetable Soup is a hearty medley of robust flavors, featuring tender vegetables, aromatic herbs, and savory beans simmered to perfection in a comforting broth that is both satisfying and soul-warming.','I added pasta to make it heartier',1,6,'beans',10,5);</v>
      </c>
      <c r="J45" s="1">
        <v>1</v>
      </c>
      <c r="K45" s="1"/>
      <c r="L45" s="1"/>
      <c r="M45" s="1"/>
      <c r="N45" s="1"/>
      <c r="O45" s="1"/>
      <c r="P45" s="1"/>
      <c r="Q45" s="1"/>
      <c r="R45" s="1"/>
      <c r="S45" s="1"/>
      <c r="T45" s="1"/>
      <c r="U45" s="1"/>
      <c r="V45" s="1"/>
      <c r="W45" s="1"/>
      <c r="X45" s="1"/>
      <c r="Y45" s="1"/>
      <c r="Z45" s="1"/>
      <c r="AA45" s="1"/>
      <c r="AB45" s="1"/>
      <c r="AC45" s="1"/>
    </row>
    <row r="46" spans="1:29" ht="14.25" customHeight="1">
      <c r="A46">
        <v>18</v>
      </c>
      <c r="B46">
        <v>4</v>
      </c>
      <c r="C46" s="3" t="s">
        <v>134</v>
      </c>
      <c r="D46" s="3" t="s">
        <v>803</v>
      </c>
      <c r="E46" s="1" t="s">
        <v>10</v>
      </c>
      <c r="F46" s="3" t="s">
        <v>135</v>
      </c>
      <c r="G46" s="3" t="s">
        <v>136</v>
      </c>
      <c r="H46" s="3">
        <v>6</v>
      </c>
      <c r="I46" s="1" t="str">
        <f t="shared" si="0"/>
        <v>insert into recipe (name, difficulty, description, tips,is_cooking,portions,basic_ingredient, cuisine_id,unit_id) values('Blueberry Pie','Fairly Easy','Tangy blueberries enveloped in a flaky, buttery crust, our blueberry pie bursts with vibrant flavor and nostalgia-inducing sweetness in every heavenly bite.','For a perfectly juicy Blueberry Pie, toss the blueberries with a bit of cornstarch and lemon juice to thicken the filling and prevent it from becoming too runny during baking.',0,6,'butter',18,4);</v>
      </c>
      <c r="J46" s="1">
        <v>0</v>
      </c>
      <c r="K46" s="1"/>
      <c r="L46" s="1"/>
      <c r="M46" s="1"/>
      <c r="N46" s="1"/>
      <c r="O46" s="1"/>
      <c r="P46" s="1"/>
      <c r="Q46" s="1"/>
      <c r="R46" s="1"/>
      <c r="S46" s="1"/>
      <c r="T46" s="1"/>
      <c r="U46" s="1"/>
      <c r="V46" s="1"/>
      <c r="W46" s="1"/>
      <c r="X46" s="1"/>
      <c r="Y46" s="1"/>
      <c r="Z46" s="1"/>
      <c r="AA46" s="1"/>
      <c r="AB46" s="1"/>
      <c r="AC46" s="1"/>
    </row>
    <row r="47" spans="1:29" ht="14.25" customHeight="1">
      <c r="A47">
        <v>23</v>
      </c>
      <c r="B47">
        <v>4</v>
      </c>
      <c r="C47" s="3" t="s">
        <v>137</v>
      </c>
      <c r="D47" s="3" t="s">
        <v>786</v>
      </c>
      <c r="E47" s="1" t="s">
        <v>10</v>
      </c>
      <c r="F47" s="8" t="s">
        <v>138</v>
      </c>
      <c r="G47" s="3" t="s">
        <v>139</v>
      </c>
      <c r="H47" s="3">
        <v>4</v>
      </c>
      <c r="I47" s="1" t="str">
        <f t="shared" si="0"/>
        <v>insert into recipe (name, difficulty, description, tips,is_cooking,portions,basic_ingredient, cuisine_id,unit_id) values('Chocolate Pudding','Fairly Easy','Creamy, indulgent chocolate pudding, a velvety delight that melts in your mouth with each spoonful of rich, cocoa-infused decadence.','For a silky-smooth Chocolate Pudding, whisk continuously while cooking over low heat to prevent lumps, and for a gourmet touch, sprinkle flaky sea salt on top before chilling to enhance the richness of the chocolate flavor.',0,4,'milk',23,4);</v>
      </c>
      <c r="J47" s="1">
        <v>0</v>
      </c>
      <c r="K47" s="1"/>
      <c r="L47" s="1"/>
      <c r="M47" s="1"/>
      <c r="N47" s="1"/>
      <c r="O47" s="1"/>
      <c r="P47" s="1"/>
      <c r="Q47" s="1"/>
      <c r="R47" s="1"/>
      <c r="S47" s="1"/>
      <c r="T47" s="1"/>
      <c r="U47" s="1"/>
      <c r="V47" s="1"/>
      <c r="W47" s="1"/>
      <c r="X47" s="1"/>
      <c r="Y47" s="1"/>
      <c r="Z47" s="1"/>
      <c r="AA47" s="1"/>
      <c r="AB47" s="1"/>
      <c r="AC47" s="1"/>
    </row>
    <row r="48" spans="1:29" ht="14.25" customHeight="1">
      <c r="A48">
        <v>14</v>
      </c>
      <c r="B48">
        <v>1</v>
      </c>
      <c r="C48" s="3" t="s">
        <v>140</v>
      </c>
      <c r="D48" s="3" t="s">
        <v>799</v>
      </c>
      <c r="E48" s="1" t="s">
        <v>34</v>
      </c>
      <c r="F48" s="8" t="s">
        <v>141</v>
      </c>
      <c r="G48" s="1" t="s">
        <v>142</v>
      </c>
      <c r="H48" s="3">
        <v>3</v>
      </c>
      <c r="I48" s="1" t="str">
        <f t="shared" si="0"/>
        <v>insert into recipe (name, difficulty, description, tips,is_cooking,portions,basic_ingredient, cuisine_id,unit_id) values('Browned Butter Beets','Hard','Indulge in the rustic elegance of our Browned Butter Beets, a culinary masterpiece that transforms humble root vegetables into a delectable delicacy.','Roast longer than you think',1,3,'beets',14,1);</v>
      </c>
      <c r="J48" s="1">
        <v>1</v>
      </c>
      <c r="K48" s="1"/>
      <c r="L48" s="1"/>
      <c r="M48" s="1"/>
      <c r="N48" s="1"/>
      <c r="O48" s="1"/>
      <c r="P48" s="1"/>
      <c r="Q48" s="1"/>
      <c r="R48" s="1"/>
      <c r="S48" s="1"/>
      <c r="T48" s="1"/>
      <c r="U48" s="1"/>
      <c r="V48" s="1"/>
      <c r="W48" s="1"/>
      <c r="X48" s="1"/>
      <c r="Y48" s="1"/>
      <c r="Z48" s="1"/>
      <c r="AA48" s="1"/>
      <c r="AB48" s="1"/>
      <c r="AC48" s="1"/>
    </row>
    <row r="49" spans="1:29" ht="14.25" customHeight="1">
      <c r="A49">
        <v>11</v>
      </c>
      <c r="B49">
        <v>7</v>
      </c>
      <c r="C49" s="3" t="s">
        <v>143</v>
      </c>
      <c r="D49" s="3" t="s">
        <v>800</v>
      </c>
      <c r="E49" s="1" t="s">
        <v>6</v>
      </c>
      <c r="F49" s="3" t="s">
        <v>144</v>
      </c>
      <c r="G49" s="3" t="s">
        <v>145</v>
      </c>
      <c r="H49" s="3">
        <v>3</v>
      </c>
      <c r="I49" s="1" t="str">
        <f t="shared" si="0"/>
        <v>insert into recipe (name, difficulty, description, tips,is_cooking,portions,basic_ingredient, cuisine_id,unit_id) values('Turkey Soup with Homemade Noodles','Average','Savor the heartwarming comfort of our Turkey Soup with Homemade Noodles, a culinary journey that marries wholesome goodness with savory delight','To enhance the flavor of your Turkey Soup with Homemade Noodles, simmer the broth with aromatic herbs like thyme and bay leaves, and for an extra burst of freshness, add a squeeze of lemon juice just before serving',1,3,'turkey',11,7);</v>
      </c>
      <c r="J49" s="1">
        <v>1</v>
      </c>
      <c r="K49" s="1"/>
      <c r="L49" s="1"/>
      <c r="M49" s="1"/>
      <c r="N49" s="1"/>
      <c r="O49" s="1"/>
      <c r="P49" s="1"/>
      <c r="Q49" s="1"/>
      <c r="R49" s="1"/>
      <c r="S49" s="1"/>
      <c r="T49" s="1"/>
      <c r="U49" s="1"/>
      <c r="V49" s="1"/>
      <c r="W49" s="1"/>
      <c r="X49" s="1"/>
      <c r="Y49" s="1"/>
      <c r="Z49" s="1"/>
      <c r="AA49" s="1"/>
      <c r="AB49" s="1"/>
      <c r="AC49" s="1"/>
    </row>
    <row r="50" spans="1:29" ht="14.25" customHeight="1">
      <c r="A50">
        <v>16</v>
      </c>
      <c r="B50">
        <v>3</v>
      </c>
      <c r="C50" s="3" t="s">
        <v>146</v>
      </c>
      <c r="D50" s="3" t="s">
        <v>788</v>
      </c>
      <c r="E50" s="1" t="s">
        <v>22</v>
      </c>
      <c r="F50" s="3" t="s">
        <v>147</v>
      </c>
      <c r="G50" s="8" t="s">
        <v>148</v>
      </c>
      <c r="H50" s="3">
        <v>2</v>
      </c>
      <c r="I50" s="1" t="str">
        <f t="shared" si="0"/>
        <v>insert into recipe (name, difficulty, description, tips,is_cooking,portions,basic_ingredient, cuisine_id,unit_id) values('Home fries','Super Simple','Delightfully crispy on the outside, and tender on the inside, our homemade fries are the epitome of comfort food.','For perfectly crispy home fries, ensure your potatoes are thoroughly dried after rinsing to prevent steaming, and fry them in batches to avoid overcrowding the pan, allowing each piece to crisp up evenly',1,2,'potatoes',16,3);</v>
      </c>
      <c r="J50" s="1">
        <v>1</v>
      </c>
      <c r="K50" s="1"/>
      <c r="L50" s="1"/>
      <c r="M50" s="1"/>
      <c r="N50" s="1"/>
      <c r="O50" s="1"/>
      <c r="P50" s="1"/>
      <c r="Q50" s="1"/>
      <c r="R50" s="1"/>
      <c r="S50" s="1"/>
      <c r="T50" s="1"/>
      <c r="U50" s="1"/>
      <c r="V50" s="1"/>
      <c r="W50" s="1"/>
      <c r="X50" s="1"/>
      <c r="Y50" s="1"/>
      <c r="Z50" s="1"/>
      <c r="AA50" s="1"/>
      <c r="AB50" s="1"/>
      <c r="AC50" s="1"/>
    </row>
    <row r="51" spans="1:29" ht="14.25" customHeight="1">
      <c r="A51">
        <v>7</v>
      </c>
      <c r="B51">
        <v>9</v>
      </c>
      <c r="C51" t="s">
        <v>160</v>
      </c>
      <c r="D51" s="3" t="s">
        <v>812</v>
      </c>
      <c r="E51" s="1" t="s">
        <v>10</v>
      </c>
      <c r="F51" s="1" t="s">
        <v>813</v>
      </c>
      <c r="G51" s="1" t="s">
        <v>814</v>
      </c>
      <c r="H51" s="3">
        <v>2</v>
      </c>
      <c r="I51" s="1" t="str">
        <f t="shared" si="0"/>
        <v>insert into recipe (name, difficulty, description, tips,is_cooking,portions,basic_ingredient, cuisine_id,unit_id) values('Chia Crusted Salmon','Fairly Easy','This chia-crusted salmon recipe is not only delicious but also packed with omega-3 fatty acids, fiber, and protein, making it a great choice for a healthy dinner. ','Cooking Time: Keep an eye on the salmon towards the end of the cooking time to prevent it from overcooking.',1,2,'salmon',7,9);</v>
      </c>
      <c r="J51" s="1">
        <v>1</v>
      </c>
      <c r="K51" s="1"/>
      <c r="L51" s="1"/>
      <c r="M51" s="1"/>
      <c r="N51" s="1"/>
      <c r="O51" s="1"/>
      <c r="P51" s="1"/>
      <c r="Q51" s="1"/>
      <c r="R51" s="1"/>
      <c r="S51" s="1"/>
      <c r="T51" s="1"/>
      <c r="U51" s="1"/>
      <c r="V51" s="1"/>
      <c r="W51" s="1"/>
      <c r="X51" s="1"/>
      <c r="Y51" s="1"/>
      <c r="Z51" s="1"/>
      <c r="AA51" s="1"/>
      <c r="AB51" s="1"/>
      <c r="AC51" s="1"/>
    </row>
    <row r="52" spans="1:29" ht="14.25" customHeight="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spans="1:29" ht="14.25" customHeight="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spans="1:29" ht="14.25" customHeight="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spans="1:29" ht="14.25" customHeight="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spans="1:29" ht="14.25" customHeight="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spans="1:29" ht="14.25" customHeight="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spans="1:29" ht="14.25" customHeight="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spans="1:29" ht="14.25" customHeight="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spans="1:29" ht="14.25" customHeight="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spans="1:29" ht="14.25" customHeight="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spans="1:29" ht="14.25" customHeight="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spans="1:29" ht="14.25" customHeight="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spans="1:29" ht="14.25" customHeight="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spans="3:29" ht="14.25" customHeight="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spans="3:29" ht="14.25" customHeight="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spans="3:29" ht="14.25" customHeight="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spans="3:29" ht="14.25" customHeight="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spans="3:29" ht="14.25" customHeight="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spans="3:29" ht="14.25" customHeight="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spans="3:29" ht="14.25" customHeight="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spans="3:29" ht="14.25" customHeight="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spans="3:29" ht="14.25" customHeight="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spans="3:29" ht="14.25" customHeight="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spans="3:29" ht="14.25" customHeight="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spans="3:29" ht="14.25" customHeight="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spans="3:29" ht="14.25" customHeight="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spans="3:29" ht="14.25" customHeight="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spans="3:29" ht="14.25" customHeight="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spans="3:29" ht="14.25" customHeight="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spans="3:29" ht="14.25" customHeight="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spans="3:29" ht="14.25" customHeight="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spans="3:29" ht="14.25" customHeight="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spans="3:29" ht="14.25" customHeight="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spans="3:29" ht="14.25" customHeight="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spans="3:29" ht="14.25" customHeight="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spans="3:29" ht="14.25" customHeight="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spans="3:29" ht="14.25" customHeight="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spans="3:29" ht="14.25" customHeight="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spans="3:29" ht="14.25" customHeight="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spans="3:29" ht="14.25" customHeight="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spans="3:29" ht="14.25" customHeight="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spans="3:29" ht="14.25" customHeight="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spans="3:29" ht="14.25" customHeight="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spans="3:29" ht="14.25" customHeight="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spans="3:29" ht="14.25" customHeight="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spans="3:29" ht="14.25" customHeight="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3:29" ht="14.25" customHeight="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spans="3:29" ht="14.25" customHeight="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spans="3:29" ht="14.25" customHeight="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spans="3:29" ht="14.25" customHeight="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spans="3:29" ht="14.25" customHeight="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spans="3:29" ht="14.25" customHeight="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spans="3:29" ht="14.25" customHeight="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spans="3:29" ht="14.25" customHeight="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spans="3:29" ht="14.25" customHeight="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spans="3:29" ht="14.25" customHeight="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spans="3:29" ht="14.25" customHeight="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spans="3:29" ht="14.25" customHeight="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spans="3:29" ht="14.25" customHeight="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spans="3:29" ht="14.25" customHeight="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spans="3:29" ht="14.25" customHeight="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spans="3:29" ht="14.25" customHeight="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spans="3:29" ht="14.25" customHeight="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spans="3:29" ht="14.25" customHeight="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spans="3:29" ht="14.25" customHeight="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spans="3:29" ht="14.25" customHeight="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spans="3:29" ht="14.25" customHeight="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spans="3:29" ht="14.25" customHeight="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spans="3:29" ht="14.25" customHeight="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spans="3:29" ht="14.25" customHeight="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spans="3:29" ht="14.25" customHeight="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spans="3:29" ht="14.25" customHeight="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spans="3:29" ht="14.25" customHeight="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spans="3:29" ht="14.25" customHeight="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spans="3:29" ht="14.25" customHeight="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spans="3:29" ht="14.25" customHeight="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spans="3:29" ht="14.25" customHeight="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spans="3:29" ht="14.25" customHeight="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spans="3:29" ht="14.25" customHeight="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spans="3:29" ht="14.25" customHeight="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spans="3:29" ht="14.25" customHeight="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spans="3:29" ht="14.25" customHeight="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spans="3:29" ht="14.25" customHeight="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spans="3:29" ht="14.25" customHeight="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spans="3:29" ht="14.25" customHeight="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spans="3:29" ht="14.25" customHeight="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spans="3:29" ht="14.25" customHeight="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spans="3:29" ht="14.25" customHeight="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spans="3:29" ht="14.25" customHeight="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spans="3:29" ht="14.25" customHeight="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spans="3:29" ht="14.25" customHeight="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spans="3:29" ht="14.25" customHeight="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spans="3:29" ht="14.25" customHeight="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spans="3:29" ht="14.25" customHeight="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spans="3:29" ht="14.25" customHeight="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spans="3:29" ht="14.25" customHeight="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spans="3:29" ht="14.25" customHeight="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spans="3:29" ht="14.25" customHeight="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spans="3:29" ht="14.25" customHeight="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spans="3:29" ht="14.25" customHeight="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spans="3:29" ht="14.25" customHeight="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spans="3:29" ht="14.25" customHeight="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spans="3:29" ht="14.25" customHeight="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spans="3:29" ht="14.25" customHeight="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spans="3:29" ht="14.25" customHeight="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spans="3:29" ht="14.25" customHeight="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spans="3:29" ht="14.25" customHeight="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spans="3:29" ht="14.25" customHeight="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spans="3:29" ht="14.25" customHeight="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spans="3:29" ht="14.25" customHeight="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spans="3:29" ht="14.25" customHeight="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spans="3:29" ht="14.25" customHeight="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spans="3:29" ht="14.25" customHeight="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spans="3:29" ht="14.25" customHeight="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spans="3:29" ht="14.25" customHeight="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spans="3:29" ht="14.25" customHeight="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spans="3:29" ht="14.25" customHeight="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spans="3:29" ht="14.25" customHeight="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spans="3:29" ht="14.25" customHeight="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spans="3:29" ht="14.25" customHeight="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spans="3:29" ht="14.25" customHeight="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spans="3:29" ht="14.25" customHeight="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spans="3:29" ht="14.25" customHeight="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spans="3:29" ht="14.25" customHeight="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spans="3:29" ht="14.25" customHeight="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spans="3:29" ht="14.25" customHeight="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spans="3:29" ht="14.25" customHeight="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spans="3:29" ht="14.25" customHeight="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spans="3:29" ht="14.25" customHeight="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spans="3:29" ht="14.25" customHeight="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spans="3:29" ht="14.25" customHeight="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spans="3:29" ht="14.25" customHeight="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spans="3:29" ht="14.25" customHeight="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spans="3:29" ht="14.25" customHeight="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spans="3:29" ht="14.25" customHeight="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spans="3:29" ht="14.25" customHeight="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spans="3:29" ht="14.25" customHeight="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spans="3:29" ht="14.25" customHeight="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spans="3:29" ht="14.25" customHeight="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spans="3:29" ht="14.25" customHeight="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spans="3:29" ht="14.25" customHeight="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spans="3:29" ht="14.25" customHeight="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spans="3:29" ht="14.25" customHeight="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spans="3:29" ht="14.25" customHeight="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spans="3:29" ht="14.25" customHeight="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spans="3:29" ht="14.25" customHeight="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spans="3:29" ht="14.25" customHeight="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spans="3:29" ht="14.25" customHeight="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spans="3:29" ht="14.25" customHeight="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spans="3:29" ht="14.25" customHeight="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spans="3:29" ht="14.25" customHeight="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spans="3:29" ht="14.25" customHeight="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spans="3:29" ht="14.25" customHeight="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spans="3:29" ht="14.25" customHeight="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spans="3:29" ht="14.25" customHeight="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spans="3:29" ht="14.25" customHeight="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spans="3:29" ht="14.25" customHeight="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spans="3:29" ht="14.25" customHeight="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spans="3:29" ht="14.25" customHeight="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spans="3:29" ht="14.25" customHeight="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spans="3:29" ht="14.25" customHeight="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spans="3:29" ht="14.25" customHeight="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spans="3:29" ht="14.25" customHeight="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spans="3:29" ht="14.25" customHeight="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spans="3:29" ht="14.25" customHeight="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spans="3:29" ht="14.25" customHeight="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spans="3:29" ht="14.25" customHeight="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spans="3:29" ht="14.25" customHeight="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spans="3:29" ht="14.25" customHeight="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spans="3:29" ht="14.25" customHeight="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spans="3:29" ht="14.25" customHeight="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spans="3:29" ht="14.25" customHeight="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spans="3:29" ht="14.25" customHeight="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spans="3:29" ht="14.25" customHeight="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spans="3:29" ht="14.25" customHeight="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spans="3:29" ht="14.25" customHeight="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spans="3:29" ht="14.25" customHeight="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spans="3:29" ht="14.25" customHeight="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spans="3:29" ht="14.25" customHeight="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spans="3:29" ht="14.25" customHeight="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spans="3:29" ht="14.25" customHeight="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spans="3:29" ht="14.25" customHeight="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spans="3:29" ht="14.25" customHeight="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spans="3:29" ht="14.25" customHeight="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spans="3:29" ht="14.25" customHeight="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spans="3:29" ht="14.25" customHeight="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spans="3:29" ht="14.25" customHeight="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spans="3:29" ht="14.25" customHeight="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spans="3:29" ht="14.25" customHeight="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spans="3:29" ht="14.25" customHeight="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spans="3:29" ht="14.25" customHeight="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spans="3:29" ht="14.25" customHeight="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spans="3:29" ht="14.25" customHeight="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spans="3:29" ht="14.25" customHeight="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spans="3:29" ht="14.25" customHeight="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spans="3:29" ht="14.25" customHeight="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spans="3:29" ht="14.25" customHeight="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spans="3:29" ht="14.25" customHeight="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spans="3:29" ht="14.25" customHeight="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spans="3:29" ht="14.25" customHeight="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spans="3:29" ht="14.25" customHeight="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spans="3:29" ht="14.25" customHeight="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spans="3:29" ht="14.25" customHeight="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spans="3:29" ht="14.25" customHeight="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spans="3:29" ht="14.25" customHeight="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spans="3:29" ht="14.25" customHeight="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spans="3:29" ht="14.25" customHeight="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spans="3:29" ht="14.25" customHeight="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spans="3:29" ht="14.25" customHeight="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spans="3:29" ht="14.25" customHeight="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spans="3:29" ht="14.25" customHeight="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spans="3:29" ht="14.25" customHeight="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spans="3:29" ht="14.25" customHeight="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spans="3:29" ht="14.25" customHeight="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spans="3:29" ht="14.25" customHeight="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spans="3:29" ht="14.25" customHeight="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spans="3:29" ht="14.25" customHeight="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spans="3:29" ht="14.25" customHeight="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spans="3:29" ht="14.25" customHeight="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spans="3:29" ht="14.25" customHeight="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spans="3:29" ht="14.25" customHeight="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spans="3:29" ht="14.25" customHeight="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spans="3:29" ht="14.25" customHeight="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spans="3:29" ht="14.25" customHeight="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spans="3:29" ht="14.25" customHeight="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spans="3:29" ht="14.25" customHeight="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spans="3:29" ht="14.25" customHeight="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spans="3:29" ht="14.25" customHeight="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spans="3:29" ht="14.25" customHeight="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spans="3:29" ht="14.25" customHeight="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spans="3:29" ht="14.25" customHeight="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spans="3:29" ht="14.25" customHeight="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spans="3:29" ht="14.25" customHeight="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spans="3:29" ht="14.25" customHeight="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spans="3:29" ht="14.25" customHeight="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spans="3:29" ht="14.25" customHeight="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spans="3:29" ht="14.25" customHeight="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spans="3:29" ht="14.25" customHeight="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spans="3:29" ht="14.25" customHeight="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spans="3:29" ht="14.25" customHeight="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spans="3:29" ht="14.25" customHeight="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spans="3:29" ht="14.25" customHeight="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spans="3:29" ht="14.25" customHeight="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spans="3:29" ht="14.25" customHeight="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spans="3:29" ht="14.25" customHeight="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spans="3:29" ht="14.25" customHeight="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spans="3:29" ht="14.25" customHeight="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spans="3:29" ht="14.25" customHeight="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spans="3:29" ht="14.25" customHeight="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spans="3:29" ht="14.25" customHeight="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spans="3:29" ht="14.25" customHeight="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spans="3:29" ht="14.25" customHeight="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spans="3:29" ht="14.25" customHeight="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spans="3:29" ht="14.25" customHeight="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spans="3:29" ht="14.25" customHeight="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spans="3:29" ht="14.25" customHeight="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spans="3:29" ht="14.25" customHeight="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spans="3:29" ht="14.25" customHeight="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spans="3:29" ht="14.25" customHeight="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spans="3:29" ht="14.25" customHeight="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spans="3:29" ht="14.25" customHeight="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spans="3:29" ht="14.25" customHeight="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spans="3:29" ht="14.25" customHeight="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spans="3:29" ht="14.25" customHeight="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spans="3:29" ht="14.25" customHeight="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spans="3:29" ht="14.25" customHeight="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spans="3:29" ht="14.25" customHeight="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spans="3:29" ht="14.25" customHeight="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spans="3:29" ht="14.25" customHeight="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spans="3:29" ht="14.25" customHeight="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spans="3:29" ht="14.25" customHeight="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spans="3:29" ht="14.25" customHeight="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spans="3:29" ht="14.25" customHeight="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spans="3:29" ht="14.25" customHeight="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spans="3:29" ht="14.25" customHeight="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spans="3:29" ht="14.25" customHeight="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spans="3:29" ht="14.25" customHeight="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spans="3:29" ht="14.25" customHeight="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spans="3:29" ht="14.25" customHeight="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spans="3:29" ht="14.25" customHeight="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spans="3:29" ht="14.25" customHeight="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spans="3:29" ht="14.25" customHeight="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spans="3:29" ht="14.25" customHeight="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spans="3:29" ht="14.25" customHeight="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spans="3:29" ht="14.25" customHeight="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spans="3:29" ht="14.25" customHeight="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spans="3:29" ht="14.25" customHeight="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spans="3:29" ht="14.25" customHeight="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spans="3:29" ht="14.25" customHeight="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spans="3:29" ht="14.25" customHeight="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spans="3:29" ht="14.25" customHeight="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spans="3:29" ht="14.25" customHeight="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spans="3:29" ht="14.25" customHeight="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spans="3:29" ht="14.25" customHeight="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spans="3:29" ht="14.25" customHeight="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spans="3:29" ht="14.25" customHeight="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spans="3:29" ht="14.25" customHeight="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spans="3:29" ht="14.25" customHeight="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spans="3:29" ht="14.25" customHeight="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spans="3:29" ht="14.25" customHeight="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spans="3:29" ht="14.25" customHeight="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spans="3:29" ht="14.25" customHeight="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spans="3:29" ht="14.25" customHeight="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spans="3:29" ht="14.25" customHeight="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spans="3:29" ht="14.25" customHeight="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spans="3:29" ht="14.25" customHeight="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spans="3:29" ht="14.25" customHeight="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spans="3:29" ht="14.25" customHeight="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spans="3:29" ht="14.25" customHeight="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spans="3:29" ht="14.25" customHeight="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spans="3:29" ht="14.25" customHeight="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spans="3:29" ht="14.25" customHeight="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spans="3:29" ht="14.25" customHeight="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spans="3:29" ht="14.25" customHeight="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spans="3:29" ht="14.25" customHeight="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spans="3:29" ht="14.25" customHeight="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spans="3:29" ht="14.25" customHeight="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spans="3:29" ht="14.25" customHeight="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spans="3:29" ht="14.25" customHeight="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spans="3:29" ht="14.25" customHeight="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spans="3:29" ht="14.25" customHeight="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spans="3:29" ht="14.25" customHeight="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spans="3:29" ht="14.25" customHeight="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spans="3:29" ht="14.25" customHeight="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spans="3:29" ht="14.25" customHeight="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spans="3:29" ht="14.25" customHeight="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spans="3:29" ht="14.25" customHeight="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spans="3:29" ht="14.25" customHeight="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spans="3:29" ht="14.25" customHeight="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spans="3:29" ht="14.25" customHeight="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spans="3:29" ht="14.25" customHeight="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spans="3:29" ht="14.25" customHeight="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spans="3:29" ht="14.25" customHeight="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spans="3:29" ht="14.25" customHeight="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spans="3:29" ht="14.25" customHeight="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spans="3:29" ht="14.25" customHeight="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spans="3:29" ht="14.25" customHeight="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spans="3:29" ht="14.25" customHeight="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spans="3:29" ht="14.25" customHeight="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spans="3:29" ht="14.25" customHeight="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spans="3:29" ht="14.25" customHeight="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spans="3:29" ht="14.25" customHeight="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spans="3:29" ht="14.25" customHeight="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spans="3:29" ht="14.25" customHeight="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spans="3:29" ht="14.25" customHeight="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spans="3:29" ht="14.25" customHeight="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spans="3:29" ht="14.25" customHeight="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spans="3:29" ht="14.25" customHeight="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spans="3:29" ht="14.25" customHeight="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spans="3:29" ht="14.25" customHeight="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spans="3:29" ht="14.25" customHeight="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spans="3:29" ht="14.25" customHeight="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spans="3:29" ht="14.25" customHeight="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spans="3:29" ht="14.25" customHeight="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spans="3:29" ht="14.25" customHeight="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spans="3:29" ht="14.25" customHeight="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spans="3:29" ht="14.25" customHeight="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spans="3:29" ht="14.25" customHeight="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spans="3:29" ht="14.25" customHeight="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spans="3:29" ht="14.25" customHeight="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spans="3:29" ht="14.25" customHeight="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spans="3:29" ht="14.25" customHeight="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spans="3:29" ht="14.25" customHeight="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spans="3:29" ht="14.25" customHeight="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spans="3:29" ht="14.25" customHeight="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spans="3:29" ht="14.25" customHeight="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spans="3:29" ht="14.25" customHeight="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spans="3:29" ht="14.25" customHeight="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spans="3:29" ht="14.25" customHeight="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spans="3:29" ht="14.25" customHeight="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spans="3:29" ht="14.25" customHeight="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spans="3:29" ht="14.25" customHeight="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spans="3:29" ht="14.25" customHeight="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spans="3:29" ht="14.25" customHeight="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spans="3:29" ht="14.25" customHeight="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spans="3:29" ht="14.25" customHeight="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spans="3:29" ht="14.25" customHeight="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spans="3:29" ht="14.25" customHeight="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spans="3:29" ht="14.25" customHeight="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spans="3:29" ht="14.25" customHeight="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spans="3:29" ht="14.25" customHeight="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spans="3:29" ht="14.25" customHeight="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spans="3:29" ht="14.25" customHeight="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spans="3:29" ht="14.25" customHeight="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spans="3:29" ht="14.25" customHeight="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spans="3:29" ht="14.25" customHeight="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spans="3:29" ht="14.25" customHeight="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spans="3:29" ht="14.25" customHeight="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spans="3:29" ht="14.25" customHeight="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spans="3:29" ht="14.25" customHeight="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spans="3:29" ht="14.25" customHeight="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spans="3:29" ht="14.25" customHeight="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spans="3:29" ht="14.25" customHeight="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spans="3:29" ht="14.25" customHeight="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spans="3:29" ht="14.25" customHeight="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spans="3:29" ht="14.25" customHeight="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spans="3:29" ht="14.25" customHeight="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spans="3:29" ht="14.25" customHeight="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spans="3:29" ht="14.25" customHeight="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spans="3:29" ht="14.25" customHeight="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spans="3:29" ht="14.25" customHeight="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spans="3:29" ht="14.25" customHeight="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spans="3:29" ht="14.25" customHeight="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spans="3:29" ht="14.25" customHeight="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spans="3:29" ht="14.25" customHeight="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spans="3:29" ht="14.25" customHeight="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spans="3:29" ht="14.25" customHeight="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spans="3:29" ht="14.25" customHeight="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spans="3:29" ht="14.25" customHeight="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spans="3:29" ht="14.25" customHeight="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spans="3:29" ht="14.25" customHeight="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spans="3:29" ht="14.25" customHeight="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spans="3:29" ht="14.25" customHeight="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spans="3:29" ht="14.25" customHeight="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spans="3:29" ht="14.25" customHeight="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spans="3:29" ht="14.25" customHeight="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spans="3:29" ht="14.25" customHeight="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spans="3:29" ht="14.25" customHeight="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spans="3:29" ht="14.25" customHeight="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spans="3:29" ht="14.25" customHeight="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spans="3:29" ht="14.25" customHeight="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spans="3:29" ht="14.25" customHeight="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spans="3:29" ht="14.25" customHeight="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spans="3:29" ht="14.25" customHeight="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spans="3:29" ht="14.25" customHeight="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spans="3:29" ht="14.25" customHeight="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spans="3:29" ht="14.25" customHeight="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spans="3:29" ht="14.25" customHeight="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spans="3:29" ht="14.25" customHeight="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spans="3:29" ht="14.25" customHeight="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spans="3:29" ht="14.25" customHeight="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spans="3:29" ht="14.25" customHeight="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spans="3:29" ht="14.25" customHeight="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spans="3:29" ht="14.25" customHeight="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spans="3:29" ht="14.25" customHeight="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spans="3:29" ht="14.25" customHeight="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spans="3:29" ht="14.25" customHeight="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spans="3:29" ht="14.25" customHeight="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spans="3:29" ht="14.25" customHeight="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spans="3:29" ht="14.25" customHeight="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spans="3:29" ht="14.25" customHeight="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spans="3:29" ht="14.25" customHeight="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spans="3:29" ht="14.25" customHeight="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spans="3:29" ht="14.25" customHeight="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spans="3:29" ht="14.25" customHeight="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spans="3:29" ht="14.25" customHeight="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spans="3:29" ht="14.25" customHeight="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spans="3:29" ht="14.25" customHeight="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spans="3:29" ht="14.25" customHeight="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spans="3:29" ht="14.25" customHeight="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spans="3:29" ht="14.25" customHeight="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spans="3:29" ht="14.25" customHeight="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spans="3:29" ht="14.25" customHeight="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spans="3:29" ht="14.25" customHeight="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spans="3:29" ht="14.25" customHeight="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spans="3:29" ht="14.25" customHeight="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spans="3:29" ht="14.25" customHeight="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spans="3:29" ht="14.25" customHeight="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spans="3:29" ht="14.25" customHeight="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spans="3:29" ht="14.25" customHeight="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spans="3:29" ht="14.25" customHeight="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spans="3:29" ht="14.25" customHeight="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spans="3:29" ht="14.25" customHeight="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spans="3:29" ht="14.25" customHeight="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spans="3:29" ht="14.25" customHeight="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spans="3:29" ht="14.25" customHeight="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spans="3:29" ht="14.25" customHeight="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spans="3:29" ht="14.25" customHeight="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spans="3:29" ht="14.25" customHeight="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spans="3:29" ht="14.25" customHeight="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spans="3:29" ht="14.25" customHeight="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spans="3:29" ht="14.25" customHeight="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spans="3:29" ht="14.25" customHeight="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spans="3:29" ht="14.25" customHeight="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spans="3:29" ht="14.25" customHeight="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spans="3:29" ht="14.25" customHeight="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spans="3:29" ht="14.25" customHeight="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spans="3:29" ht="14.25" customHeight="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spans="3:29" ht="14.25" customHeight="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spans="3:29" ht="14.25" customHeight="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spans="3:29" ht="14.25" customHeight="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spans="3:29" ht="14.25" customHeight="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spans="3:29" ht="14.25" customHeight="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spans="3:29" ht="14.25" customHeight="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spans="3:29" ht="14.25" customHeight="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spans="3:29" ht="14.25" customHeight="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spans="3:29" ht="14.25" customHeight="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spans="3:29" ht="14.25" customHeight="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spans="3:29" ht="14.25" customHeight="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spans="3:29" ht="14.25" customHeight="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spans="3:29" ht="14.25" customHeight="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spans="3:29" ht="14.25" customHeight="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spans="3:29" ht="14.25" customHeight="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spans="3:29" ht="14.25" customHeight="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spans="3:29" ht="14.25" customHeight="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spans="3:29" ht="14.25" customHeight="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spans="3:29" ht="14.25" customHeight="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spans="3:29" ht="14.25" customHeight="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spans="3:29" ht="14.25" customHeight="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spans="3:29" ht="14.25" customHeight="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spans="3:29" ht="14.25" customHeight="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spans="3:29" ht="14.25" customHeight="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spans="3:29" ht="14.25" customHeight="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spans="3:29" ht="14.25" customHeight="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spans="3:29" ht="14.25" customHeight="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spans="3:29" ht="14.25" customHeight="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spans="3:29" ht="14.25" customHeight="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spans="3:29" ht="14.25" customHeight="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spans="3:29" ht="14.25" customHeight="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spans="3:29" ht="14.25" customHeight="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spans="3:29" ht="14.25" customHeight="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spans="3:29" ht="14.25" customHeight="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spans="3:29" ht="14.25" customHeight="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spans="3:29" ht="14.25" customHeight="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spans="3:29" ht="14.25" customHeight="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spans="3:29" ht="14.25" customHeight="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spans="3:29" ht="14.25" customHeight="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spans="3:29" ht="14.25" customHeight="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spans="3:29" ht="14.25" customHeight="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spans="3:29" ht="14.25" customHeight="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spans="3:29" ht="14.25" customHeight="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spans="3:29" ht="14.25" customHeight="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spans="3:29" ht="14.25" customHeight="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spans="3:29" ht="14.25" customHeight="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spans="3:29" ht="14.25" customHeight="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spans="3:29" ht="14.25" customHeight="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spans="3:29" ht="14.25" customHeight="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spans="3:29" ht="14.25" customHeight="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spans="3:29" ht="14.25" customHeight="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spans="3:29" ht="14.25" customHeight="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spans="3:29" ht="14.25" customHeight="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spans="3:29" ht="14.25" customHeight="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spans="3:29" ht="14.25" customHeight="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spans="3:29" ht="14.25" customHeight="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spans="3:29" ht="14.25" customHeight="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spans="3:29" ht="14.25" customHeight="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spans="3:29" ht="14.25" customHeight="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spans="3:29" ht="14.25" customHeight="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spans="3:29" ht="14.25" customHeight="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spans="3:29" ht="14.25" customHeight="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spans="3:29" ht="14.25" customHeight="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spans="3:29" ht="14.25" customHeight="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spans="3:29" ht="14.25" customHeight="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spans="3:29" ht="14.25" customHeight="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spans="3:29" ht="14.25" customHeight="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spans="3:29" ht="14.25" customHeight="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spans="3:29" ht="14.25" customHeight="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spans="3:29" ht="14.25" customHeight="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spans="3:29" ht="14.25" customHeight="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spans="3:29" ht="14.25" customHeight="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spans="3:29" ht="14.25" customHeight="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spans="3:29" ht="14.25" customHeight="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spans="3:29" ht="14.25" customHeight="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spans="3:29" ht="14.25" customHeight="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spans="3:29" ht="14.25" customHeight="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spans="3:29" ht="14.25" customHeight="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spans="3:29" ht="14.25" customHeight="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spans="3:29" ht="14.25" customHeight="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spans="3:29" ht="14.25" customHeight="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spans="3:29" ht="14.25" customHeight="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spans="3:29" ht="14.25" customHeight="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spans="3:29" ht="14.25" customHeight="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spans="3:29" ht="14.25" customHeight="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spans="3:29" ht="14.25" customHeight="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spans="3:29" ht="14.25" customHeight="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spans="3:29" ht="14.25" customHeight="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spans="3:29" ht="14.25" customHeight="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spans="3:29" ht="14.25" customHeight="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spans="3:29" ht="14.25" customHeight="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spans="3:29" ht="14.25" customHeight="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spans="3:29" ht="14.25" customHeight="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spans="3:29" ht="14.25" customHeight="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spans="3:29" ht="14.25" customHeight="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spans="3:29" ht="14.25" customHeight="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spans="3:29" ht="14.25" customHeight="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spans="3:29" ht="14.25" customHeight="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spans="3:29" ht="14.25" customHeight="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spans="3:29" ht="14.25" customHeight="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spans="3:29" ht="14.25" customHeight="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spans="3:29" ht="14.25" customHeight="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spans="3:29" ht="14.25" customHeight="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spans="3:29" ht="14.25" customHeight="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spans="3:29" ht="14.25" customHeight="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spans="3:29" ht="14.25" customHeight="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spans="3:29" ht="14.25" customHeight="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spans="3:29" ht="14.25" customHeight="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spans="3:29" ht="14.25" customHeight="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spans="3:29" ht="14.25" customHeight="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spans="3:29" ht="14.25" customHeight="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spans="3:29" ht="14.25" customHeight="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spans="3:29" ht="14.25" customHeight="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spans="3:29" ht="14.25" customHeight="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spans="3:29" ht="14.25" customHeight="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spans="3:29" ht="14.25" customHeight="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spans="3:29" ht="14.25" customHeight="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spans="3:29" ht="14.25" customHeight="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spans="3:29" ht="14.25" customHeight="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spans="3:29" ht="14.25" customHeight="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spans="3:29" ht="14.25" customHeight="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spans="3:29" ht="14.25" customHeight="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spans="3:29" ht="14.25" customHeight="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spans="3:29" ht="14.25" customHeight="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spans="3:29" ht="14.25" customHeight="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spans="3:29" ht="14.25" customHeight="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spans="3:29" ht="14.25" customHeight="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spans="3:29" ht="14.25" customHeight="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spans="3:29" ht="14.25" customHeight="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spans="3:29" ht="14.25" customHeight="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spans="3:29" ht="14.25" customHeight="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spans="3:29" ht="14.25" customHeight="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spans="3:29" ht="14.25" customHeight="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spans="3:29" ht="14.25" customHeight="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spans="3:29" ht="14.25" customHeight="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spans="3:29" ht="14.25" customHeight="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spans="3:29" ht="14.25" customHeight="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spans="3:29" ht="14.25" customHeight="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spans="3:29" ht="14.25" customHeight="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spans="3:29" ht="14.25" customHeight="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spans="3:29" ht="14.25" customHeight="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spans="3:29" ht="14.25" customHeight="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spans="3:29" ht="14.25" customHeight="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spans="3:29" ht="14.25" customHeight="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spans="3:29" ht="14.25" customHeight="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spans="3:29" ht="14.25" customHeight="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spans="3:29" ht="14.25" customHeight="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spans="3:29" ht="14.25" customHeight="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spans="3:29" ht="14.25" customHeight="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spans="3:29" ht="14.25" customHeight="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spans="3:29" ht="14.25" customHeight="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spans="3:29" ht="14.25" customHeight="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spans="3:29" ht="14.25" customHeight="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spans="3:29" ht="14.25" customHeight="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spans="3:29" ht="14.25" customHeight="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spans="3:29" ht="14.25" customHeight="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spans="3:29" ht="14.25" customHeight="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spans="3:29" ht="14.25" customHeight="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spans="3:29" ht="14.25" customHeight="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spans="3:29" ht="14.25" customHeight="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spans="3:29" ht="14.25" customHeight="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spans="3:29" ht="14.25" customHeight="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spans="3:29" ht="14.25" customHeight="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spans="3:29" ht="14.25" customHeight="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spans="3:29" ht="14.25" customHeight="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spans="3:29" ht="14.25" customHeight="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spans="3:29" ht="14.25" customHeight="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spans="3:29" ht="14.25" customHeight="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spans="3:29" ht="14.25" customHeight="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spans="3:29" ht="14.25" customHeight="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spans="3:29" ht="14.25" customHeight="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spans="3:29" ht="14.25" customHeight="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spans="3:29" ht="14.25" customHeight="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spans="3:29" ht="14.25" customHeight="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spans="3:29" ht="14.25" customHeight="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spans="3:29" ht="14.25" customHeight="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spans="3:29" ht="14.25" customHeight="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spans="3:29" ht="14.25" customHeight="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spans="3:29" ht="14.25" customHeight="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spans="3:29" ht="14.25" customHeight="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spans="3:29" ht="14.25" customHeight="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spans="3:29" ht="14.25" customHeight="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spans="3:29" ht="14.25" customHeight="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spans="3:29" ht="14.25" customHeight="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spans="3:29" ht="14.25" customHeight="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spans="3:29" ht="14.25" customHeight="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spans="3:29" ht="14.25" customHeight="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spans="3:29" ht="14.25" customHeight="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spans="3:29" ht="14.25" customHeight="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spans="3:29" ht="14.25" customHeight="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spans="3:29" ht="14.25" customHeight="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spans="3:29" ht="14.25" customHeight="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spans="3:29" ht="14.25" customHeight="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spans="3:29" ht="14.25" customHeight="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spans="3:29" ht="14.25" customHeight="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spans="3:29" ht="14.25" customHeight="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spans="3:29" ht="14.25" customHeight="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spans="3:29" ht="14.25" customHeight="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spans="3:29" ht="14.25" customHeight="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spans="3:29" ht="14.25" customHeight="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spans="3:29" ht="14.25" customHeight="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spans="3:29" ht="14.25" customHeight="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spans="3:29" ht="14.25" customHeight="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spans="3:29" ht="14.25" customHeight="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spans="3:29" ht="14.25" customHeight="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spans="3:29" ht="14.25" customHeight="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spans="3:29" ht="14.25" customHeight="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spans="3:29" ht="14.25" customHeight="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spans="3:29" ht="14.25" customHeight="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spans="3:29" ht="14.25" customHeight="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spans="3:29" ht="14.25" customHeight="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spans="3:29" ht="14.25" customHeight="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spans="3:29" ht="14.25" customHeight="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spans="3:29" ht="14.25" customHeight="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spans="3:29" ht="14.25" customHeight="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spans="3:29" ht="14.25" customHeight="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spans="3:29" ht="14.25" customHeight="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spans="3:29" ht="14.25" customHeight="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spans="3:29" ht="14.25" customHeight="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spans="3:29" ht="14.25" customHeight="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spans="3:29" ht="14.25" customHeight="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spans="3:29" ht="14.25" customHeight="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spans="3:29" ht="14.25" customHeight="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spans="3:29" ht="14.25" customHeight="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spans="3:29" ht="14.25" customHeight="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spans="3:29" ht="14.25" customHeight="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spans="3:29" ht="14.25" customHeight="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spans="3:29" ht="14.25" customHeight="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spans="3:29" ht="14.25" customHeight="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spans="3:29" ht="14.25" customHeight="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spans="3:29" ht="14.25" customHeight="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spans="3:29" ht="14.25" customHeight="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spans="3:29" ht="14.25" customHeight="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spans="3:29" ht="14.25" customHeight="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spans="3:29" ht="14.25" customHeight="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spans="3:29" ht="14.25" customHeight="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spans="3:29" ht="14.25" customHeight="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spans="3:29" ht="14.25" customHeight="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spans="3:29" ht="14.25" customHeight="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spans="3:29" ht="14.25" customHeight="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spans="3:29" ht="14.25" customHeight="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spans="3:29" ht="14.25" customHeight="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spans="3:29" ht="14.25" customHeight="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spans="3:29" ht="14.25" customHeight="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spans="3:29" ht="14.25" customHeight="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spans="3:29" ht="14.25" customHeight="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spans="3:29" ht="14.25" customHeight="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spans="3:29" ht="14.25" customHeight="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spans="3:29" ht="14.25" customHeight="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spans="3:29" ht="14.25" customHeight="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spans="3:29" ht="14.25" customHeight="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spans="3:29" ht="14.25" customHeight="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spans="3:29" ht="14.25" customHeight="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spans="3:29" ht="14.25" customHeight="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spans="3:29" ht="14.25" customHeight="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spans="3:29" ht="14.25" customHeight="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spans="3:29" ht="14.25" customHeight="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spans="3:29" ht="14.25" customHeight="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spans="3:29" ht="14.25" customHeight="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spans="3:29" ht="14.25" customHeight="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spans="3:29" ht="14.25" customHeight="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spans="3:29" ht="14.25" customHeight="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spans="3:29" ht="14.25" customHeight="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spans="3:29" ht="14.25" customHeight="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spans="3:29" ht="14.25" customHeight="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spans="3:29" ht="14.25" customHeight="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spans="3:29" ht="14.25" customHeight="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spans="3:29" ht="14.25" customHeight="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spans="3:29" ht="14.25" customHeight="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spans="3:29" ht="14.25" customHeight="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spans="3:29" ht="14.25" customHeight="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spans="3:29" ht="14.25" customHeight="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spans="3:29" ht="14.25" customHeight="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spans="3:29" ht="14.25" customHeight="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spans="3:29" ht="14.25" customHeight="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spans="3:29" ht="14.25" customHeight="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spans="3:29" ht="14.25" customHeight="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spans="3:29" ht="14.25" customHeight="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spans="3:29" ht="14.25" customHeight="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spans="3:29" ht="14.25" customHeight="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spans="3:29" ht="14.25" customHeight="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spans="3:29" ht="14.25" customHeight="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spans="3:29" ht="14.25" customHeight="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spans="3:29" ht="14.25" customHeight="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spans="3:29" ht="14.25" customHeight="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spans="3:29" ht="14.25" customHeight="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spans="3:29" ht="14.25" customHeight="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spans="3:29" ht="14.25" customHeight="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spans="3:29" ht="14.25" customHeight="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spans="3:29" ht="14.25" customHeight="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spans="3:29" ht="14.25" customHeight="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spans="3:29" ht="14.25" customHeight="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spans="3:29" ht="14.25" customHeight="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spans="3:29" ht="14.25" customHeight="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spans="3:29" ht="14.25" customHeight="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spans="3:29" ht="14.25" customHeight="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spans="3:29" ht="14.25" customHeight="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spans="3:29" ht="14.25" customHeight="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spans="3:29" ht="14.25" customHeight="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spans="3:29" ht="14.25" customHeight="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spans="3:29" ht="14.25" customHeight="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spans="3:29" ht="14.25" customHeight="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spans="3:29" ht="14.25" customHeight="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spans="3:29" ht="14.25" customHeight="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spans="3:29" ht="14.25" customHeight="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spans="3:29" ht="14.25" customHeight="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spans="3:29" ht="14.25" customHeight="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spans="3:29" ht="14.25" customHeight="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spans="3:29" ht="14.25" customHeight="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spans="3:29" ht="14.25" customHeight="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spans="3:29" ht="14.25" customHeight="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spans="3:29" ht="14.25" customHeight="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spans="3:29" ht="14.25" customHeight="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spans="3:29" ht="14.25" customHeight="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spans="3:29" ht="14.25" customHeight="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spans="3:29" ht="14.25" customHeight="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spans="3:29" ht="14.25" customHeight="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spans="3:29" ht="14.25" customHeight="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spans="3:29" ht="14.25" customHeight="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spans="3:29" ht="14.25" customHeight="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spans="3:29" ht="14.25" customHeight="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spans="3:29" ht="14.25" customHeight="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spans="3:29" ht="14.25" customHeight="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spans="3:29" ht="14.25" customHeight="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spans="3:29" ht="14.25" customHeight="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spans="3:29" ht="14.25" customHeight="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spans="3:29" ht="14.25" customHeight="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spans="3:29" ht="14.25" customHeight="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spans="3:29" ht="14.25" customHeight="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spans="3:29" ht="14.25" customHeight="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spans="3:29" ht="14.25" customHeight="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spans="3:29" ht="14.25" customHeight="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spans="3:29" ht="14.25" customHeight="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spans="3:29" ht="14.25" customHeight="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spans="3:29" ht="14.25" customHeight="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spans="3:29" ht="14.25" customHeight="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spans="3:29" ht="14.25" customHeight="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spans="3:29" ht="14.25" customHeight="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spans="3:29" ht="14.25" customHeight="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spans="3:29" ht="14.25" customHeight="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spans="3:29" ht="14.25" customHeight="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spans="3:29" ht="14.25" customHeight="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spans="3:29" ht="14.25" customHeight="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spans="3:29" ht="14.25" customHeight="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spans="3:29" ht="14.25" customHeight="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spans="3:29" ht="14.25" customHeight="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spans="3:29" ht="14.25" customHeight="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spans="3:29" ht="14.25" customHeight="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spans="3:29" ht="14.25" customHeight="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spans="3:29" ht="14.25" customHeight="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spans="3:29" ht="14.25" customHeight="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spans="3:29" ht="14.25" customHeight="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spans="3:29" ht="14.25" customHeight="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spans="3:29" ht="14.25" customHeight="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spans="3:29" ht="14.25" customHeight="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spans="3:29" ht="14.25" customHeight="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spans="3:29" ht="14.25" customHeight="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spans="3:29" ht="14.25" customHeight="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spans="3:29" ht="14.25" customHeight="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spans="3:29" ht="14.25" customHeight="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spans="3:29" ht="14.25" customHeight="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spans="3:29" ht="14.25" customHeight="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spans="3:29" ht="14.25" customHeight="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spans="3:29" ht="14.25" customHeight="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spans="3:29" ht="14.25" customHeight="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spans="3:29" ht="14.25" customHeight="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spans="3:29" ht="14.25" customHeight="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spans="3:29" ht="14.25" customHeight="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spans="3:29" ht="14.25" customHeight="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spans="3:29" ht="14.25" customHeight="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spans="3:29" ht="14.25" customHeight="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spans="3:29" ht="14.25" customHeight="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spans="3:29" ht="14.25" customHeight="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sheetData>
  <pageMargins left="0.7" right="0.7" top="0.3" bottom="0.3"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BBB2F-4836-4DD8-969D-07321EE17C49}">
  <dimension ref="A1:D51"/>
  <sheetViews>
    <sheetView tabSelected="1" workbookViewId="0">
      <selection activeCell="D2" sqref="D2:D51"/>
    </sheetView>
  </sheetViews>
  <sheetFormatPr defaultRowHeight="14.5"/>
  <cols>
    <col min="1" max="1" width="37.81640625" bestFit="1" customWidth="1"/>
    <col min="2" max="2" width="39.08984375" customWidth="1"/>
  </cols>
  <sheetData>
    <row r="1" spans="1:4">
      <c r="A1" s="12" t="s">
        <v>0</v>
      </c>
      <c r="B1" s="12" t="s">
        <v>815</v>
      </c>
      <c r="C1" s="12" t="s">
        <v>816</v>
      </c>
      <c r="D1" t="str">
        <f>"insert into recipe_meal_type (recipe_id,meal_type_id) values ( "&amp;B1&amp;","&amp;C1&amp;");"</f>
        <v>insert into recipe_meal_type (recipe_id,meal_type_id) values ( recipeid,meal_typeid);</v>
      </c>
    </row>
    <row r="2" spans="1:4">
      <c r="A2" s="1" t="s">
        <v>5</v>
      </c>
      <c r="B2">
        <v>31</v>
      </c>
      <c r="C2">
        <v>3</v>
      </c>
      <c r="D2" t="str">
        <f t="shared" ref="D2:D51" si="0">"insert into recipe_meal_type (recipe_id,meal_type_id) values ( "&amp;B2&amp;","&amp;C2&amp;");"</f>
        <v>insert into recipe_meal_type (recipe_id,meal_type_id) values ( 31,3);</v>
      </c>
    </row>
    <row r="3" spans="1:4">
      <c r="A3" s="1" t="s">
        <v>9</v>
      </c>
      <c r="B3">
        <v>32</v>
      </c>
      <c r="C3">
        <v>5</v>
      </c>
      <c r="D3" t="str">
        <f t="shared" si="0"/>
        <v>insert into recipe_meal_type (recipe_id,meal_type_id) values ( 32,5);</v>
      </c>
    </row>
    <row r="4" spans="1:4">
      <c r="A4" s="1" t="s">
        <v>13</v>
      </c>
      <c r="B4">
        <v>33</v>
      </c>
      <c r="C4">
        <v>3</v>
      </c>
      <c r="D4" t="str">
        <f t="shared" si="0"/>
        <v>insert into recipe_meal_type (recipe_id,meal_type_id) values ( 33,3);</v>
      </c>
    </row>
    <row r="5" spans="1:4">
      <c r="A5" s="1" t="s">
        <v>15</v>
      </c>
      <c r="B5">
        <v>34</v>
      </c>
      <c r="C5">
        <v>1</v>
      </c>
      <c r="D5" t="str">
        <f t="shared" si="0"/>
        <v>insert into recipe_meal_type (recipe_id,meal_type_id) values ( 34,1);</v>
      </c>
    </row>
    <row r="6" spans="1:4">
      <c r="A6" s="1" t="s">
        <v>18</v>
      </c>
      <c r="B6">
        <v>35</v>
      </c>
      <c r="C6">
        <v>4</v>
      </c>
      <c r="D6" t="str">
        <f t="shared" si="0"/>
        <v>insert into recipe_meal_type (recipe_id,meal_type_id) values ( 35,4);</v>
      </c>
    </row>
    <row r="7" spans="1:4">
      <c r="A7" s="1" t="s">
        <v>21</v>
      </c>
      <c r="B7">
        <v>36</v>
      </c>
      <c r="C7">
        <v>3</v>
      </c>
      <c r="D7" t="str">
        <f t="shared" si="0"/>
        <v>insert into recipe_meal_type (recipe_id,meal_type_id) values ( 36,3);</v>
      </c>
    </row>
    <row r="8" spans="1:4">
      <c r="A8" s="1" t="s">
        <v>25</v>
      </c>
      <c r="B8">
        <v>37</v>
      </c>
      <c r="C8">
        <v>2</v>
      </c>
      <c r="D8" t="str">
        <f t="shared" si="0"/>
        <v>insert into recipe_meal_type (recipe_id,meal_type_id) values ( 37,2);</v>
      </c>
    </row>
    <row r="9" spans="1:4">
      <c r="A9" s="1" t="s">
        <v>28</v>
      </c>
      <c r="B9">
        <v>38</v>
      </c>
      <c r="C9">
        <v>5</v>
      </c>
      <c r="D9" t="str">
        <f t="shared" si="0"/>
        <v>insert into recipe_meal_type (recipe_id,meal_type_id) values ( 38,5);</v>
      </c>
    </row>
    <row r="10" spans="1:4">
      <c r="A10" s="1" t="s">
        <v>31</v>
      </c>
      <c r="B10">
        <v>39</v>
      </c>
      <c r="C10">
        <v>5</v>
      </c>
      <c r="D10" t="str">
        <f t="shared" si="0"/>
        <v>insert into recipe_meal_type (recipe_id,meal_type_id) values ( 39,5);</v>
      </c>
    </row>
    <row r="11" spans="1:4">
      <c r="A11" s="1" t="s">
        <v>33</v>
      </c>
      <c r="B11">
        <v>40</v>
      </c>
      <c r="C11">
        <v>3</v>
      </c>
      <c r="D11" t="str">
        <f t="shared" si="0"/>
        <v>insert into recipe_meal_type (recipe_id,meal_type_id) values ( 40,3);</v>
      </c>
    </row>
    <row r="12" spans="1:4">
      <c r="A12" s="1" t="s">
        <v>37</v>
      </c>
      <c r="B12">
        <v>41</v>
      </c>
      <c r="C12">
        <v>3</v>
      </c>
      <c r="D12" t="str">
        <f t="shared" si="0"/>
        <v>insert into recipe_meal_type (recipe_id,meal_type_id) values ( 41,3);</v>
      </c>
    </row>
    <row r="13" spans="1:4">
      <c r="A13" s="1" t="s">
        <v>41</v>
      </c>
      <c r="B13">
        <v>42</v>
      </c>
      <c r="C13">
        <v>5</v>
      </c>
      <c r="D13" t="str">
        <f t="shared" si="0"/>
        <v>insert into recipe_meal_type (recipe_id,meal_type_id) values ( 42,5);</v>
      </c>
    </row>
    <row r="14" spans="1:4">
      <c r="A14" s="1" t="s">
        <v>44</v>
      </c>
      <c r="B14">
        <v>43</v>
      </c>
      <c r="C14">
        <v>5</v>
      </c>
      <c r="D14" t="str">
        <f t="shared" si="0"/>
        <v>insert into recipe_meal_type (recipe_id,meal_type_id) values ( 43,5);</v>
      </c>
    </row>
    <row r="15" spans="1:4">
      <c r="A15" s="1" t="s">
        <v>47</v>
      </c>
      <c r="B15">
        <v>44</v>
      </c>
      <c r="C15">
        <v>3</v>
      </c>
      <c r="D15" t="str">
        <f t="shared" si="0"/>
        <v>insert into recipe_meal_type (recipe_id,meal_type_id) values ( 44,3);</v>
      </c>
    </row>
    <row r="16" spans="1:4">
      <c r="A16" s="1" t="s">
        <v>50</v>
      </c>
      <c r="B16">
        <v>45</v>
      </c>
      <c r="C16">
        <v>2</v>
      </c>
      <c r="D16" t="str">
        <f t="shared" si="0"/>
        <v>insert into recipe_meal_type (recipe_id,meal_type_id) values ( 45,2);</v>
      </c>
    </row>
    <row r="17" spans="1:4">
      <c r="A17" s="1" t="s">
        <v>53</v>
      </c>
      <c r="B17">
        <v>46</v>
      </c>
      <c r="C17">
        <v>5</v>
      </c>
      <c r="D17" t="str">
        <f t="shared" si="0"/>
        <v>insert into recipe_meal_type (recipe_id,meal_type_id) values ( 46,5);</v>
      </c>
    </row>
    <row r="18" spans="1:4">
      <c r="A18" s="1" t="s">
        <v>56</v>
      </c>
      <c r="B18">
        <v>47</v>
      </c>
      <c r="C18">
        <v>3</v>
      </c>
      <c r="D18" t="str">
        <f t="shared" si="0"/>
        <v>insert into recipe_meal_type (recipe_id,meal_type_id) values ( 47,3);</v>
      </c>
    </row>
    <row r="19" spans="1:4">
      <c r="A19" s="1" t="s">
        <v>59</v>
      </c>
      <c r="B19">
        <v>48</v>
      </c>
      <c r="C19">
        <v>3</v>
      </c>
      <c r="D19" t="str">
        <f t="shared" si="0"/>
        <v>insert into recipe_meal_type (recipe_id,meal_type_id) values ( 48,3);</v>
      </c>
    </row>
    <row r="20" spans="1:4">
      <c r="A20" s="1" t="s">
        <v>62</v>
      </c>
      <c r="B20">
        <v>49</v>
      </c>
      <c r="C20">
        <v>2</v>
      </c>
      <c r="D20" t="str">
        <f t="shared" si="0"/>
        <v>insert into recipe_meal_type (recipe_id,meal_type_id) values ( 49,2);</v>
      </c>
    </row>
    <row r="21" spans="1:4">
      <c r="A21" s="1" t="s">
        <v>65</v>
      </c>
      <c r="B21">
        <v>50</v>
      </c>
      <c r="C21">
        <v>1</v>
      </c>
      <c r="D21" t="str">
        <f t="shared" si="0"/>
        <v>insert into recipe_meal_type (recipe_id,meal_type_id) values ( 50,1);</v>
      </c>
    </row>
    <row r="22" spans="1:4">
      <c r="A22" s="1" t="s">
        <v>68</v>
      </c>
      <c r="B22">
        <v>51</v>
      </c>
      <c r="C22">
        <v>3</v>
      </c>
      <c r="D22" t="str">
        <f t="shared" si="0"/>
        <v>insert into recipe_meal_type (recipe_id,meal_type_id) values ( 51,3);</v>
      </c>
    </row>
    <row r="23" spans="1:4">
      <c r="A23" s="1" t="s">
        <v>71</v>
      </c>
      <c r="B23">
        <v>52</v>
      </c>
      <c r="C23">
        <v>5</v>
      </c>
      <c r="D23" t="str">
        <f t="shared" si="0"/>
        <v>insert into recipe_meal_type (recipe_id,meal_type_id) values ( 52,5);</v>
      </c>
    </row>
    <row r="24" spans="1:4">
      <c r="A24" s="1" t="s">
        <v>73</v>
      </c>
      <c r="B24">
        <v>53</v>
      </c>
      <c r="C24">
        <v>5</v>
      </c>
      <c r="D24" t="str">
        <f t="shared" si="0"/>
        <v>insert into recipe_meal_type (recipe_id,meal_type_id) values ( 53,5);</v>
      </c>
    </row>
    <row r="25" spans="1:4">
      <c r="A25" s="1" t="s">
        <v>76</v>
      </c>
      <c r="B25">
        <v>54</v>
      </c>
      <c r="C25">
        <v>4</v>
      </c>
      <c r="D25" t="str">
        <f t="shared" si="0"/>
        <v>insert into recipe_meal_type (recipe_id,meal_type_id) values ( 54,4);</v>
      </c>
    </row>
    <row r="26" spans="1:4">
      <c r="A26" s="1" t="s">
        <v>79</v>
      </c>
      <c r="B26">
        <v>55</v>
      </c>
      <c r="C26">
        <v>1</v>
      </c>
      <c r="D26" t="str">
        <f t="shared" si="0"/>
        <v>insert into recipe_meal_type (recipe_id,meal_type_id) values ( 55,1);</v>
      </c>
    </row>
    <row r="27" spans="1:4">
      <c r="A27" s="1" t="s">
        <v>82</v>
      </c>
      <c r="B27">
        <v>56</v>
      </c>
      <c r="C27">
        <v>4</v>
      </c>
      <c r="D27" t="str">
        <f t="shared" si="0"/>
        <v>insert into recipe_meal_type (recipe_id,meal_type_id) values ( 56,4);</v>
      </c>
    </row>
    <row r="28" spans="1:4">
      <c r="A28" s="1" t="s">
        <v>85</v>
      </c>
      <c r="B28">
        <v>57</v>
      </c>
      <c r="C28">
        <v>2</v>
      </c>
      <c r="D28" t="str">
        <f t="shared" si="0"/>
        <v>insert into recipe_meal_type (recipe_id,meal_type_id) values ( 57,2);</v>
      </c>
    </row>
    <row r="29" spans="1:4">
      <c r="A29" s="3" t="s">
        <v>88</v>
      </c>
      <c r="B29">
        <v>58</v>
      </c>
      <c r="C29">
        <v>4</v>
      </c>
      <c r="D29" t="str">
        <f t="shared" si="0"/>
        <v>insert into recipe_meal_type (recipe_id,meal_type_id) values ( 58,4);</v>
      </c>
    </row>
    <row r="30" spans="1:4">
      <c r="A30" s="3" t="s">
        <v>91</v>
      </c>
      <c r="B30">
        <v>59</v>
      </c>
      <c r="C30">
        <v>4</v>
      </c>
      <c r="D30" t="str">
        <f t="shared" si="0"/>
        <v>insert into recipe_meal_type (recipe_id,meal_type_id) values ( 59,4);</v>
      </c>
    </row>
    <row r="31" spans="1:4">
      <c r="A31" s="3" t="s">
        <v>811</v>
      </c>
      <c r="B31">
        <v>60</v>
      </c>
      <c r="C31">
        <v>4</v>
      </c>
      <c r="D31" t="str">
        <f t="shared" si="0"/>
        <v>insert into recipe_meal_type (recipe_id,meal_type_id) values ( 60,4);</v>
      </c>
    </row>
    <row r="32" spans="1:4">
      <c r="A32" s="3" t="s">
        <v>95</v>
      </c>
      <c r="B32">
        <v>61</v>
      </c>
      <c r="C32">
        <v>5</v>
      </c>
      <c r="D32" t="str">
        <f t="shared" si="0"/>
        <v>insert into recipe_meal_type (recipe_id,meal_type_id) values ( 61,5);</v>
      </c>
    </row>
    <row r="33" spans="1:4">
      <c r="A33" s="3" t="s">
        <v>98</v>
      </c>
      <c r="B33">
        <v>62</v>
      </c>
      <c r="C33">
        <v>3</v>
      </c>
      <c r="D33" t="str">
        <f t="shared" si="0"/>
        <v>insert into recipe_meal_type (recipe_id,meal_type_id) values ( 62,3);</v>
      </c>
    </row>
    <row r="34" spans="1:4">
      <c r="A34" s="3" t="s">
        <v>101</v>
      </c>
      <c r="B34">
        <v>63</v>
      </c>
      <c r="C34">
        <v>3</v>
      </c>
      <c r="D34" t="str">
        <f t="shared" si="0"/>
        <v>insert into recipe_meal_type (recipe_id,meal_type_id) values ( 63,3);</v>
      </c>
    </row>
    <row r="35" spans="1:4">
      <c r="A35" s="3" t="s">
        <v>104</v>
      </c>
      <c r="B35">
        <v>64</v>
      </c>
      <c r="C35">
        <v>5</v>
      </c>
      <c r="D35" t="str">
        <f t="shared" si="0"/>
        <v>insert into recipe_meal_type (recipe_id,meal_type_id) values ( 64,5);</v>
      </c>
    </row>
    <row r="36" spans="1:4">
      <c r="A36" s="3" t="s">
        <v>106</v>
      </c>
      <c r="B36">
        <v>65</v>
      </c>
      <c r="C36">
        <v>3</v>
      </c>
      <c r="D36" t="str">
        <f t="shared" si="0"/>
        <v>insert into recipe_meal_type (recipe_id,meal_type_id) values ( 65,3);</v>
      </c>
    </row>
    <row r="37" spans="1:4">
      <c r="A37" s="3" t="s">
        <v>109</v>
      </c>
      <c r="B37">
        <v>66</v>
      </c>
      <c r="C37">
        <v>3</v>
      </c>
      <c r="D37" t="str">
        <f t="shared" si="0"/>
        <v>insert into recipe_meal_type (recipe_id,meal_type_id) values ( 66,3);</v>
      </c>
    </row>
    <row r="38" spans="1:4">
      <c r="A38" s="3" t="s">
        <v>112</v>
      </c>
      <c r="B38">
        <v>67</v>
      </c>
      <c r="C38">
        <v>3</v>
      </c>
      <c r="D38" t="str">
        <f t="shared" si="0"/>
        <v>insert into recipe_meal_type (recipe_id,meal_type_id) values ( 67,3);</v>
      </c>
    </row>
    <row r="39" spans="1:4">
      <c r="A39" s="3" t="s">
        <v>115</v>
      </c>
      <c r="B39">
        <v>68</v>
      </c>
      <c r="C39">
        <v>5</v>
      </c>
      <c r="D39" t="str">
        <f t="shared" si="0"/>
        <v>insert into recipe_meal_type (recipe_id,meal_type_id) values ( 68,5);</v>
      </c>
    </row>
    <row r="40" spans="1:4">
      <c r="A40" s="3" t="s">
        <v>118</v>
      </c>
      <c r="B40">
        <v>69</v>
      </c>
      <c r="C40">
        <v>5</v>
      </c>
      <c r="D40" t="str">
        <f t="shared" si="0"/>
        <v>insert into recipe_meal_type (recipe_id,meal_type_id) values ( 69,5);</v>
      </c>
    </row>
    <row r="41" spans="1:4">
      <c r="A41" s="3" t="s">
        <v>121</v>
      </c>
      <c r="B41">
        <v>70</v>
      </c>
      <c r="C41">
        <v>3</v>
      </c>
      <c r="D41" t="str">
        <f t="shared" si="0"/>
        <v>insert into recipe_meal_type (recipe_id,meal_type_id) values ( 70,3);</v>
      </c>
    </row>
    <row r="42" spans="1:4">
      <c r="A42" s="3" t="s">
        <v>123</v>
      </c>
      <c r="B42">
        <v>71</v>
      </c>
      <c r="C42">
        <v>3</v>
      </c>
      <c r="D42" t="str">
        <f t="shared" si="0"/>
        <v>insert into recipe_meal_type (recipe_id,meal_type_id) values ( 71,3);</v>
      </c>
    </row>
    <row r="43" spans="1:4">
      <c r="A43" s="3" t="s">
        <v>126</v>
      </c>
      <c r="B43">
        <v>72</v>
      </c>
      <c r="C43">
        <v>5</v>
      </c>
      <c r="D43" t="str">
        <f t="shared" si="0"/>
        <v>insert into recipe_meal_type (recipe_id,meal_type_id) values ( 72,5);</v>
      </c>
    </row>
    <row r="44" spans="1:4">
      <c r="A44" s="3" t="s">
        <v>129</v>
      </c>
      <c r="B44">
        <v>73</v>
      </c>
      <c r="C44">
        <v>3</v>
      </c>
      <c r="D44" t="str">
        <f t="shared" si="0"/>
        <v>insert into recipe_meal_type (recipe_id,meal_type_id) values ( 73,3);</v>
      </c>
    </row>
    <row r="45" spans="1:4">
      <c r="A45" s="3" t="s">
        <v>132</v>
      </c>
      <c r="B45">
        <v>74</v>
      </c>
      <c r="C45">
        <v>5</v>
      </c>
      <c r="D45" t="str">
        <f t="shared" si="0"/>
        <v>insert into recipe_meal_type (recipe_id,meal_type_id) values ( 74,5);</v>
      </c>
    </row>
    <row r="46" spans="1:4">
      <c r="A46" s="3" t="s">
        <v>134</v>
      </c>
      <c r="B46">
        <v>75</v>
      </c>
      <c r="C46">
        <v>4</v>
      </c>
      <c r="D46" t="str">
        <f t="shared" si="0"/>
        <v>insert into recipe_meal_type (recipe_id,meal_type_id) values ( 75,4);</v>
      </c>
    </row>
    <row r="47" spans="1:4">
      <c r="A47" s="3" t="s">
        <v>137</v>
      </c>
      <c r="B47">
        <v>76</v>
      </c>
      <c r="C47">
        <v>4</v>
      </c>
      <c r="D47" t="str">
        <f t="shared" si="0"/>
        <v>insert into recipe_meal_type (recipe_id,meal_type_id) values ( 76,4);</v>
      </c>
    </row>
    <row r="48" spans="1:4">
      <c r="A48" s="3" t="s">
        <v>140</v>
      </c>
      <c r="B48">
        <v>77</v>
      </c>
      <c r="C48">
        <v>5</v>
      </c>
      <c r="D48" t="str">
        <f t="shared" si="0"/>
        <v>insert into recipe_meal_type (recipe_id,meal_type_id) values ( 77,5);</v>
      </c>
    </row>
    <row r="49" spans="1:4">
      <c r="A49" s="3" t="s">
        <v>143</v>
      </c>
      <c r="B49">
        <v>78</v>
      </c>
      <c r="C49">
        <v>5</v>
      </c>
      <c r="D49" t="str">
        <f t="shared" si="0"/>
        <v>insert into recipe_meal_type (recipe_id,meal_type_id) values ( 78,5);</v>
      </c>
    </row>
    <row r="50" spans="1:4">
      <c r="A50" s="3" t="s">
        <v>146</v>
      </c>
      <c r="B50">
        <v>79</v>
      </c>
      <c r="C50">
        <v>4</v>
      </c>
      <c r="D50" t="str">
        <f t="shared" si="0"/>
        <v>insert into recipe_meal_type (recipe_id,meal_type_id) values ( 79,4);</v>
      </c>
    </row>
    <row r="51" spans="1:4">
      <c r="A51" t="s">
        <v>160</v>
      </c>
      <c r="B51">
        <v>80</v>
      </c>
      <c r="C51">
        <v>3</v>
      </c>
      <c r="D51" t="str">
        <f t="shared" si="0"/>
        <v>insert into recipe_meal_type (recipe_id,meal_type_id) values ( 80,3);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23BC8-E5E2-4F3B-981A-F0831B7EB564}">
  <dimension ref="A1:A301"/>
  <sheetViews>
    <sheetView topLeftCell="A10" workbookViewId="0">
      <selection activeCell="C3" sqref="C3"/>
    </sheetView>
  </sheetViews>
  <sheetFormatPr defaultRowHeight="14.5"/>
  <sheetData>
    <row r="1" spans="1:1">
      <c r="A1" t="e">
        <f>-- Jamaican Jerk Chicken</f>
        <v>#NAME?</v>
      </c>
    </row>
    <row r="2" spans="1:1">
      <c r="A2" s="12" t="s">
        <v>633</v>
      </c>
    </row>
    <row r="3" spans="1:1">
      <c r="A3" s="13" t="s">
        <v>634</v>
      </c>
    </row>
    <row r="4" spans="1:1">
      <c r="A4" s="13" t="s">
        <v>635</v>
      </c>
    </row>
    <row r="5" spans="1:1">
      <c r="A5" s="12" t="s">
        <v>636</v>
      </c>
    </row>
    <row r="7" spans="1:1">
      <c r="A7" t="e">
        <f>-- Pasta Salad</f>
        <v>#NAME?</v>
      </c>
    </row>
    <row r="8" spans="1:1">
      <c r="A8" t="s">
        <v>407</v>
      </c>
    </row>
    <row r="9" spans="1:1">
      <c r="A9" t="s">
        <v>408</v>
      </c>
    </row>
    <row r="10" spans="1:1">
      <c r="A10" t="s">
        <v>409</v>
      </c>
    </row>
    <row r="11" spans="1:1">
      <c r="A11" t="s">
        <v>410</v>
      </c>
    </row>
    <row r="12" spans="1:1">
      <c r="A12" t="s">
        <v>411</v>
      </c>
    </row>
    <row r="14" spans="1:1">
      <c r="A14" t="e">
        <f>-- Lasagna</f>
        <v>#NAME?</v>
      </c>
    </row>
    <row r="15" spans="1:1">
      <c r="A15" t="s">
        <v>412</v>
      </c>
    </row>
    <row r="16" spans="1:1">
      <c r="A16" t="s">
        <v>413</v>
      </c>
    </row>
    <row r="17" spans="1:1">
      <c r="A17" t="s">
        <v>414</v>
      </c>
    </row>
    <row r="18" spans="1:1">
      <c r="A18" t="s">
        <v>415</v>
      </c>
    </row>
    <row r="19" spans="1:1">
      <c r="A19" t="s">
        <v>416</v>
      </c>
    </row>
    <row r="20" spans="1:1">
      <c r="A20" t="s">
        <v>417</v>
      </c>
    </row>
    <row r="21" spans="1:1">
      <c r="A21" t="s">
        <v>418</v>
      </c>
    </row>
    <row r="22" spans="1:1">
      <c r="A22" t="s">
        <v>419</v>
      </c>
    </row>
    <row r="23" spans="1:1">
      <c r="A23" t="s">
        <v>420</v>
      </c>
    </row>
    <row r="25" spans="1:1">
      <c r="A25" t="e">
        <f>-- Hearty Pancakes</f>
        <v>#NAME?</v>
      </c>
    </row>
    <row r="26" spans="1:1">
      <c r="A26" t="s">
        <v>421</v>
      </c>
    </row>
    <row r="27" spans="1:1">
      <c r="A27" t="s">
        <v>422</v>
      </c>
    </row>
    <row r="28" spans="1:1">
      <c r="A28" t="s">
        <v>423</v>
      </c>
    </row>
    <row r="29" spans="1:1">
      <c r="A29" t="s">
        <v>424</v>
      </c>
    </row>
    <row r="30" spans="1:1">
      <c r="A30" t="s">
        <v>425</v>
      </c>
    </row>
    <row r="31" spans="1:1">
      <c r="A31" t="s">
        <v>426</v>
      </c>
    </row>
    <row r="33" spans="1:1">
      <c r="A33" t="s">
        <v>427</v>
      </c>
    </row>
    <row r="34" spans="1:1">
      <c r="A34" t="s">
        <v>428</v>
      </c>
    </row>
    <row r="35" spans="1:1">
      <c r="A35" t="s">
        <v>429</v>
      </c>
    </row>
    <row r="36" spans="1:1">
      <c r="A36" t="s">
        <v>430</v>
      </c>
    </row>
    <row r="37" spans="1:1">
      <c r="A37" t="s">
        <v>431</v>
      </c>
    </row>
    <row r="38" spans="1:1">
      <c r="A38" t="s">
        <v>432</v>
      </c>
    </row>
    <row r="39" spans="1:1">
      <c r="A39" t="s">
        <v>433</v>
      </c>
    </row>
    <row r="41" spans="1:1">
      <c r="A41" t="e">
        <f>-- Spaghetti</f>
        <v>#NAME?</v>
      </c>
    </row>
    <row r="42" spans="1:1">
      <c r="A42" t="s">
        <v>434</v>
      </c>
    </row>
    <row r="43" spans="1:1">
      <c r="A43" t="s">
        <v>435</v>
      </c>
    </row>
    <row r="44" spans="1:1">
      <c r="A44" t="s">
        <v>436</v>
      </c>
    </row>
    <row r="45" spans="1:1">
      <c r="A45" t="s">
        <v>437</v>
      </c>
    </row>
    <row r="46" spans="1:1">
      <c r="A46" t="s">
        <v>438</v>
      </c>
    </row>
    <row r="47" spans="1:1">
      <c r="A47" t="s">
        <v>439</v>
      </c>
    </row>
    <row r="48" spans="1:1">
      <c r="A48" t="s">
        <v>440</v>
      </c>
    </row>
    <row r="50" spans="1:1">
      <c r="A50" t="e">
        <f>-- Scones</f>
        <v>#NAME?</v>
      </c>
    </row>
    <row r="51" spans="1:1">
      <c r="A51" t="s">
        <v>441</v>
      </c>
    </row>
    <row r="52" spans="1:1">
      <c r="A52" t="s">
        <v>442</v>
      </c>
    </row>
    <row r="53" spans="1:1">
      <c r="A53" t="s">
        <v>443</v>
      </c>
    </row>
    <row r="54" spans="1:1">
      <c r="A54" t="s">
        <v>444</v>
      </c>
    </row>
    <row r="55" spans="1:1">
      <c r="A55" t="s">
        <v>445</v>
      </c>
    </row>
    <row r="56" spans="1:1">
      <c r="A56" t="s">
        <v>446</v>
      </c>
    </row>
    <row r="57" spans="1:1">
      <c r="A57" t="s">
        <v>447</v>
      </c>
    </row>
    <row r="59" spans="1:1">
      <c r="A59" t="e">
        <f>-- Pizza</f>
        <v>#NAME?</v>
      </c>
    </row>
    <row r="60" spans="1:1">
      <c r="A60" t="s">
        <v>448</v>
      </c>
    </row>
    <row r="61" spans="1:1">
      <c r="A61" t="s">
        <v>449</v>
      </c>
    </row>
    <row r="62" spans="1:1">
      <c r="A62" t="s">
        <v>450</v>
      </c>
    </row>
    <row r="63" spans="1:1">
      <c r="A63" t="s">
        <v>451</v>
      </c>
    </row>
    <row r="64" spans="1:1">
      <c r="A64" t="s">
        <v>452</v>
      </c>
    </row>
    <row r="65" spans="1:1">
      <c r="A65" t="s">
        <v>453</v>
      </c>
    </row>
    <row r="67" spans="1:1">
      <c r="A67" t="e">
        <f>-- Stir-Fry</f>
        <v>#NAME?</v>
      </c>
    </row>
    <row r="68" spans="1:1">
      <c r="A68" t="s">
        <v>454</v>
      </c>
    </row>
    <row r="69" spans="1:1">
      <c r="A69" t="s">
        <v>455</v>
      </c>
    </row>
    <row r="70" spans="1:1">
      <c r="A70" t="s">
        <v>456</v>
      </c>
    </row>
    <row r="71" spans="1:1">
      <c r="A71" t="s">
        <v>457</v>
      </c>
    </row>
    <row r="72" spans="1:1">
      <c r="A72" t="s">
        <v>458</v>
      </c>
    </row>
    <row r="74" spans="1:1">
      <c r="A74" t="e">
        <f>-- Rustic Italian Tortellini Soup</f>
        <v>#NAME?</v>
      </c>
    </row>
    <row r="75" spans="1:1">
      <c r="A75" t="s">
        <v>459</v>
      </c>
    </row>
    <row r="76" spans="1:1">
      <c r="A76" t="s">
        <v>460</v>
      </c>
    </row>
    <row r="77" spans="1:1">
      <c r="A77" t="s">
        <v>461</v>
      </c>
    </row>
    <row r="78" spans="1:1">
      <c r="A78" t="s">
        <v>462</v>
      </c>
    </row>
    <row r="79" spans="1:1">
      <c r="A79" t="s">
        <v>463</v>
      </c>
    </row>
    <row r="80" spans="1:1">
      <c r="A80" t="s">
        <v>464</v>
      </c>
    </row>
    <row r="82" spans="1:1">
      <c r="A82" t="e">
        <f>-- Swedish Meatballs</f>
        <v>#NAME?</v>
      </c>
    </row>
    <row r="83" spans="1:1">
      <c r="A83" t="s">
        <v>465</v>
      </c>
    </row>
    <row r="84" spans="1:1">
      <c r="A84" t="s">
        <v>466</v>
      </c>
    </row>
    <row r="85" spans="1:1">
      <c r="A85" t="s">
        <v>467</v>
      </c>
    </row>
    <row r="86" spans="1:1">
      <c r="A86" t="s">
        <v>468</v>
      </c>
    </row>
    <row r="87" spans="1:1">
      <c r="A87" t="s">
        <v>469</v>
      </c>
    </row>
    <row r="88" spans="1:1">
      <c r="A88" t="s">
        <v>470</v>
      </c>
    </row>
    <row r="89" spans="1:1">
      <c r="A89" t="s">
        <v>471</v>
      </c>
    </row>
    <row r="91" spans="1:1">
      <c r="A91" t="e">
        <f>-- Barley Beef Skillet</f>
        <v>#NAME?</v>
      </c>
    </row>
    <row r="92" spans="1:1">
      <c r="A92" t="s">
        <v>472</v>
      </c>
    </row>
    <row r="93" spans="1:1">
      <c r="A93" t="s">
        <v>473</v>
      </c>
    </row>
    <row r="94" spans="1:1">
      <c r="A94" t="s">
        <v>474</v>
      </c>
    </row>
    <row r="95" spans="1:1">
      <c r="A95" t="s">
        <v>475</v>
      </c>
    </row>
    <row r="96" spans="1:1">
      <c r="A96" t="s">
        <v>476</v>
      </c>
    </row>
    <row r="98" spans="1:1">
      <c r="A98" t="e">
        <f>-- Southwest Beef &amp; Rice Skillet</f>
        <v>#NAME?</v>
      </c>
    </row>
    <row r="99" spans="1:1">
      <c r="A99" t="s">
        <v>477</v>
      </c>
    </row>
    <row r="100" spans="1:1">
      <c r="A100" t="s">
        <v>478</v>
      </c>
    </row>
    <row r="101" spans="1:1">
      <c r="A101" t="s">
        <v>479</v>
      </c>
    </row>
    <row r="102" spans="1:1">
      <c r="A102" t="s">
        <v>480</v>
      </c>
    </row>
    <row r="103" spans="1:1">
      <c r="A103" t="s">
        <v>481</v>
      </c>
    </row>
    <row r="105" spans="1:1">
      <c r="A105" t="e">
        <f>-- Fried Rice</f>
        <v>#NAME?</v>
      </c>
    </row>
    <row r="106" spans="1:1">
      <c r="A106" t="s">
        <v>482</v>
      </c>
    </row>
    <row r="107" spans="1:1">
      <c r="A107" t="s">
        <v>483</v>
      </c>
    </row>
    <row r="108" spans="1:1">
      <c r="A108" t="s">
        <v>484</v>
      </c>
    </row>
    <row r="109" spans="1:1">
      <c r="A109" t="s">
        <v>485</v>
      </c>
    </row>
    <row r="110" spans="1:1">
      <c r="A110" t="s">
        <v>486</v>
      </c>
    </row>
    <row r="112" spans="1:1">
      <c r="A112" t="e">
        <f>-- Zesty Sausage &amp; beans</f>
        <v>#NAME?</v>
      </c>
    </row>
    <row r="113" spans="1:1">
      <c r="A113" t="s">
        <v>487</v>
      </c>
    </row>
    <row r="114" spans="1:1">
      <c r="A114" t="s">
        <v>488</v>
      </c>
    </row>
    <row r="115" spans="1:1">
      <c r="A115" t="s">
        <v>489</v>
      </c>
    </row>
    <row r="116" spans="1:1">
      <c r="A116" t="s">
        <v>490</v>
      </c>
    </row>
    <row r="117" spans="1:1">
      <c r="A117" t="s">
        <v>491</v>
      </c>
    </row>
    <row r="119" spans="1:1">
      <c r="A119" t="e">
        <f>-- Prosciutto Pasta Toss</f>
        <v>#NAME?</v>
      </c>
    </row>
    <row r="120" spans="1:1">
      <c r="A120" t="s">
        <v>492</v>
      </c>
    </row>
    <row r="121" spans="1:1">
      <c r="A121" t="s">
        <v>493</v>
      </c>
    </row>
    <row r="122" spans="1:1">
      <c r="A122" t="s">
        <v>494</v>
      </c>
    </row>
    <row r="123" spans="1:1">
      <c r="A123" t="s">
        <v>495</v>
      </c>
    </row>
    <row r="124" spans="1:1">
      <c r="A124" t="s">
        <v>496</v>
      </c>
    </row>
    <row r="126" spans="1:1">
      <c r="A126" t="e">
        <f>-- Cashew Chicken with Noodles</f>
        <v>#NAME?</v>
      </c>
    </row>
    <row r="127" spans="1:1">
      <c r="A127" t="s">
        <v>497</v>
      </c>
    </row>
    <row r="128" spans="1:1">
      <c r="A128" t="s">
        <v>498</v>
      </c>
    </row>
    <row r="129" spans="1:1">
      <c r="A129" t="s">
        <v>499</v>
      </c>
    </row>
    <row r="130" spans="1:1">
      <c r="A130" t="s">
        <v>500</v>
      </c>
    </row>
    <row r="131" spans="1:1">
      <c r="A131" t="s">
        <v>501</v>
      </c>
    </row>
    <row r="132" spans="1:1">
      <c r="A132" t="s">
        <v>502</v>
      </c>
    </row>
    <row r="133" spans="1:1">
      <c r="A133" t="s">
        <v>503</v>
      </c>
    </row>
    <row r="135" spans="1:1">
      <c r="A135" t="e">
        <f>-- Herb Chicken with Honey Butter</f>
        <v>#NAME?</v>
      </c>
    </row>
    <row r="136" spans="1:1">
      <c r="A136" t="s">
        <v>504</v>
      </c>
    </row>
    <row r="137" spans="1:1">
      <c r="A137" t="s">
        <v>505</v>
      </c>
    </row>
    <row r="138" spans="1:1">
      <c r="A138" t="s">
        <v>506</v>
      </c>
    </row>
    <row r="139" spans="1:1">
      <c r="A139" t="s">
        <v>507</v>
      </c>
    </row>
    <row r="140" spans="1:1">
      <c r="A140" t="s">
        <v>508</v>
      </c>
    </row>
    <row r="141" spans="1:1">
      <c r="A141" t="s">
        <v>509</v>
      </c>
    </row>
    <row r="142" spans="1:1">
      <c r="A142" t="s">
        <v>510</v>
      </c>
    </row>
    <row r="144" spans="1:1">
      <c r="A144" t="e">
        <f>-- French Toast</f>
        <v>#NAME?</v>
      </c>
    </row>
    <row r="145" spans="1:1">
      <c r="A145" t="s">
        <v>511</v>
      </c>
    </row>
    <row r="146" spans="1:1">
      <c r="A146" t="s">
        <v>512</v>
      </c>
    </row>
    <row r="147" spans="1:1">
      <c r="A147" t="s">
        <v>513</v>
      </c>
    </row>
    <row r="148" spans="1:1">
      <c r="A148" t="s">
        <v>514</v>
      </c>
    </row>
    <row r="149" spans="1:1">
      <c r="A149" t="s">
        <v>515</v>
      </c>
    </row>
    <row r="151" spans="1:1">
      <c r="A151" t="e">
        <f>-- Baked Cheddar Eggs &amp; Potatoes</f>
        <v>#NAME?</v>
      </c>
    </row>
    <row r="152" spans="1:1">
      <c r="A152" t="s">
        <v>516</v>
      </c>
    </row>
    <row r="153" spans="1:1">
      <c r="A153" t="s">
        <v>517</v>
      </c>
    </row>
    <row r="154" spans="1:1">
      <c r="A154" t="s">
        <v>518</v>
      </c>
    </row>
    <row r="155" spans="1:1">
      <c r="A155" t="s">
        <v>519</v>
      </c>
    </row>
    <row r="156" spans="1:1">
      <c r="A156" t="s">
        <v>520</v>
      </c>
    </row>
    <row r="157" spans="1:1">
      <c r="A157" t="s">
        <v>521</v>
      </c>
    </row>
    <row r="159" spans="1:1">
      <c r="A159" t="e">
        <f>-- Baked Mostaccioli</f>
        <v>#NAME?</v>
      </c>
    </row>
    <row r="160" spans="1:1">
      <c r="A160" t="s">
        <v>522</v>
      </c>
    </row>
    <row r="161" spans="1:1">
      <c r="A161" t="s">
        <v>523</v>
      </c>
    </row>
    <row r="162" spans="1:1">
      <c r="A162" t="s">
        <v>524</v>
      </c>
    </row>
    <row r="163" spans="1:1">
      <c r="A163" t="s">
        <v>525</v>
      </c>
    </row>
    <row r="164" spans="1:1">
      <c r="A164" t="s">
        <v>526</v>
      </c>
    </row>
    <row r="166" spans="1:1">
      <c r="A166" t="e">
        <f>-- Ravioli with Snap Peas</f>
        <v>#NAME?</v>
      </c>
    </row>
    <row r="167" spans="1:1">
      <c r="A167" t="s">
        <v>527</v>
      </c>
    </row>
    <row r="168" spans="1:1">
      <c r="A168" t="s">
        <v>528</v>
      </c>
    </row>
    <row r="169" spans="1:1">
      <c r="A169" t="s">
        <v>529</v>
      </c>
    </row>
    <row r="170" spans="1:1">
      <c r="A170" t="s">
        <v>530</v>
      </c>
    </row>
    <row r="171" spans="1:1">
      <c r="A171" t="s">
        <v>531</v>
      </c>
    </row>
    <row r="172" spans="1:1">
      <c r="A172" t="s">
        <v>532</v>
      </c>
    </row>
    <row r="174" spans="1:1">
      <c r="A174" t="e">
        <f>-- Cloverleaf Rolls</f>
        <v>#NAME?</v>
      </c>
    </row>
    <row r="175" spans="1:1">
      <c r="A175" t="s">
        <v>533</v>
      </c>
    </row>
    <row r="176" spans="1:1">
      <c r="A176" t="s">
        <v>534</v>
      </c>
    </row>
    <row r="177" spans="1:1">
      <c r="A177" t="s">
        <v>535</v>
      </c>
    </row>
    <row r="178" spans="1:1">
      <c r="A178" t="s">
        <v>536</v>
      </c>
    </row>
    <row r="179" spans="1:1">
      <c r="A179" t="s">
        <v>537</v>
      </c>
    </row>
    <row r="180" spans="1:1">
      <c r="A180" t="s">
        <v>538</v>
      </c>
    </row>
    <row r="181" spans="1:1">
      <c r="A181" t="s">
        <v>539</v>
      </c>
    </row>
    <row r="183" spans="1:1">
      <c r="A183" t="e">
        <f>-- Greek Yogurt and Honey Blueberry Muffins</f>
        <v>#NAME?</v>
      </c>
    </row>
    <row r="184" spans="1:1">
      <c r="A184" t="s">
        <v>540</v>
      </c>
    </row>
    <row r="185" spans="1:1">
      <c r="A185" t="s">
        <v>541</v>
      </c>
    </row>
    <row r="186" spans="1:1">
      <c r="A186" t="s">
        <v>542</v>
      </c>
    </row>
    <row r="187" spans="1:1">
      <c r="A187" t="s">
        <v>543</v>
      </c>
    </row>
    <row r="188" spans="1:1">
      <c r="A188" t="s">
        <v>544</v>
      </c>
    </row>
    <row r="189" spans="1:1">
      <c r="A189" t="s">
        <v>545</v>
      </c>
    </row>
    <row r="190" spans="1:1">
      <c r="A190" t="s">
        <v>546</v>
      </c>
    </row>
    <row r="192" spans="1:1">
      <c r="A192" t="e">
        <f>-- Whole Grain Waffles</f>
        <v>#NAME?</v>
      </c>
    </row>
    <row r="193" spans="1:1">
      <c r="A193" t="s">
        <v>547</v>
      </c>
    </row>
    <row r="194" spans="1:1">
      <c r="A194" t="s">
        <v>548</v>
      </c>
    </row>
    <row r="195" spans="1:1">
      <c r="A195" t="s">
        <v>549</v>
      </c>
    </row>
    <row r="196" spans="1:1">
      <c r="A196" t="s">
        <v>550</v>
      </c>
    </row>
    <row r="197" spans="1:1">
      <c r="A197" t="s">
        <v>551</v>
      </c>
    </row>
    <row r="198" spans="1:1">
      <c r="A198" t="s">
        <v>552</v>
      </c>
    </row>
    <row r="200" spans="1:1">
      <c r="A200" t="e">
        <f>-- Lemon Bars</f>
        <v>#NAME?</v>
      </c>
    </row>
    <row r="201" spans="1:1">
      <c r="A201" t="s">
        <v>553</v>
      </c>
    </row>
    <row r="202" spans="1:1">
      <c r="A202" t="s">
        <v>554</v>
      </c>
    </row>
    <row r="203" spans="1:1">
      <c r="A203" t="s">
        <v>555</v>
      </c>
    </row>
    <row r="204" spans="1:1">
      <c r="A204" t="s">
        <v>556</v>
      </c>
    </row>
    <row r="205" spans="1:1">
      <c r="A205" t="s">
        <v>557</v>
      </c>
    </row>
    <row r="206" spans="1:1">
      <c r="A206" t="s">
        <v>558</v>
      </c>
    </row>
    <row r="207" spans="1:1">
      <c r="A207" t="s">
        <v>559</v>
      </c>
    </row>
    <row r="208" spans="1:1">
      <c r="A208" t="s">
        <v>560</v>
      </c>
    </row>
    <row r="210" spans="1:1">
      <c r="A210" t="e">
        <f>-- Blondies with Nutella</f>
        <v>#NAME?</v>
      </c>
    </row>
    <row r="211" spans="1:1">
      <c r="A211" t="s">
        <v>561</v>
      </c>
    </row>
    <row r="212" spans="1:1">
      <c r="A212" t="s">
        <v>562</v>
      </c>
    </row>
    <row r="213" spans="1:1">
      <c r="A213" t="s">
        <v>563</v>
      </c>
    </row>
    <row r="214" spans="1:1">
      <c r="A214" t="s">
        <v>564</v>
      </c>
    </row>
    <row r="215" spans="1:1">
      <c r="A215" t="s">
        <v>565</v>
      </c>
    </row>
    <row r="216" spans="1:1">
      <c r="A216" t="s">
        <v>566</v>
      </c>
    </row>
    <row r="217" spans="1:1">
      <c r="A217" t="s">
        <v>567</v>
      </c>
    </row>
    <row r="219" spans="1:1">
      <c r="A219" t="e">
        <f>-- Hot Chocolate</f>
        <v>#NAME?</v>
      </c>
    </row>
    <row r="220" spans="1:1">
      <c r="A220" t="s">
        <v>568</v>
      </c>
    </row>
    <row r="221" spans="1:1">
      <c r="A221" t="s">
        <v>569</v>
      </c>
    </row>
    <row r="222" spans="1:1">
      <c r="A222" t="s">
        <v>570</v>
      </c>
    </row>
    <row r="223" spans="1:1">
      <c r="A223" t="s">
        <v>571</v>
      </c>
    </row>
    <row r="224" spans="1:1">
      <c r="A224" t="s">
        <v>572</v>
      </c>
    </row>
    <row r="226" spans="1:1">
      <c r="A226" t="e">
        <f>-- Chocolate Mousse</f>
        <v>#NAME?</v>
      </c>
    </row>
    <row r="227" spans="1:1">
      <c r="A227" t="s">
        <v>573</v>
      </c>
    </row>
    <row r="228" spans="1:1">
      <c r="A228" t="s">
        <v>574</v>
      </c>
    </row>
    <row r="229" spans="1:1">
      <c r="A229" t="s">
        <v>575</v>
      </c>
    </row>
    <row r="230" spans="1:1">
      <c r="A230" t="s">
        <v>576</v>
      </c>
    </row>
    <row r="232" spans="1:1">
      <c r="A232" t="s">
        <v>577</v>
      </c>
    </row>
    <row r="233" spans="1:1">
      <c r="A233" t="s">
        <v>578</v>
      </c>
    </row>
    <row r="234" spans="1:1">
      <c r="A234" t="s">
        <v>579</v>
      </c>
    </row>
    <row r="235" spans="1:1">
      <c r="A235" t="s">
        <v>580</v>
      </c>
    </row>
    <row r="236" spans="1:1">
      <c r="A236" t="s">
        <v>581</v>
      </c>
    </row>
    <row r="237" spans="1:1">
      <c r="A237" t="s">
        <v>582</v>
      </c>
    </row>
    <row r="238" spans="1:1">
      <c r="A238" t="s">
        <v>583</v>
      </c>
    </row>
    <row r="239" spans="1:1">
      <c r="A239" t="s">
        <v>584</v>
      </c>
    </row>
    <row r="240" spans="1:1">
      <c r="A240" t="s">
        <v>585</v>
      </c>
    </row>
    <row r="241" spans="1:1">
      <c r="A241" t="s">
        <v>586</v>
      </c>
    </row>
    <row r="243" spans="1:1">
      <c r="A243" t="e">
        <f>-- Orange Chicken</f>
        <v>#NAME?</v>
      </c>
    </row>
    <row r="244" spans="1:1">
      <c r="A244" t="s">
        <v>587</v>
      </c>
    </row>
    <row r="245" spans="1:1">
      <c r="A245" t="s">
        <v>588</v>
      </c>
    </row>
    <row r="246" spans="1:1">
      <c r="A246" t="s">
        <v>589</v>
      </c>
    </row>
    <row r="247" spans="1:1">
      <c r="A247" t="s">
        <v>590</v>
      </c>
    </row>
    <row r="248" spans="1:1">
      <c r="A248" t="s">
        <v>591</v>
      </c>
    </row>
    <row r="249" spans="1:1">
      <c r="A249" t="s">
        <v>592</v>
      </c>
    </row>
    <row r="250" spans="1:1">
      <c r="A250" t="s">
        <v>593</v>
      </c>
    </row>
    <row r="251" spans="1:1">
      <c r="A251" t="s">
        <v>594</v>
      </c>
    </row>
    <row r="252" spans="1:1">
      <c r="A252" t="s">
        <v>595</v>
      </c>
    </row>
    <row r="254" spans="1:1">
      <c r="A254" t="e">
        <f>-- Asian Shredded Beef</f>
        <v>#NAME?</v>
      </c>
    </row>
    <row r="255" spans="1:1">
      <c r="A255" t="s">
        <v>596</v>
      </c>
    </row>
    <row r="256" spans="1:1">
      <c r="A256" t="s">
        <v>597</v>
      </c>
    </row>
    <row r="257" spans="1:1">
      <c r="A257" t="s">
        <v>598</v>
      </c>
    </row>
    <row r="258" spans="1:1">
      <c r="A258" t="s">
        <v>599</v>
      </c>
    </row>
    <row r="259" spans="1:1">
      <c r="A259" t="s">
        <v>600</v>
      </c>
    </row>
    <row r="261" spans="1:1">
      <c r="A261" t="e">
        <f>-- Crispy Chicken with Kale</f>
        <v>#NAME?</v>
      </c>
    </row>
    <row r="262" spans="1:1">
      <c r="A262" t="s">
        <v>601</v>
      </c>
    </row>
    <row r="263" spans="1:1">
      <c r="A263" t="s">
        <v>602</v>
      </c>
    </row>
    <row r="264" spans="1:1">
      <c r="A264" t="s">
        <v>603</v>
      </c>
    </row>
    <row r="265" spans="1:1">
      <c r="A265" t="s">
        <v>604</v>
      </c>
    </row>
    <row r="266" spans="1:1">
      <c r="A266" t="s">
        <v>605</v>
      </c>
    </row>
    <row r="267" spans="1:1">
      <c r="A267" t="s">
        <v>606</v>
      </c>
    </row>
    <row r="268" spans="1:1">
      <c r="A268" t="s">
        <v>607</v>
      </c>
    </row>
    <row r="270" spans="1:1">
      <c r="A270" t="e">
        <f>-- Roast Chicken Grain Bowl</f>
        <v>#NAME?</v>
      </c>
    </row>
    <row r="271" spans="1:1">
      <c r="A271" t="s">
        <v>608</v>
      </c>
    </row>
    <row r="272" spans="1:1">
      <c r="A272" t="s">
        <v>609</v>
      </c>
    </row>
    <row r="273" spans="1:1">
      <c r="A273" t="s">
        <v>610</v>
      </c>
    </row>
    <row r="274" spans="1:1">
      <c r="A274" t="s">
        <v>611</v>
      </c>
    </row>
    <row r="275" spans="1:1">
      <c r="A275" t="s">
        <v>612</v>
      </c>
    </row>
    <row r="276" spans="1:1">
      <c r="A276" t="s">
        <v>613</v>
      </c>
    </row>
    <row r="278" spans="1:1">
      <c r="A278" t="e">
        <f>-- Rice Noodles with Meatballs and bok choy</f>
        <v>#NAME?</v>
      </c>
    </row>
    <row r="279" spans="1:1">
      <c r="A279" t="s">
        <v>614</v>
      </c>
    </row>
    <row r="280" spans="1:1">
      <c r="A280" t="s">
        <v>615</v>
      </c>
    </row>
    <row r="281" spans="1:1">
      <c r="A281" t="s">
        <v>616</v>
      </c>
    </row>
    <row r="282" spans="1:1">
      <c r="A282" t="s">
        <v>617</v>
      </c>
    </row>
    <row r="283" spans="1:1">
      <c r="A283" t="s">
        <v>618</v>
      </c>
    </row>
    <row r="284" spans="1:1">
      <c r="A284" t="s">
        <v>619</v>
      </c>
    </row>
    <row r="285" spans="1:1">
      <c r="A285" t="s">
        <v>620</v>
      </c>
    </row>
    <row r="287" spans="1:1">
      <c r="A287" t="e">
        <f>-- Chicken cutlets with carrot and Kale Salad</f>
        <v>#NAME?</v>
      </c>
    </row>
    <row r="288" spans="1:1">
      <c r="A288" t="s">
        <v>621</v>
      </c>
    </row>
    <row r="289" spans="1:1">
      <c r="A289" t="s">
        <v>622</v>
      </c>
    </row>
    <row r="290" spans="1:1">
      <c r="A290" t="s">
        <v>623</v>
      </c>
    </row>
    <row r="291" spans="1:1">
      <c r="A291" t="s">
        <v>624</v>
      </c>
    </row>
    <row r="292" spans="1:1">
      <c r="A292" t="s">
        <v>625</v>
      </c>
    </row>
    <row r="293" spans="1:1">
      <c r="A293" t="s">
        <v>626</v>
      </c>
    </row>
    <row r="294" spans="1:1">
      <c r="A294" t="s">
        <v>627</v>
      </c>
    </row>
    <row r="296" spans="1:1">
      <c r="A296" t="e">
        <f>-- Chocolate Pudding</f>
        <v>#NAME?</v>
      </c>
    </row>
    <row r="297" spans="1:1">
      <c r="A297" t="s">
        <v>628</v>
      </c>
    </row>
    <row r="298" spans="1:1">
      <c r="A298" t="s">
        <v>629</v>
      </c>
    </row>
    <row r="299" spans="1:1">
      <c r="A299" t="s">
        <v>630</v>
      </c>
    </row>
    <row r="300" spans="1:1">
      <c r="A300" t="s">
        <v>631</v>
      </c>
    </row>
    <row r="301" spans="1:1">
      <c r="A301" t="s">
        <v>632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2.6328125" defaultRowHeight="15" customHeight="1"/>
  <cols>
    <col min="1" max="1" width="28.6328125" customWidth="1"/>
    <col min="2" max="2" width="10.6328125" customWidth="1"/>
    <col min="3" max="6" width="9.36328125" customWidth="1"/>
    <col min="7" max="26" width="8.6328125" customWidth="1"/>
  </cols>
  <sheetData>
    <row r="1" spans="1:26" ht="14.25" customHeight="1">
      <c r="A1" s="1" t="s">
        <v>0</v>
      </c>
      <c r="B1" s="1" t="s">
        <v>2</v>
      </c>
      <c r="C1" s="1" t="str">
        <f t="shared" ref="C1:C12" si="0">"insert into food_group values('"&amp;A1&amp;"','"&amp;B1&amp;"');"</f>
        <v>insert into food_group values('name','description');</v>
      </c>
      <c r="D1" s="1"/>
      <c r="E1" s="1"/>
      <c r="F1" s="1"/>
      <c r="G1" s="1"/>
      <c r="H1" s="1"/>
      <c r="I1" s="1"/>
      <c r="J1" s="1"/>
      <c r="K1" s="1"/>
      <c r="L1" s="1"/>
      <c r="M1" s="1"/>
      <c r="N1" s="1"/>
      <c r="O1" s="1"/>
      <c r="P1" s="1"/>
      <c r="Q1" s="1"/>
      <c r="R1" s="1"/>
      <c r="S1" s="1"/>
      <c r="T1" s="1"/>
      <c r="U1" s="1"/>
      <c r="V1" s="1"/>
      <c r="W1" s="1"/>
      <c r="X1" s="1"/>
      <c r="Y1" s="1"/>
      <c r="Z1" s="1"/>
    </row>
    <row r="2" spans="1:26" ht="14.25" customHeight="1">
      <c r="A2" s="1" t="s">
        <v>149</v>
      </c>
      <c r="B2" s="1"/>
      <c r="C2" s="1" t="str">
        <f t="shared" si="0"/>
        <v>insert into food_group values('Spices and essential oils','');</v>
      </c>
      <c r="D2" s="1"/>
      <c r="E2" s="1"/>
      <c r="F2" s="1"/>
      <c r="G2" s="1"/>
      <c r="H2" s="1"/>
      <c r="I2" s="1"/>
      <c r="J2" s="1"/>
      <c r="K2" s="1"/>
      <c r="L2" s="1"/>
      <c r="M2" s="1"/>
      <c r="N2" s="1"/>
      <c r="O2" s="1"/>
      <c r="P2" s="1"/>
      <c r="Q2" s="1"/>
      <c r="R2" s="1"/>
      <c r="S2" s="1"/>
      <c r="T2" s="1"/>
      <c r="U2" s="1"/>
      <c r="V2" s="1"/>
      <c r="W2" s="1"/>
      <c r="X2" s="1"/>
      <c r="Y2" s="1"/>
      <c r="Z2" s="1"/>
    </row>
    <row r="3" spans="1:26" ht="14.25" customHeight="1">
      <c r="A3" s="1" t="s">
        <v>150</v>
      </c>
      <c r="B3" s="1"/>
      <c r="C3" s="1" t="str">
        <f t="shared" si="0"/>
        <v>insert into food_group values('Coffee, tea and their products','');</v>
      </c>
      <c r="D3" s="1"/>
      <c r="E3" s="1"/>
      <c r="F3" s="1"/>
      <c r="G3" s="1"/>
      <c r="H3" s="1"/>
      <c r="I3" s="1"/>
      <c r="J3" s="1"/>
      <c r="K3" s="1"/>
      <c r="L3" s="1"/>
      <c r="M3" s="1"/>
      <c r="N3" s="1"/>
      <c r="O3" s="1"/>
      <c r="P3" s="1"/>
      <c r="Q3" s="1"/>
      <c r="R3" s="1"/>
      <c r="S3" s="1"/>
      <c r="T3" s="1"/>
      <c r="U3" s="1"/>
      <c r="V3" s="1"/>
      <c r="W3" s="1"/>
      <c r="X3" s="1"/>
      <c r="Y3" s="1"/>
      <c r="Z3" s="1"/>
    </row>
    <row r="4" spans="1:26" ht="14.25" customHeight="1">
      <c r="A4" s="9" t="s">
        <v>151</v>
      </c>
      <c r="B4" s="1"/>
      <c r="C4" s="1" t="str">
        <f t="shared" si="0"/>
        <v>insert into food_group values('Preserved foods','');</v>
      </c>
      <c r="D4" s="1"/>
      <c r="E4" s="1"/>
      <c r="F4" s="1"/>
      <c r="G4" s="1"/>
      <c r="H4" s="1"/>
      <c r="I4" s="1"/>
      <c r="J4" s="1"/>
      <c r="K4" s="1"/>
      <c r="L4" s="1"/>
      <c r="M4" s="1"/>
      <c r="N4" s="1"/>
      <c r="O4" s="1"/>
      <c r="P4" s="1"/>
      <c r="Q4" s="1"/>
      <c r="R4" s="1"/>
      <c r="S4" s="1"/>
      <c r="T4" s="1"/>
      <c r="U4" s="1"/>
      <c r="V4" s="1"/>
      <c r="W4" s="1"/>
      <c r="X4" s="1"/>
      <c r="Y4" s="1"/>
      <c r="Z4" s="1"/>
    </row>
    <row r="5" spans="1:26" ht="14.25" customHeight="1">
      <c r="A5" s="1" t="s">
        <v>152</v>
      </c>
      <c r="B5" s="1"/>
      <c r="C5" s="1" t="str">
        <f t="shared" si="0"/>
        <v>insert into food_group values('Sweeteners','');</v>
      </c>
      <c r="D5" s="1"/>
      <c r="E5" s="1"/>
      <c r="F5" s="1"/>
      <c r="G5" s="1"/>
      <c r="H5" s="1"/>
      <c r="I5" s="1"/>
      <c r="J5" s="1"/>
      <c r="K5" s="1"/>
      <c r="L5" s="1"/>
      <c r="M5" s="1"/>
      <c r="N5" s="1"/>
      <c r="O5" s="1"/>
      <c r="P5" s="1"/>
      <c r="Q5" s="1"/>
      <c r="R5" s="1"/>
      <c r="S5" s="1"/>
      <c r="T5" s="1"/>
      <c r="U5" s="1"/>
      <c r="V5" s="1"/>
      <c r="W5" s="1"/>
      <c r="X5" s="1"/>
      <c r="Y5" s="1"/>
      <c r="Z5" s="1"/>
    </row>
    <row r="6" spans="1:26" ht="14.25" customHeight="1">
      <c r="A6" s="9" t="s">
        <v>153</v>
      </c>
      <c r="B6" s="1"/>
      <c r="C6" s="1" t="str">
        <f t="shared" si="0"/>
        <v>insert into food_group values('Fats and oils','');</v>
      </c>
      <c r="D6" s="1"/>
      <c r="E6" s="1"/>
      <c r="F6" s="1"/>
      <c r="G6" s="1"/>
      <c r="H6" s="1"/>
      <c r="I6" s="1"/>
      <c r="J6" s="1"/>
      <c r="K6" s="1"/>
      <c r="L6" s="1"/>
      <c r="M6" s="1"/>
      <c r="N6" s="1"/>
      <c r="O6" s="1"/>
      <c r="P6" s="1"/>
      <c r="Q6" s="1"/>
      <c r="R6" s="1"/>
      <c r="S6" s="1"/>
      <c r="T6" s="1"/>
      <c r="U6" s="1"/>
      <c r="V6" s="1"/>
      <c r="W6" s="1"/>
      <c r="X6" s="1"/>
      <c r="Y6" s="1"/>
      <c r="Z6" s="1"/>
    </row>
    <row r="7" spans="1:26" ht="14.25" customHeight="1">
      <c r="A7" s="9" t="s">
        <v>154</v>
      </c>
      <c r="B7" s="1"/>
      <c r="C7" s="1" t="str">
        <f t="shared" si="0"/>
        <v>insert into food_group values('Milk, eggs and their products','');</v>
      </c>
      <c r="D7" s="1"/>
      <c r="E7" s="1"/>
      <c r="F7" s="1"/>
      <c r="G7" s="1"/>
      <c r="H7" s="1"/>
      <c r="I7" s="1"/>
      <c r="J7" s="1"/>
      <c r="K7" s="1"/>
      <c r="L7" s="1"/>
      <c r="M7" s="1"/>
      <c r="N7" s="1"/>
      <c r="O7" s="1"/>
      <c r="P7" s="1"/>
      <c r="Q7" s="1"/>
      <c r="R7" s="1"/>
      <c r="S7" s="1"/>
      <c r="T7" s="1"/>
      <c r="U7" s="1"/>
      <c r="V7" s="1"/>
      <c r="W7" s="1"/>
      <c r="X7" s="1"/>
      <c r="Y7" s="1"/>
      <c r="Z7" s="1"/>
    </row>
    <row r="8" spans="1:26" ht="14.25" customHeight="1">
      <c r="A8" s="9" t="s">
        <v>155</v>
      </c>
      <c r="B8" s="1"/>
      <c r="C8" s="1" t="str">
        <f t="shared" si="0"/>
        <v>insert into food_group values('Meat and its products','');</v>
      </c>
      <c r="D8" s="1"/>
      <c r="E8" s="1"/>
      <c r="F8" s="1"/>
      <c r="G8" s="1"/>
      <c r="H8" s="1"/>
      <c r="I8" s="1"/>
      <c r="J8" s="1"/>
      <c r="K8" s="1"/>
      <c r="L8" s="1"/>
      <c r="M8" s="1"/>
      <c r="N8" s="1"/>
      <c r="O8" s="1"/>
      <c r="P8" s="1"/>
      <c r="Q8" s="1"/>
      <c r="R8" s="1"/>
      <c r="S8" s="1"/>
      <c r="T8" s="1"/>
      <c r="U8" s="1"/>
      <c r="V8" s="1"/>
      <c r="W8" s="1"/>
      <c r="X8" s="1"/>
      <c r="Y8" s="1"/>
      <c r="Z8" s="1"/>
    </row>
    <row r="9" spans="1:26" ht="14.25" customHeight="1">
      <c r="A9" s="9" t="s">
        <v>156</v>
      </c>
      <c r="B9" s="1"/>
      <c r="C9" s="1" t="str">
        <f t="shared" si="0"/>
        <v>insert into food_group values('Fish and their products','');</v>
      </c>
      <c r="D9" s="1"/>
      <c r="E9" s="1"/>
      <c r="F9" s="1"/>
      <c r="G9" s="1"/>
      <c r="H9" s="1"/>
      <c r="I9" s="1"/>
      <c r="J9" s="1"/>
      <c r="K9" s="1"/>
      <c r="L9" s="1"/>
      <c r="M9" s="1"/>
      <c r="N9" s="1"/>
      <c r="O9" s="1"/>
      <c r="P9" s="1"/>
      <c r="Q9" s="1"/>
      <c r="R9" s="1"/>
      <c r="S9" s="1"/>
      <c r="T9" s="1"/>
      <c r="U9" s="1"/>
      <c r="V9" s="1"/>
      <c r="W9" s="1"/>
      <c r="X9" s="1"/>
      <c r="Y9" s="1"/>
      <c r="Z9" s="1"/>
    </row>
    <row r="10" spans="1:26" ht="14.25" customHeight="1">
      <c r="A10" s="9" t="s">
        <v>157</v>
      </c>
      <c r="B10" s="1"/>
      <c r="C10" s="1" t="str">
        <f t="shared" si="0"/>
        <v>insert into food_group values('Cereals and their products','');</v>
      </c>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9" t="s">
        <v>158</v>
      </c>
      <c r="B11" s="1"/>
      <c r="C11" s="1" t="str">
        <f t="shared" si="0"/>
        <v>insert into food_group values('Various foods of plant origin','');</v>
      </c>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9" t="s">
        <v>159</v>
      </c>
      <c r="B12" s="1"/>
      <c r="C12" s="1" t="str">
        <f t="shared" si="0"/>
        <v>insert into food_group values('Products with sweeteners','');</v>
      </c>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3" bottom="0.3"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83080-80B5-4B64-A352-AF6C18993BB6}">
  <dimension ref="A2:A229"/>
  <sheetViews>
    <sheetView workbookViewId="0">
      <selection sqref="A1:A1048576"/>
    </sheetView>
  </sheetViews>
  <sheetFormatPr defaultRowHeight="14.5"/>
  <sheetData>
    <row r="2" spans="1:1">
      <c r="A2" t="s">
        <v>637</v>
      </c>
    </row>
    <row r="3" spans="1:1">
      <c r="A3" t="s">
        <v>638</v>
      </c>
    </row>
    <row r="4" spans="1:1">
      <c r="A4" t="s">
        <v>639</v>
      </c>
    </row>
    <row r="7" spans="1:1">
      <c r="A7" t="s">
        <v>640</v>
      </c>
    </row>
    <row r="8" spans="1:1">
      <c r="A8" t="s">
        <v>641</v>
      </c>
    </row>
    <row r="9" spans="1:1">
      <c r="A9" t="s">
        <v>642</v>
      </c>
    </row>
    <row r="10" spans="1:1">
      <c r="A10" t="s">
        <v>643</v>
      </c>
    </row>
    <row r="13" spans="1:1">
      <c r="A13" t="s">
        <v>644</v>
      </c>
    </row>
    <row r="14" spans="1:1">
      <c r="A14" t="s">
        <v>645</v>
      </c>
    </row>
    <row r="15" spans="1:1">
      <c r="A15" t="s">
        <v>646</v>
      </c>
    </row>
    <row r="16" spans="1:1">
      <c r="A16" t="s">
        <v>647</v>
      </c>
    </row>
    <row r="19" spans="1:1">
      <c r="A19" t="s">
        <v>648</v>
      </c>
    </row>
    <row r="20" spans="1:1">
      <c r="A20" t="s">
        <v>649</v>
      </c>
    </row>
    <row r="21" spans="1:1">
      <c r="A21" t="s">
        <v>650</v>
      </c>
    </row>
    <row r="24" spans="1:1">
      <c r="A24" t="s">
        <v>651</v>
      </c>
    </row>
    <row r="25" spans="1:1">
      <c r="A25" t="s">
        <v>652</v>
      </c>
    </row>
    <row r="26" spans="1:1">
      <c r="A26" t="s">
        <v>653</v>
      </c>
    </row>
    <row r="27" spans="1:1">
      <c r="A27" t="s">
        <v>654</v>
      </c>
    </row>
    <row r="30" spans="1:1">
      <c r="A30" t="s">
        <v>655</v>
      </c>
    </row>
    <row r="31" spans="1:1">
      <c r="A31" t="s">
        <v>656</v>
      </c>
    </row>
    <row r="32" spans="1:1">
      <c r="A32" t="s">
        <v>657</v>
      </c>
    </row>
    <row r="35" spans="1:1">
      <c r="A35" t="s">
        <v>658</v>
      </c>
    </row>
    <row r="36" spans="1:1">
      <c r="A36" t="s">
        <v>659</v>
      </c>
    </row>
    <row r="37" spans="1:1">
      <c r="A37" t="s">
        <v>660</v>
      </c>
    </row>
    <row r="38" spans="1:1">
      <c r="A38" t="s">
        <v>661</v>
      </c>
    </row>
    <row r="41" spans="1:1">
      <c r="A41" t="s">
        <v>662</v>
      </c>
    </row>
    <row r="42" spans="1:1">
      <c r="A42" t="s">
        <v>663</v>
      </c>
    </row>
    <row r="43" spans="1:1">
      <c r="A43" t="s">
        <v>664</v>
      </c>
    </row>
    <row r="46" spans="1:1">
      <c r="A46" t="s">
        <v>665</v>
      </c>
    </row>
    <row r="47" spans="1:1">
      <c r="A47" t="s">
        <v>666</v>
      </c>
    </row>
    <row r="48" spans="1:1">
      <c r="A48" t="s">
        <v>667</v>
      </c>
    </row>
    <row r="51" spans="1:1">
      <c r="A51" t="s">
        <v>668</v>
      </c>
    </row>
    <row r="52" spans="1:1">
      <c r="A52" t="s">
        <v>669</v>
      </c>
    </row>
    <row r="53" spans="1:1">
      <c r="A53" t="s">
        <v>670</v>
      </c>
    </row>
    <row r="54" spans="1:1">
      <c r="A54" t="s">
        <v>671</v>
      </c>
    </row>
    <row r="57" spans="1:1">
      <c r="A57" t="s">
        <v>672</v>
      </c>
    </row>
    <row r="58" spans="1:1">
      <c r="A58" t="s">
        <v>673</v>
      </c>
    </row>
    <row r="59" spans="1:1">
      <c r="A59" t="s">
        <v>674</v>
      </c>
    </row>
    <row r="60" spans="1:1">
      <c r="A60" t="s">
        <v>675</v>
      </c>
    </row>
    <row r="63" spans="1:1">
      <c r="A63" t="s">
        <v>676</v>
      </c>
    </row>
    <row r="64" spans="1:1">
      <c r="A64" t="s">
        <v>677</v>
      </c>
    </row>
    <row r="65" spans="1:1">
      <c r="A65" t="s">
        <v>678</v>
      </c>
    </row>
    <row r="68" spans="1:1">
      <c r="A68" t="s">
        <v>679</v>
      </c>
    </row>
    <row r="69" spans="1:1">
      <c r="A69" t="s">
        <v>680</v>
      </c>
    </row>
    <row r="70" spans="1:1">
      <c r="A70" t="s">
        <v>681</v>
      </c>
    </row>
    <row r="73" spans="1:1">
      <c r="A73" t="s">
        <v>682</v>
      </c>
    </row>
    <row r="74" spans="1:1">
      <c r="A74" t="s">
        <v>666</v>
      </c>
    </row>
    <row r="75" spans="1:1">
      <c r="A75" t="s">
        <v>683</v>
      </c>
    </row>
    <row r="76" spans="1:1">
      <c r="A76" t="s">
        <v>684</v>
      </c>
    </row>
    <row r="79" spans="1:1">
      <c r="A79" t="s">
        <v>685</v>
      </c>
    </row>
    <row r="80" spans="1:1">
      <c r="A80" t="s">
        <v>686</v>
      </c>
    </row>
    <row r="81" spans="1:1">
      <c r="A81" t="s">
        <v>654</v>
      </c>
    </row>
    <row r="84" spans="1:1">
      <c r="A84" t="s">
        <v>640</v>
      </c>
    </row>
    <row r="85" spans="1:1">
      <c r="A85" t="s">
        <v>687</v>
      </c>
    </row>
    <row r="86" spans="1:1">
      <c r="A86" t="s">
        <v>688</v>
      </c>
    </row>
    <row r="89" spans="1:1">
      <c r="A89" t="s">
        <v>689</v>
      </c>
    </row>
    <row r="90" spans="1:1">
      <c r="A90" t="s">
        <v>690</v>
      </c>
    </row>
    <row r="91" spans="1:1">
      <c r="A91" t="s">
        <v>691</v>
      </c>
    </row>
    <row r="92" spans="1:1">
      <c r="A92" t="s">
        <v>692</v>
      </c>
    </row>
    <row r="95" spans="1:1">
      <c r="A95" t="s">
        <v>693</v>
      </c>
    </row>
    <row r="96" spans="1:1">
      <c r="A96" t="s">
        <v>694</v>
      </c>
    </row>
    <row r="97" spans="1:1">
      <c r="A97" t="s">
        <v>695</v>
      </c>
    </row>
    <row r="100" spans="1:1">
      <c r="A100" t="s">
        <v>696</v>
      </c>
    </row>
    <row r="101" spans="1:1">
      <c r="A101" t="s">
        <v>697</v>
      </c>
    </row>
    <row r="102" spans="1:1">
      <c r="A102" t="s">
        <v>698</v>
      </c>
    </row>
    <row r="105" spans="1:1">
      <c r="A105" t="s">
        <v>699</v>
      </c>
    </row>
    <row r="106" spans="1:1">
      <c r="A106" t="s">
        <v>700</v>
      </c>
    </row>
    <row r="107" spans="1:1">
      <c r="A107" t="s">
        <v>701</v>
      </c>
    </row>
    <row r="110" spans="1:1">
      <c r="A110" t="s">
        <v>702</v>
      </c>
    </row>
    <row r="111" spans="1:1">
      <c r="A111" t="s">
        <v>703</v>
      </c>
    </row>
    <row r="112" spans="1:1">
      <c r="A112" t="s">
        <v>647</v>
      </c>
    </row>
    <row r="115" spans="1:1">
      <c r="A115" t="s">
        <v>704</v>
      </c>
    </row>
    <row r="116" spans="1:1">
      <c r="A116" t="s">
        <v>705</v>
      </c>
    </row>
    <row r="117" spans="1:1">
      <c r="A117" t="s">
        <v>706</v>
      </c>
    </row>
    <row r="120" spans="1:1">
      <c r="A120" t="s">
        <v>707</v>
      </c>
    </row>
    <row r="121" spans="1:1">
      <c r="A121" t="s">
        <v>708</v>
      </c>
    </row>
    <row r="122" spans="1:1">
      <c r="A122" t="s">
        <v>709</v>
      </c>
    </row>
    <row r="123" spans="1:1">
      <c r="A123" t="s">
        <v>710</v>
      </c>
    </row>
    <row r="126" spans="1:1">
      <c r="A126" t="s">
        <v>711</v>
      </c>
    </row>
    <row r="127" spans="1:1">
      <c r="A127" t="s">
        <v>712</v>
      </c>
    </row>
    <row r="128" spans="1:1">
      <c r="A128" t="s">
        <v>713</v>
      </c>
    </row>
    <row r="131" spans="1:1">
      <c r="A131" t="s">
        <v>714</v>
      </c>
    </row>
    <row r="132" spans="1:1">
      <c r="A132" t="s">
        <v>649</v>
      </c>
    </row>
    <row r="133" spans="1:1">
      <c r="A133" t="s">
        <v>715</v>
      </c>
    </row>
    <row r="136" spans="1:1">
      <c r="A136" t="s">
        <v>716</v>
      </c>
    </row>
    <row r="137" spans="1:1">
      <c r="A137" t="s">
        <v>717</v>
      </c>
    </row>
    <row r="138" spans="1:1">
      <c r="A138" t="s">
        <v>718</v>
      </c>
    </row>
    <row r="141" spans="1:1">
      <c r="A141" t="s">
        <v>719</v>
      </c>
    </row>
    <row r="142" spans="1:1">
      <c r="A142" t="s">
        <v>720</v>
      </c>
    </row>
    <row r="143" spans="1:1">
      <c r="A143" t="s">
        <v>721</v>
      </c>
    </row>
    <row r="144" spans="1:1">
      <c r="A144" t="s">
        <v>722</v>
      </c>
    </row>
    <row r="147" spans="1:1">
      <c r="A147" t="s">
        <v>723</v>
      </c>
    </row>
    <row r="148" spans="1:1">
      <c r="A148" t="s">
        <v>724</v>
      </c>
    </row>
    <row r="149" spans="1:1">
      <c r="A149" t="s">
        <v>725</v>
      </c>
    </row>
    <row r="152" spans="1:1">
      <c r="A152" t="s">
        <v>726</v>
      </c>
    </row>
    <row r="153" spans="1:1">
      <c r="A153" t="s">
        <v>727</v>
      </c>
    </row>
    <row r="154" spans="1:1">
      <c r="A154" t="s">
        <v>728</v>
      </c>
    </row>
    <row r="155" spans="1:1">
      <c r="A155" t="s">
        <v>729</v>
      </c>
    </row>
    <row r="158" spans="1:1">
      <c r="A158" t="s">
        <v>730</v>
      </c>
    </row>
    <row r="159" spans="1:1">
      <c r="A159" t="s">
        <v>731</v>
      </c>
    </row>
    <row r="160" spans="1:1">
      <c r="A160" t="s">
        <v>732</v>
      </c>
    </row>
    <row r="163" spans="1:1">
      <c r="A163" t="s">
        <v>733</v>
      </c>
    </row>
    <row r="164" spans="1:1">
      <c r="A164" t="s">
        <v>734</v>
      </c>
    </row>
    <row r="165" spans="1:1">
      <c r="A165" t="s">
        <v>735</v>
      </c>
    </row>
    <row r="168" spans="1:1">
      <c r="A168" t="s">
        <v>736</v>
      </c>
    </row>
    <row r="169" spans="1:1">
      <c r="A169" t="s">
        <v>737</v>
      </c>
    </row>
    <row r="170" spans="1:1">
      <c r="A170" t="s">
        <v>738</v>
      </c>
    </row>
    <row r="173" spans="1:1">
      <c r="A173" t="s">
        <v>739</v>
      </c>
    </row>
    <row r="174" spans="1:1">
      <c r="A174" t="s">
        <v>740</v>
      </c>
    </row>
    <row r="175" spans="1:1">
      <c r="A175" t="s">
        <v>741</v>
      </c>
    </row>
    <row r="178" spans="1:1">
      <c r="A178" t="s">
        <v>742</v>
      </c>
    </row>
    <row r="179" spans="1:1">
      <c r="A179" t="s">
        <v>743</v>
      </c>
    </row>
    <row r="180" spans="1:1">
      <c r="A180" t="s">
        <v>744</v>
      </c>
    </row>
    <row r="184" spans="1:1">
      <c r="A184" t="s">
        <v>745</v>
      </c>
    </row>
    <row r="185" spans="1:1">
      <c r="A185" t="s">
        <v>746</v>
      </c>
    </row>
    <row r="186" spans="1:1">
      <c r="A186" t="s">
        <v>747</v>
      </c>
    </row>
    <row r="187" spans="1:1">
      <c r="A187" t="s">
        <v>748</v>
      </c>
    </row>
    <row r="188" spans="1:1">
      <c r="A188" t="s">
        <v>749</v>
      </c>
    </row>
    <row r="191" spans="1:1">
      <c r="A191" t="s">
        <v>750</v>
      </c>
    </row>
    <row r="192" spans="1:1">
      <c r="A192" t="s">
        <v>751</v>
      </c>
    </row>
    <row r="193" spans="1:1">
      <c r="A193" t="s">
        <v>752</v>
      </c>
    </row>
    <row r="194" spans="1:1">
      <c r="A194" t="s">
        <v>753</v>
      </c>
    </row>
    <row r="195" spans="1:1">
      <c r="A195" t="s">
        <v>754</v>
      </c>
    </row>
    <row r="198" spans="1:1">
      <c r="A198" t="s">
        <v>755</v>
      </c>
    </row>
    <row r="199" spans="1:1">
      <c r="A199" t="s">
        <v>756</v>
      </c>
    </row>
    <row r="200" spans="1:1">
      <c r="A200" t="s">
        <v>757</v>
      </c>
    </row>
    <row r="201" spans="1:1">
      <c r="A201" t="s">
        <v>758</v>
      </c>
    </row>
    <row r="204" spans="1:1">
      <c r="A204" t="s">
        <v>759</v>
      </c>
    </row>
    <row r="205" spans="1:1">
      <c r="A205" t="s">
        <v>760</v>
      </c>
    </row>
    <row r="206" spans="1:1">
      <c r="A206" t="s">
        <v>761</v>
      </c>
    </row>
    <row r="209" spans="1:1">
      <c r="A209" t="s">
        <v>762</v>
      </c>
    </row>
    <row r="210" spans="1:1">
      <c r="A210" t="s">
        <v>763</v>
      </c>
    </row>
    <row r="211" spans="1:1">
      <c r="A211" t="s">
        <v>764</v>
      </c>
    </row>
    <row r="212" spans="1:1">
      <c r="A212" t="s">
        <v>765</v>
      </c>
    </row>
    <row r="215" spans="1:1">
      <c r="A215" t="s">
        <v>766</v>
      </c>
    </row>
    <row r="216" spans="1:1">
      <c r="A216" t="s">
        <v>767</v>
      </c>
    </row>
    <row r="217" spans="1:1">
      <c r="A217" t="s">
        <v>768</v>
      </c>
    </row>
    <row r="218" spans="1:1">
      <c r="A218" t="s">
        <v>769</v>
      </c>
    </row>
    <row r="221" spans="1:1">
      <c r="A221" t="s">
        <v>770</v>
      </c>
    </row>
    <row r="222" spans="1:1">
      <c r="A222" t="s">
        <v>771</v>
      </c>
    </row>
    <row r="223" spans="1:1">
      <c r="A223" t="s">
        <v>772</v>
      </c>
    </row>
    <row r="226" spans="1:1">
      <c r="A226" t="s">
        <v>766</v>
      </c>
    </row>
    <row r="227" spans="1:1">
      <c r="A227" t="s">
        <v>773</v>
      </c>
    </row>
    <row r="228" spans="1:1">
      <c r="A228" t="s">
        <v>774</v>
      </c>
    </row>
    <row r="229" spans="1:1">
      <c r="A229" t="s">
        <v>775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2.6328125" defaultRowHeight="15" customHeight="1"/>
  <cols>
    <col min="1" max="3" width="15.90625" customWidth="1"/>
    <col min="4" max="6" width="9.36328125" customWidth="1"/>
    <col min="7" max="26" width="8.6328125" customWidth="1"/>
  </cols>
  <sheetData>
    <row r="1" spans="1:26" ht="14.25" customHeight="1">
      <c r="A1" s="1" t="s">
        <v>0</v>
      </c>
      <c r="B1" s="1" t="s">
        <v>161</v>
      </c>
      <c r="C1" s="1" t="s">
        <v>162</v>
      </c>
      <c r="D1" s="1" t="str">
        <f>"insert into ingredient (name,caloriesper100gr , fg_id)  values('"&amp;A1&amp;"',"&amp;B1&amp;","&amp;C1&amp;");"</f>
        <v>insert into ingredient (name,caloriesper100gr , fg_id)  values('name',caloriesper100gr,fg_id);</v>
      </c>
      <c r="E1" s="1"/>
      <c r="F1" s="1"/>
      <c r="G1" s="1"/>
      <c r="H1" s="1"/>
      <c r="I1" s="1"/>
      <c r="J1" s="1"/>
      <c r="K1" s="1"/>
      <c r="L1" s="1"/>
      <c r="M1" s="1"/>
      <c r="N1" s="1"/>
      <c r="O1" s="1"/>
      <c r="P1" s="1"/>
      <c r="Q1" s="1"/>
      <c r="R1" s="1"/>
      <c r="S1" s="1"/>
      <c r="T1" s="1"/>
      <c r="U1" s="1"/>
      <c r="V1" s="1"/>
      <c r="W1" s="1"/>
      <c r="X1" s="1"/>
      <c r="Y1" s="1"/>
      <c r="Z1" s="1"/>
    </row>
    <row r="2" spans="1:26" ht="14.25" customHeight="1">
      <c r="A2" s="1" t="s">
        <v>163</v>
      </c>
      <c r="B2" s="1"/>
      <c r="C2" s="1">
        <v>13</v>
      </c>
      <c r="D2" s="1" t="str">
        <f t="shared" ref="D2:D82" si="0">"insert into ingredient (name, fg_id)  values('"&amp;A2&amp;"',"&amp;C2&amp;");"</f>
        <v>insert into ingredient (name, fg_id)  values('Adobo Chile',13);</v>
      </c>
      <c r="E2" s="1"/>
      <c r="F2" s="1"/>
      <c r="G2" s="1"/>
      <c r="H2" s="1"/>
      <c r="I2" s="1"/>
      <c r="J2" s="1"/>
      <c r="K2" s="1"/>
      <c r="L2" s="1"/>
      <c r="M2" s="1"/>
      <c r="N2" s="1"/>
      <c r="O2" s="1"/>
      <c r="P2" s="1"/>
      <c r="Q2" s="1"/>
      <c r="R2" s="1"/>
      <c r="S2" s="1"/>
      <c r="T2" s="1"/>
      <c r="U2" s="1"/>
      <c r="V2" s="1"/>
      <c r="W2" s="1"/>
      <c r="X2" s="1"/>
      <c r="Y2" s="1"/>
      <c r="Z2" s="1"/>
    </row>
    <row r="3" spans="1:26" ht="14.25" customHeight="1">
      <c r="A3" s="1" t="s">
        <v>164</v>
      </c>
      <c r="B3" s="1">
        <v>46.6</v>
      </c>
      <c r="C3" s="1">
        <v>14</v>
      </c>
      <c r="D3" s="1" t="str">
        <f t="shared" si="0"/>
        <v>insert into ingredient (name, fg_id)  values('Apple',14);</v>
      </c>
      <c r="E3" s="1"/>
      <c r="F3" s="1"/>
      <c r="G3" s="1"/>
      <c r="H3" s="1"/>
      <c r="I3" s="1"/>
      <c r="J3" s="1"/>
      <c r="K3" s="1"/>
      <c r="L3" s="1"/>
      <c r="M3" s="1"/>
      <c r="N3" s="1"/>
      <c r="O3" s="1"/>
      <c r="P3" s="1"/>
      <c r="Q3" s="1"/>
      <c r="R3" s="1"/>
      <c r="S3" s="1"/>
      <c r="T3" s="1"/>
      <c r="U3" s="1"/>
      <c r="V3" s="1"/>
      <c r="W3" s="1"/>
      <c r="X3" s="1"/>
      <c r="Y3" s="1"/>
      <c r="Z3" s="1"/>
    </row>
    <row r="4" spans="1:26" ht="14.25" customHeight="1">
      <c r="A4" s="1" t="s">
        <v>165</v>
      </c>
      <c r="B4" s="1"/>
      <c r="C4" s="1">
        <v>13</v>
      </c>
      <c r="D4" s="1" t="str">
        <f t="shared" si="0"/>
        <v>insert into ingredient (name, fg_id)  values('Asparagus',13);</v>
      </c>
      <c r="E4" s="1"/>
      <c r="F4" s="1"/>
      <c r="G4" s="1"/>
      <c r="H4" s="1"/>
      <c r="I4" s="1"/>
      <c r="J4" s="1"/>
      <c r="K4" s="1"/>
      <c r="L4" s="1"/>
      <c r="M4" s="1"/>
      <c r="N4" s="1"/>
      <c r="O4" s="1"/>
      <c r="P4" s="1"/>
      <c r="Q4" s="1"/>
      <c r="R4" s="1"/>
      <c r="S4" s="1"/>
      <c r="T4" s="1"/>
      <c r="U4" s="1"/>
      <c r="V4" s="1"/>
      <c r="W4" s="1"/>
      <c r="X4" s="1"/>
      <c r="Y4" s="1"/>
      <c r="Z4" s="1"/>
    </row>
    <row r="5" spans="1:26" ht="14.25" customHeight="1">
      <c r="A5" s="1" t="s">
        <v>166</v>
      </c>
      <c r="B5" s="1"/>
      <c r="C5" s="1">
        <v>18</v>
      </c>
      <c r="D5" s="1" t="str">
        <f t="shared" si="0"/>
        <v>insert into ingredient (name, fg_id)  values('Bacon',18);</v>
      </c>
      <c r="E5" s="1"/>
      <c r="F5" s="1"/>
      <c r="G5" s="1"/>
      <c r="H5" s="1"/>
      <c r="I5" s="1"/>
      <c r="J5" s="1"/>
      <c r="K5" s="1"/>
      <c r="L5" s="1"/>
      <c r="M5" s="1"/>
      <c r="N5" s="1"/>
      <c r="O5" s="1"/>
      <c r="P5" s="1"/>
      <c r="Q5" s="1"/>
      <c r="R5" s="1"/>
      <c r="S5" s="1"/>
      <c r="T5" s="1"/>
      <c r="U5" s="1"/>
      <c r="V5" s="1"/>
      <c r="W5" s="1"/>
      <c r="X5" s="1"/>
      <c r="Y5" s="1"/>
      <c r="Z5" s="1"/>
    </row>
    <row r="6" spans="1:26" ht="14.25" customHeight="1">
      <c r="A6" s="1" t="s">
        <v>167</v>
      </c>
      <c r="B6" s="1"/>
      <c r="C6" s="1">
        <v>15</v>
      </c>
      <c r="D6" s="1" t="str">
        <f t="shared" si="0"/>
        <v>insert into ingredient (name, fg_id)  values('Baking Powder',15);</v>
      </c>
      <c r="E6" s="1"/>
      <c r="F6" s="1"/>
      <c r="G6" s="1"/>
      <c r="H6" s="1"/>
      <c r="I6" s="1"/>
      <c r="J6" s="1"/>
      <c r="K6" s="1"/>
      <c r="L6" s="1"/>
      <c r="M6" s="1"/>
      <c r="N6" s="1"/>
      <c r="O6" s="1"/>
      <c r="P6" s="1"/>
      <c r="Q6" s="1"/>
      <c r="R6" s="1"/>
      <c r="S6" s="1"/>
      <c r="T6" s="1"/>
      <c r="U6" s="1"/>
      <c r="V6" s="1"/>
      <c r="W6" s="1"/>
      <c r="X6" s="1"/>
      <c r="Y6" s="1"/>
      <c r="Z6" s="1"/>
    </row>
    <row r="7" spans="1:26" ht="14.25" customHeight="1">
      <c r="A7" s="1" t="s">
        <v>168</v>
      </c>
      <c r="B7" s="1"/>
      <c r="C7" s="1">
        <v>13</v>
      </c>
      <c r="D7" s="1" t="str">
        <f t="shared" si="0"/>
        <v>insert into ingredient (name, fg_id)  values('Basil',13);</v>
      </c>
      <c r="E7" s="1"/>
      <c r="F7" s="1"/>
      <c r="G7" s="1"/>
      <c r="H7" s="1"/>
      <c r="I7" s="1"/>
      <c r="J7" s="1"/>
      <c r="K7" s="1"/>
      <c r="L7" s="1"/>
      <c r="M7" s="1"/>
      <c r="N7" s="1"/>
      <c r="O7" s="1"/>
      <c r="P7" s="1"/>
      <c r="Q7" s="1"/>
      <c r="R7" s="1"/>
      <c r="S7" s="1"/>
      <c r="T7" s="1"/>
      <c r="U7" s="1"/>
      <c r="V7" s="1"/>
      <c r="W7" s="1"/>
      <c r="X7" s="1"/>
      <c r="Y7" s="1"/>
      <c r="Z7" s="1"/>
    </row>
    <row r="8" spans="1:26" ht="14.25" customHeight="1">
      <c r="A8" s="1" t="s">
        <v>169</v>
      </c>
      <c r="B8" s="1"/>
      <c r="C8" s="1">
        <v>17</v>
      </c>
      <c r="D8" s="1" t="str">
        <f t="shared" si="0"/>
        <v>insert into ingredient (name, fg_id)  values('Beans',17);</v>
      </c>
      <c r="E8" s="1"/>
      <c r="F8" s="1"/>
      <c r="G8" s="1"/>
      <c r="H8" s="1"/>
      <c r="I8" s="1"/>
      <c r="J8" s="1"/>
      <c r="K8" s="1"/>
      <c r="L8" s="1"/>
      <c r="M8" s="1"/>
      <c r="N8" s="1"/>
      <c r="O8" s="1"/>
      <c r="P8" s="1"/>
      <c r="Q8" s="1"/>
      <c r="R8" s="1"/>
      <c r="S8" s="1"/>
      <c r="T8" s="1"/>
      <c r="U8" s="1"/>
      <c r="V8" s="1"/>
      <c r="W8" s="1"/>
      <c r="X8" s="1"/>
      <c r="Y8" s="1"/>
      <c r="Z8" s="1"/>
    </row>
    <row r="9" spans="1:26" ht="14.25" customHeight="1">
      <c r="A9" s="1" t="s">
        <v>170</v>
      </c>
      <c r="B9" s="1"/>
      <c r="C9" s="1">
        <v>18</v>
      </c>
      <c r="D9" s="1" t="str">
        <f t="shared" si="0"/>
        <v>insert into ingredient (name, fg_id)  values('Beef',18);</v>
      </c>
      <c r="E9" s="1"/>
      <c r="F9" s="1"/>
      <c r="G9" s="1"/>
      <c r="H9" s="1"/>
      <c r="I9" s="1"/>
      <c r="J9" s="1"/>
      <c r="K9" s="1"/>
      <c r="L9" s="1"/>
      <c r="M9" s="1"/>
      <c r="N9" s="1"/>
      <c r="O9" s="1"/>
      <c r="P9" s="1"/>
      <c r="Q9" s="1"/>
      <c r="R9" s="1"/>
      <c r="S9" s="1"/>
      <c r="T9" s="1"/>
      <c r="U9" s="1"/>
      <c r="V9" s="1"/>
      <c r="W9" s="1"/>
      <c r="X9" s="1"/>
      <c r="Y9" s="1"/>
      <c r="Z9" s="1"/>
    </row>
    <row r="10" spans="1:26" ht="14.25" customHeight="1">
      <c r="A10" s="1" t="s">
        <v>171</v>
      </c>
      <c r="B10" s="1"/>
      <c r="C10" s="1">
        <v>13</v>
      </c>
      <c r="D10" s="1" t="str">
        <f t="shared" si="0"/>
        <v>insert into ingredient (name, fg_id)  values('Bell Pepper',13);</v>
      </c>
      <c r="E10" s="1"/>
      <c r="F10" s="1"/>
      <c r="G10" s="1"/>
      <c r="H10" s="1"/>
      <c r="I10" s="1"/>
      <c r="J10" s="1"/>
      <c r="K10" s="1"/>
      <c r="L10" s="1"/>
      <c r="M10" s="1"/>
      <c r="N10" s="1"/>
      <c r="O10" s="1"/>
      <c r="P10" s="1"/>
      <c r="Q10" s="1"/>
      <c r="R10" s="1"/>
      <c r="S10" s="1"/>
      <c r="T10" s="1"/>
      <c r="U10" s="1"/>
      <c r="V10" s="1"/>
      <c r="W10" s="1"/>
      <c r="X10" s="1"/>
      <c r="Y10" s="1"/>
      <c r="Z10" s="1"/>
    </row>
    <row r="11" spans="1:26" ht="14.25" customHeight="1">
      <c r="A11" s="1" t="s">
        <v>172</v>
      </c>
      <c r="B11" s="1"/>
      <c r="C11" s="1">
        <v>15</v>
      </c>
      <c r="D11" s="1" t="str">
        <f t="shared" si="0"/>
        <v>insert into ingredient (name, fg_id)  values('Breadcrumbs',15);</v>
      </c>
      <c r="E11" s="1"/>
      <c r="F11" s="1"/>
      <c r="G11" s="1"/>
      <c r="H11" s="1"/>
      <c r="I11" s="1"/>
      <c r="J11" s="1"/>
      <c r="K11" s="1"/>
      <c r="L11" s="1"/>
      <c r="M11" s="1"/>
      <c r="N11" s="1"/>
      <c r="O11" s="1"/>
      <c r="P11" s="1"/>
      <c r="Q11" s="1"/>
      <c r="R11" s="1"/>
      <c r="S11" s="1"/>
      <c r="T11" s="1"/>
      <c r="U11" s="1"/>
      <c r="V11" s="1"/>
      <c r="W11" s="1"/>
      <c r="X11" s="1"/>
      <c r="Y11" s="1"/>
      <c r="Z11" s="1"/>
    </row>
    <row r="12" spans="1:26" ht="14.25" customHeight="1">
      <c r="A12" s="1" t="s">
        <v>173</v>
      </c>
      <c r="B12" s="1">
        <v>19.899999999999999</v>
      </c>
      <c r="C12" s="1">
        <v>13</v>
      </c>
      <c r="D12" s="1" t="str">
        <f t="shared" si="0"/>
        <v>insert into ingredient (name, fg_id)  values('Broccoli',13);</v>
      </c>
      <c r="E12" s="1"/>
      <c r="F12" s="1"/>
      <c r="G12" s="1"/>
      <c r="H12" s="1"/>
      <c r="I12" s="1"/>
      <c r="J12" s="1"/>
      <c r="K12" s="1"/>
      <c r="L12" s="1"/>
      <c r="M12" s="1"/>
      <c r="N12" s="1"/>
      <c r="O12" s="1"/>
      <c r="P12" s="1"/>
      <c r="Q12" s="1"/>
      <c r="R12" s="1"/>
      <c r="S12" s="1"/>
      <c r="T12" s="1"/>
      <c r="U12" s="1"/>
      <c r="V12" s="1"/>
      <c r="W12" s="1"/>
      <c r="X12" s="1"/>
      <c r="Y12" s="1"/>
      <c r="Z12" s="1"/>
    </row>
    <row r="13" spans="1:26" ht="14.25" customHeight="1">
      <c r="A13" s="1" t="s">
        <v>174</v>
      </c>
      <c r="B13" s="1">
        <v>33.4</v>
      </c>
      <c r="C13" s="1">
        <v>13</v>
      </c>
      <c r="D13" s="1" t="str">
        <f t="shared" si="0"/>
        <v>insert into ingredient (name, fg_id)  values('Brussels Sprouts ',13);</v>
      </c>
      <c r="E13" s="1"/>
      <c r="F13" s="1"/>
      <c r="G13" s="1"/>
      <c r="H13" s="1"/>
      <c r="I13" s="1"/>
      <c r="J13" s="1"/>
      <c r="K13" s="1"/>
      <c r="L13" s="1"/>
      <c r="M13" s="1"/>
      <c r="N13" s="1"/>
      <c r="O13" s="1"/>
      <c r="P13" s="1"/>
      <c r="Q13" s="1"/>
      <c r="R13" s="1"/>
      <c r="S13" s="1"/>
      <c r="T13" s="1"/>
      <c r="U13" s="1"/>
      <c r="V13" s="1"/>
      <c r="W13" s="1"/>
      <c r="X13" s="1"/>
      <c r="Y13" s="1"/>
      <c r="Z13" s="1"/>
    </row>
    <row r="14" spans="1:26" ht="14.25" customHeight="1">
      <c r="A14" s="1" t="s">
        <v>175</v>
      </c>
      <c r="B14" s="1"/>
      <c r="C14" s="1">
        <v>22</v>
      </c>
      <c r="D14" s="1" t="str">
        <f t="shared" si="0"/>
        <v>insert into ingredient (name, fg_id)  values('Buckwheat',22);</v>
      </c>
      <c r="E14" s="1"/>
      <c r="F14" s="1"/>
      <c r="G14" s="1"/>
      <c r="H14" s="1"/>
      <c r="I14" s="1"/>
      <c r="J14" s="1"/>
      <c r="K14" s="1"/>
      <c r="L14" s="1"/>
      <c r="M14" s="1"/>
      <c r="N14" s="1"/>
      <c r="O14" s="1"/>
      <c r="P14" s="1"/>
      <c r="Q14" s="1"/>
      <c r="R14" s="1"/>
      <c r="S14" s="1"/>
      <c r="T14" s="1"/>
      <c r="U14" s="1"/>
      <c r="V14" s="1"/>
      <c r="W14" s="1"/>
      <c r="X14" s="1"/>
      <c r="Y14" s="1"/>
      <c r="Z14" s="1"/>
    </row>
    <row r="15" spans="1:26" ht="14.25" customHeight="1">
      <c r="A15" s="1" t="s">
        <v>176</v>
      </c>
      <c r="B15" s="1">
        <v>70</v>
      </c>
      <c r="C15" s="1">
        <v>16</v>
      </c>
      <c r="D15" s="1" t="str">
        <f t="shared" si="0"/>
        <v>insert into ingredient (name, fg_id)  values('Butter',16);</v>
      </c>
      <c r="E15" s="1"/>
      <c r="F15" s="1"/>
      <c r="G15" s="1"/>
      <c r="H15" s="1"/>
      <c r="I15" s="1"/>
      <c r="J15" s="1"/>
      <c r="K15" s="1"/>
      <c r="L15" s="1"/>
      <c r="M15" s="1"/>
      <c r="N15" s="1"/>
      <c r="O15" s="1"/>
      <c r="P15" s="1"/>
      <c r="Q15" s="1"/>
      <c r="R15" s="1"/>
      <c r="S15" s="1"/>
      <c r="T15" s="1"/>
      <c r="U15" s="1"/>
      <c r="V15" s="1"/>
      <c r="W15" s="1"/>
      <c r="X15" s="1"/>
      <c r="Y15" s="1"/>
      <c r="Z15" s="1"/>
    </row>
    <row r="16" spans="1:26" ht="14.25" customHeight="1">
      <c r="A16" s="1" t="s">
        <v>177</v>
      </c>
      <c r="B16" s="1">
        <v>21.8</v>
      </c>
      <c r="C16" s="1">
        <v>13</v>
      </c>
      <c r="D16" s="1" t="str">
        <f t="shared" si="0"/>
        <v>insert into ingredient (name, fg_id)  values('Cabbage',13);</v>
      </c>
      <c r="E16" s="1"/>
      <c r="F16" s="1"/>
      <c r="G16" s="1"/>
      <c r="H16" s="1"/>
      <c r="I16" s="1"/>
      <c r="J16" s="1"/>
      <c r="K16" s="1"/>
      <c r="L16" s="1"/>
      <c r="M16" s="1"/>
      <c r="N16" s="1"/>
      <c r="O16" s="1"/>
      <c r="P16" s="1"/>
      <c r="Q16" s="1"/>
      <c r="R16" s="1"/>
      <c r="S16" s="1"/>
      <c r="T16" s="1"/>
      <c r="U16" s="1"/>
      <c r="V16" s="1"/>
      <c r="W16" s="1"/>
      <c r="X16" s="1"/>
      <c r="Y16" s="1"/>
      <c r="Z16" s="1"/>
    </row>
    <row r="17" spans="1:26" ht="14.25" customHeight="1">
      <c r="A17" s="1" t="s">
        <v>178</v>
      </c>
      <c r="B17" s="1">
        <v>2</v>
      </c>
      <c r="C17" s="1">
        <v>13</v>
      </c>
      <c r="D17" s="1" t="str">
        <f t="shared" si="0"/>
        <v>insert into ingredient (name, fg_id)  values('Capers',13);</v>
      </c>
      <c r="E17" s="1"/>
      <c r="F17" s="1"/>
      <c r="G17" s="1"/>
      <c r="H17" s="1"/>
      <c r="I17" s="1"/>
      <c r="J17" s="1"/>
      <c r="K17" s="1"/>
      <c r="L17" s="1"/>
      <c r="M17" s="1"/>
      <c r="N17" s="1"/>
      <c r="O17" s="1"/>
      <c r="P17" s="1"/>
      <c r="Q17" s="1"/>
      <c r="R17" s="1"/>
      <c r="S17" s="1"/>
      <c r="T17" s="1"/>
      <c r="U17" s="1"/>
      <c r="V17" s="1"/>
      <c r="W17" s="1"/>
      <c r="X17" s="1"/>
      <c r="Y17" s="1"/>
      <c r="Z17" s="1"/>
    </row>
    <row r="18" spans="1:26" ht="14.25" customHeight="1">
      <c r="A18" s="1" t="s">
        <v>179</v>
      </c>
      <c r="B18" s="1">
        <v>33</v>
      </c>
      <c r="C18" s="1">
        <v>13</v>
      </c>
      <c r="D18" s="1" t="str">
        <f t="shared" si="0"/>
        <v>insert into ingredient (name, fg_id)  values('Carrots',13);</v>
      </c>
      <c r="E18" s="1"/>
      <c r="F18" s="1"/>
      <c r="G18" s="1"/>
      <c r="H18" s="1"/>
      <c r="I18" s="1"/>
      <c r="J18" s="1"/>
      <c r="K18" s="1"/>
      <c r="L18" s="1"/>
      <c r="M18" s="1"/>
      <c r="N18" s="1"/>
      <c r="O18" s="1"/>
      <c r="P18" s="1"/>
      <c r="Q18" s="1"/>
      <c r="R18" s="1"/>
      <c r="S18" s="1"/>
      <c r="T18" s="1"/>
      <c r="U18" s="1"/>
      <c r="V18" s="1"/>
      <c r="W18" s="1"/>
      <c r="X18" s="1"/>
      <c r="Y18" s="1"/>
      <c r="Z18" s="1"/>
    </row>
    <row r="19" spans="1:26" ht="14.25" customHeight="1">
      <c r="A19" s="1" t="s">
        <v>180</v>
      </c>
      <c r="B19" s="1"/>
      <c r="C19" s="1">
        <v>13</v>
      </c>
      <c r="D19" s="1" t="str">
        <f t="shared" si="0"/>
        <v>insert into ingredient (name, fg_id)  values('Celery',13);</v>
      </c>
      <c r="E19" s="1"/>
      <c r="F19" s="1"/>
      <c r="G19" s="1"/>
      <c r="H19" s="1"/>
      <c r="I19" s="1"/>
      <c r="J19" s="1"/>
      <c r="K19" s="1"/>
      <c r="L19" s="1"/>
      <c r="M19" s="1"/>
      <c r="N19" s="1"/>
      <c r="O19" s="1"/>
      <c r="P19" s="1"/>
      <c r="Q19" s="1"/>
      <c r="R19" s="1"/>
      <c r="S19" s="1"/>
      <c r="T19" s="1"/>
      <c r="U19" s="1"/>
      <c r="V19" s="1"/>
      <c r="W19" s="1"/>
      <c r="X19" s="1"/>
      <c r="Y19" s="1"/>
      <c r="Z19" s="1"/>
    </row>
    <row r="20" spans="1:26" ht="14.25" customHeight="1">
      <c r="A20" s="1" t="s">
        <v>181</v>
      </c>
      <c r="B20" s="1"/>
      <c r="C20" s="1">
        <v>16</v>
      </c>
      <c r="D20" s="1" t="str">
        <f t="shared" si="0"/>
        <v>insert into ingredient (name, fg_id)  values('Cheese',16);</v>
      </c>
      <c r="E20" s="1"/>
      <c r="F20" s="1"/>
      <c r="G20" s="1"/>
      <c r="H20" s="1"/>
      <c r="I20" s="1"/>
      <c r="J20" s="1"/>
      <c r="K20" s="1"/>
      <c r="L20" s="1"/>
      <c r="M20" s="1"/>
      <c r="N20" s="1"/>
      <c r="O20" s="1"/>
      <c r="P20" s="1"/>
      <c r="Q20" s="1"/>
      <c r="R20" s="1"/>
      <c r="S20" s="1"/>
      <c r="T20" s="1"/>
      <c r="U20" s="1"/>
      <c r="V20" s="1"/>
      <c r="W20" s="1"/>
      <c r="X20" s="1"/>
      <c r="Y20" s="1"/>
      <c r="Z20" s="1"/>
    </row>
    <row r="21" spans="1:26" ht="14.25" customHeight="1">
      <c r="A21" s="1" t="s">
        <v>182</v>
      </c>
      <c r="B21" s="1"/>
      <c r="C21" s="1">
        <v>22</v>
      </c>
      <c r="D21" s="1" t="str">
        <f t="shared" si="0"/>
        <v>insert into ingredient (name, fg_id)  values('Chia',22);</v>
      </c>
      <c r="E21" s="1"/>
      <c r="F21" s="1"/>
      <c r="G21" s="1"/>
      <c r="H21" s="1"/>
      <c r="I21" s="1"/>
      <c r="J21" s="1"/>
      <c r="K21" s="1"/>
      <c r="L21" s="1"/>
      <c r="M21" s="1"/>
      <c r="N21" s="1"/>
      <c r="O21" s="1"/>
      <c r="P21" s="1"/>
      <c r="Q21" s="1"/>
      <c r="R21" s="1"/>
      <c r="S21" s="1"/>
      <c r="T21" s="1"/>
      <c r="U21" s="1"/>
      <c r="V21" s="1"/>
      <c r="W21" s="1"/>
      <c r="X21" s="1"/>
      <c r="Y21" s="1"/>
      <c r="Z21" s="1"/>
    </row>
    <row r="22" spans="1:26" ht="14.25" customHeight="1">
      <c r="A22" s="1" t="s">
        <v>183</v>
      </c>
      <c r="B22" s="1">
        <v>210</v>
      </c>
      <c r="C22" s="1">
        <v>19</v>
      </c>
      <c r="D22" s="1" t="str">
        <f t="shared" si="0"/>
        <v>insert into ingredient (name, fg_id)  values('Chicken',19);</v>
      </c>
      <c r="E22" s="1"/>
      <c r="F22" s="1"/>
      <c r="G22" s="1"/>
      <c r="H22" s="1"/>
      <c r="I22" s="1"/>
      <c r="J22" s="1"/>
      <c r="K22" s="1"/>
      <c r="L22" s="1"/>
      <c r="M22" s="1"/>
      <c r="N22" s="1"/>
      <c r="O22" s="1"/>
      <c r="P22" s="1"/>
      <c r="Q22" s="1"/>
      <c r="R22" s="1"/>
      <c r="S22" s="1"/>
      <c r="T22" s="1"/>
      <c r="U22" s="1"/>
      <c r="V22" s="1"/>
      <c r="W22" s="1"/>
      <c r="X22" s="1"/>
      <c r="Y22" s="1"/>
      <c r="Z22" s="1"/>
    </row>
    <row r="23" spans="1:26" ht="14.25" customHeight="1">
      <c r="A23" s="1" t="s">
        <v>184</v>
      </c>
      <c r="B23" s="1"/>
      <c r="C23" s="1">
        <v>17</v>
      </c>
      <c r="D23" s="1" t="str">
        <f t="shared" si="0"/>
        <v>insert into ingredient (name, fg_id)  values('Chickpeas',17);</v>
      </c>
      <c r="E23" s="1"/>
      <c r="F23" s="1"/>
      <c r="G23" s="1"/>
      <c r="H23" s="1"/>
      <c r="I23" s="1"/>
      <c r="J23" s="1"/>
      <c r="K23" s="1"/>
      <c r="L23" s="1"/>
      <c r="M23" s="1"/>
      <c r="N23" s="1"/>
      <c r="O23" s="1"/>
      <c r="P23" s="1"/>
      <c r="Q23" s="1"/>
      <c r="R23" s="1"/>
      <c r="S23" s="1"/>
      <c r="T23" s="1"/>
      <c r="U23" s="1"/>
      <c r="V23" s="1"/>
      <c r="W23" s="1"/>
      <c r="X23" s="1"/>
      <c r="Y23" s="1"/>
      <c r="Z23" s="1"/>
    </row>
    <row r="24" spans="1:26" ht="14.25" customHeight="1">
      <c r="A24" s="1" t="s">
        <v>185</v>
      </c>
      <c r="B24" s="1"/>
      <c r="C24" s="1">
        <v>15</v>
      </c>
      <c r="D24" s="1" t="str">
        <f t="shared" si="0"/>
        <v>insert into ingredient (name, fg_id)  values('Chocolate Chips',15);</v>
      </c>
      <c r="E24" s="1"/>
      <c r="F24" s="1"/>
      <c r="G24" s="1"/>
      <c r="H24" s="1"/>
      <c r="I24" s="1"/>
      <c r="J24" s="1"/>
      <c r="K24" s="1"/>
      <c r="L24" s="1"/>
      <c r="M24" s="1"/>
      <c r="N24" s="1"/>
      <c r="O24" s="1"/>
      <c r="P24" s="1"/>
      <c r="Q24" s="1"/>
      <c r="R24" s="1"/>
      <c r="S24" s="1"/>
      <c r="T24" s="1"/>
      <c r="U24" s="1"/>
      <c r="V24" s="1"/>
      <c r="W24" s="1"/>
      <c r="X24" s="1"/>
      <c r="Y24" s="1"/>
      <c r="Z24" s="1"/>
    </row>
    <row r="25" spans="1:26" ht="14.25" customHeight="1">
      <c r="A25" s="1" t="s">
        <v>186</v>
      </c>
      <c r="B25" s="1"/>
      <c r="C25" s="1">
        <v>13</v>
      </c>
      <c r="D25" s="1" t="str">
        <f t="shared" si="0"/>
        <v>insert into ingredient (name, fg_id)  values('Cilantro',13);</v>
      </c>
      <c r="E25" s="1"/>
      <c r="F25" s="1"/>
      <c r="G25" s="1"/>
      <c r="H25" s="1"/>
      <c r="I25" s="1"/>
      <c r="J25" s="1"/>
      <c r="K25" s="1"/>
      <c r="L25" s="1"/>
      <c r="M25" s="1"/>
      <c r="N25" s="1"/>
      <c r="O25" s="1"/>
      <c r="P25" s="1"/>
      <c r="Q25" s="1"/>
      <c r="R25" s="1"/>
      <c r="S25" s="1"/>
      <c r="T25" s="1"/>
      <c r="U25" s="1"/>
      <c r="V25" s="1"/>
      <c r="W25" s="1"/>
      <c r="X25" s="1"/>
      <c r="Y25" s="1"/>
      <c r="Z25" s="1"/>
    </row>
    <row r="26" spans="1:26" ht="14.25" customHeight="1">
      <c r="A26" s="1" t="s">
        <v>187</v>
      </c>
      <c r="B26" s="1"/>
      <c r="C26" s="1">
        <v>16</v>
      </c>
      <c r="D26" s="1" t="str">
        <f t="shared" si="0"/>
        <v>insert into ingredient (name, fg_id)  values('Coconut milk',16);</v>
      </c>
      <c r="E26" s="1"/>
      <c r="F26" s="1"/>
      <c r="G26" s="1"/>
      <c r="H26" s="1"/>
      <c r="I26" s="1"/>
      <c r="J26" s="1"/>
      <c r="K26" s="1"/>
      <c r="L26" s="1"/>
      <c r="M26" s="1"/>
      <c r="N26" s="1"/>
      <c r="O26" s="1"/>
      <c r="P26" s="1"/>
      <c r="Q26" s="1"/>
      <c r="R26" s="1"/>
      <c r="S26" s="1"/>
      <c r="T26" s="1"/>
      <c r="U26" s="1"/>
      <c r="V26" s="1"/>
      <c r="W26" s="1"/>
      <c r="X26" s="1"/>
      <c r="Y26" s="1"/>
      <c r="Z26" s="1"/>
    </row>
    <row r="27" spans="1:26" ht="14.25" customHeight="1">
      <c r="A27" s="1" t="s">
        <v>188</v>
      </c>
      <c r="B27" s="1"/>
      <c r="C27" s="1">
        <v>13</v>
      </c>
      <c r="D27" s="1" t="str">
        <f t="shared" si="0"/>
        <v>insert into ingredient (name, fg_id)  values('Corn Meal',13);</v>
      </c>
      <c r="E27" s="1"/>
      <c r="F27" s="1"/>
      <c r="G27" s="1"/>
      <c r="H27" s="1"/>
      <c r="I27" s="1"/>
      <c r="J27" s="1"/>
      <c r="K27" s="1"/>
      <c r="L27" s="1"/>
      <c r="M27" s="1"/>
      <c r="N27" s="1"/>
      <c r="O27" s="1"/>
      <c r="P27" s="1"/>
      <c r="Q27" s="1"/>
      <c r="R27" s="1"/>
      <c r="S27" s="1"/>
      <c r="T27" s="1"/>
      <c r="U27" s="1"/>
      <c r="V27" s="1"/>
      <c r="W27" s="1"/>
      <c r="X27" s="1"/>
      <c r="Y27" s="1"/>
      <c r="Z27" s="1"/>
    </row>
    <row r="28" spans="1:26" ht="14.25" customHeight="1">
      <c r="A28" s="1" t="s">
        <v>189</v>
      </c>
      <c r="B28" s="1"/>
      <c r="C28" s="1">
        <v>15</v>
      </c>
      <c r="D28" s="1" t="str">
        <f t="shared" si="0"/>
        <v>insert into ingredient (name, fg_id)  values('Couscous',15);</v>
      </c>
      <c r="E28" s="1"/>
      <c r="F28" s="1"/>
      <c r="G28" s="1"/>
      <c r="H28" s="1"/>
      <c r="I28" s="1"/>
      <c r="J28" s="1"/>
      <c r="K28" s="1"/>
      <c r="L28" s="1"/>
      <c r="M28" s="1"/>
      <c r="N28" s="1"/>
      <c r="O28" s="1"/>
      <c r="P28" s="1"/>
      <c r="Q28" s="1"/>
      <c r="R28" s="1"/>
      <c r="S28" s="1"/>
      <c r="T28" s="1"/>
      <c r="U28" s="1"/>
      <c r="V28" s="1"/>
      <c r="W28" s="1"/>
      <c r="X28" s="1"/>
      <c r="Y28" s="1"/>
      <c r="Z28" s="1"/>
    </row>
    <row r="29" spans="1:26" ht="14.25" customHeight="1">
      <c r="A29" s="1" t="s">
        <v>190</v>
      </c>
      <c r="B29" s="1"/>
      <c r="C29" s="1">
        <v>13</v>
      </c>
      <c r="D29" s="1" t="str">
        <f t="shared" si="0"/>
        <v>insert into ingredient (name, fg_id)  values('Cucumber',13);</v>
      </c>
      <c r="E29" s="1"/>
      <c r="F29" s="1"/>
      <c r="G29" s="1"/>
      <c r="H29" s="1"/>
      <c r="I29" s="1"/>
      <c r="J29" s="1"/>
      <c r="K29" s="1"/>
      <c r="L29" s="1"/>
      <c r="M29" s="1"/>
      <c r="N29" s="1"/>
      <c r="O29" s="1"/>
      <c r="P29" s="1"/>
      <c r="Q29" s="1"/>
      <c r="R29" s="1"/>
      <c r="S29" s="1"/>
      <c r="T29" s="1"/>
      <c r="U29" s="1"/>
      <c r="V29" s="1"/>
      <c r="W29" s="1"/>
      <c r="X29" s="1"/>
      <c r="Y29" s="1"/>
      <c r="Z29" s="1"/>
    </row>
    <row r="30" spans="1:26" ht="14.25" customHeight="1">
      <c r="A30" s="1" t="s">
        <v>191</v>
      </c>
      <c r="B30" s="1"/>
      <c r="C30" s="1">
        <v>22</v>
      </c>
      <c r="D30" s="1" t="str">
        <f t="shared" si="0"/>
        <v>insert into ingredient (name, fg_id)  values('Dijon Mustard',22);</v>
      </c>
      <c r="E30" s="1"/>
      <c r="F30" s="1"/>
      <c r="G30" s="1"/>
      <c r="H30" s="1"/>
      <c r="I30" s="1"/>
      <c r="J30" s="1"/>
      <c r="K30" s="1"/>
      <c r="L30" s="1"/>
      <c r="M30" s="1"/>
      <c r="N30" s="1"/>
      <c r="O30" s="1"/>
      <c r="P30" s="1"/>
      <c r="Q30" s="1"/>
      <c r="R30" s="1"/>
      <c r="S30" s="1"/>
      <c r="T30" s="1"/>
      <c r="U30" s="1"/>
      <c r="V30" s="1"/>
      <c r="W30" s="1"/>
      <c r="X30" s="1"/>
      <c r="Y30" s="1"/>
      <c r="Z30" s="1"/>
    </row>
    <row r="31" spans="1:26" ht="14.25" customHeight="1">
      <c r="A31" s="1" t="s">
        <v>192</v>
      </c>
      <c r="B31" s="1"/>
      <c r="C31" s="1">
        <v>13</v>
      </c>
      <c r="D31" s="1" t="str">
        <f t="shared" si="0"/>
        <v>insert into ingredient (name, fg_id)  values('Dill',13);</v>
      </c>
      <c r="E31" s="1"/>
      <c r="F31" s="1"/>
      <c r="G31" s="1"/>
      <c r="H31" s="1"/>
      <c r="I31" s="1"/>
      <c r="J31" s="1"/>
      <c r="K31" s="1"/>
      <c r="L31" s="1"/>
      <c r="M31" s="1"/>
      <c r="N31" s="1"/>
      <c r="O31" s="1"/>
      <c r="P31" s="1"/>
      <c r="Q31" s="1"/>
      <c r="R31" s="1"/>
      <c r="S31" s="1"/>
      <c r="T31" s="1"/>
      <c r="U31" s="1"/>
      <c r="V31" s="1"/>
      <c r="W31" s="1"/>
      <c r="X31" s="1"/>
      <c r="Y31" s="1"/>
      <c r="Z31" s="1"/>
    </row>
    <row r="32" spans="1:26" ht="14.25" customHeight="1">
      <c r="A32" s="1" t="s">
        <v>193</v>
      </c>
      <c r="B32" s="1"/>
      <c r="C32" s="1">
        <v>20</v>
      </c>
      <c r="D32" s="1" t="str">
        <f t="shared" si="0"/>
        <v>insert into ingredient (name, fg_id)  values('Eggs',20);</v>
      </c>
      <c r="E32" s="1"/>
      <c r="F32" s="1"/>
      <c r="G32" s="1"/>
      <c r="H32" s="1"/>
      <c r="I32" s="1"/>
      <c r="J32" s="1"/>
      <c r="K32" s="1"/>
      <c r="L32" s="1"/>
      <c r="M32" s="1"/>
      <c r="N32" s="1"/>
      <c r="O32" s="1"/>
      <c r="P32" s="1"/>
      <c r="Q32" s="1"/>
      <c r="R32" s="1"/>
      <c r="S32" s="1"/>
      <c r="T32" s="1"/>
      <c r="U32" s="1"/>
      <c r="V32" s="1"/>
      <c r="W32" s="1"/>
      <c r="X32" s="1"/>
      <c r="Y32" s="1"/>
      <c r="Z32" s="1"/>
    </row>
    <row r="33" spans="1:26" ht="14.25" customHeight="1">
      <c r="A33" s="1" t="s">
        <v>194</v>
      </c>
      <c r="B33" s="1"/>
      <c r="C33" s="1">
        <v>21</v>
      </c>
      <c r="D33" s="1" t="str">
        <f t="shared" si="0"/>
        <v>insert into ingredient (name, fg_id)  values('Fish',21);</v>
      </c>
      <c r="E33" s="1"/>
      <c r="F33" s="1"/>
      <c r="G33" s="1"/>
      <c r="H33" s="1"/>
      <c r="I33" s="1"/>
      <c r="J33" s="1"/>
      <c r="K33" s="1"/>
      <c r="L33" s="1"/>
      <c r="M33" s="1"/>
      <c r="N33" s="1"/>
      <c r="O33" s="1"/>
      <c r="P33" s="1"/>
      <c r="Q33" s="1"/>
      <c r="R33" s="1"/>
      <c r="S33" s="1"/>
      <c r="T33" s="1"/>
      <c r="U33" s="1"/>
      <c r="V33" s="1"/>
      <c r="W33" s="1"/>
      <c r="X33" s="1"/>
      <c r="Y33" s="1"/>
      <c r="Z33" s="1"/>
    </row>
    <row r="34" spans="1:26" ht="14.25" customHeight="1">
      <c r="A34" s="1" t="s">
        <v>195</v>
      </c>
      <c r="B34" s="1"/>
      <c r="C34" s="1">
        <v>15</v>
      </c>
      <c r="D34" s="1" t="str">
        <f t="shared" si="0"/>
        <v>insert into ingredient (name, fg_id)  values('Flour',15);</v>
      </c>
      <c r="E34" s="1"/>
      <c r="F34" s="1"/>
      <c r="G34" s="1"/>
      <c r="H34" s="1"/>
      <c r="I34" s="1"/>
      <c r="J34" s="1"/>
      <c r="K34" s="1"/>
      <c r="L34" s="1"/>
      <c r="M34" s="1"/>
      <c r="N34" s="1"/>
      <c r="O34" s="1"/>
      <c r="P34" s="1"/>
      <c r="Q34" s="1"/>
      <c r="R34" s="1"/>
      <c r="S34" s="1"/>
      <c r="T34" s="1"/>
      <c r="U34" s="1"/>
      <c r="V34" s="1"/>
      <c r="W34" s="1"/>
      <c r="X34" s="1"/>
      <c r="Y34" s="1"/>
      <c r="Z34" s="1"/>
    </row>
    <row r="35" spans="1:26" ht="14.25" customHeight="1">
      <c r="A35" s="1" t="s">
        <v>196</v>
      </c>
      <c r="B35" s="1"/>
      <c r="C35" s="1">
        <v>13</v>
      </c>
      <c r="D35" s="1" t="str">
        <f t="shared" si="0"/>
        <v>insert into ingredient (name, fg_id)  values('Garlic',13);</v>
      </c>
      <c r="E35" s="1"/>
      <c r="F35" s="1"/>
      <c r="G35" s="1"/>
      <c r="H35" s="1"/>
      <c r="I35" s="1"/>
      <c r="J35" s="1"/>
      <c r="K35" s="1"/>
      <c r="L35" s="1"/>
      <c r="M35" s="1"/>
      <c r="N35" s="1"/>
      <c r="O35" s="1"/>
      <c r="P35" s="1"/>
      <c r="Q35" s="1"/>
      <c r="R35" s="1"/>
      <c r="S35" s="1"/>
      <c r="T35" s="1"/>
      <c r="U35" s="1"/>
      <c r="V35" s="1"/>
      <c r="W35" s="1"/>
      <c r="X35" s="1"/>
      <c r="Y35" s="1"/>
      <c r="Z35" s="1"/>
    </row>
    <row r="36" spans="1:26" ht="14.25" customHeight="1">
      <c r="A36" s="1" t="s">
        <v>197</v>
      </c>
      <c r="B36" s="1"/>
      <c r="C36" s="1">
        <v>13</v>
      </c>
      <c r="D36" s="1" t="str">
        <f t="shared" si="0"/>
        <v>insert into ingredient (name, fg_id)  values('Ginger',13);</v>
      </c>
      <c r="E36" s="1"/>
      <c r="F36" s="1"/>
      <c r="G36" s="1"/>
      <c r="H36" s="1"/>
      <c r="I36" s="1"/>
      <c r="J36" s="1"/>
      <c r="K36" s="1"/>
      <c r="L36" s="1"/>
      <c r="M36" s="1"/>
      <c r="N36" s="1"/>
      <c r="O36" s="1"/>
      <c r="P36" s="1"/>
      <c r="Q36" s="1"/>
      <c r="R36" s="1"/>
      <c r="S36" s="1"/>
      <c r="T36" s="1"/>
      <c r="U36" s="1"/>
      <c r="V36" s="1"/>
      <c r="W36" s="1"/>
      <c r="X36" s="1"/>
      <c r="Y36" s="1"/>
      <c r="Z36" s="1"/>
    </row>
    <row r="37" spans="1:26" ht="14.25" customHeight="1">
      <c r="A37" s="1" t="s">
        <v>198</v>
      </c>
      <c r="B37" s="1"/>
      <c r="C37" s="1">
        <v>15</v>
      </c>
      <c r="D37" s="1" t="str">
        <f t="shared" si="0"/>
        <v>insert into ingredient (name, fg_id)  values('Gnocchi',15);</v>
      </c>
      <c r="E37" s="1"/>
      <c r="F37" s="1"/>
      <c r="G37" s="1"/>
      <c r="H37" s="1"/>
      <c r="I37" s="1"/>
      <c r="J37" s="1"/>
      <c r="K37" s="1"/>
      <c r="L37" s="1"/>
      <c r="M37" s="1"/>
      <c r="N37" s="1"/>
      <c r="O37" s="1"/>
      <c r="P37" s="1"/>
      <c r="Q37" s="1"/>
      <c r="R37" s="1"/>
      <c r="S37" s="1"/>
      <c r="T37" s="1"/>
      <c r="U37" s="1"/>
      <c r="V37" s="1"/>
      <c r="W37" s="1"/>
      <c r="X37" s="1"/>
      <c r="Y37" s="1"/>
      <c r="Z37" s="1"/>
    </row>
    <row r="38" spans="1:26" ht="14.25" customHeight="1">
      <c r="A38" s="1" t="s">
        <v>199</v>
      </c>
      <c r="B38" s="1"/>
      <c r="C38" s="1">
        <v>13</v>
      </c>
      <c r="D38" s="1" t="str">
        <f t="shared" si="0"/>
        <v>insert into ingredient (name, fg_id)  values('Green Onion',13);</v>
      </c>
      <c r="E38" s="1"/>
      <c r="F38" s="1"/>
      <c r="G38" s="1"/>
      <c r="H38" s="1"/>
      <c r="I38" s="1"/>
      <c r="J38" s="1"/>
      <c r="K38" s="1"/>
      <c r="L38" s="1"/>
      <c r="M38" s="1"/>
      <c r="N38" s="1"/>
      <c r="O38" s="1"/>
      <c r="P38" s="1"/>
      <c r="Q38" s="1"/>
      <c r="R38" s="1"/>
      <c r="S38" s="1"/>
      <c r="T38" s="1"/>
      <c r="U38" s="1"/>
      <c r="V38" s="1"/>
      <c r="W38" s="1"/>
      <c r="X38" s="1"/>
      <c r="Y38" s="1"/>
      <c r="Z38" s="1"/>
    </row>
    <row r="39" spans="1:26" ht="14.25" customHeight="1">
      <c r="A39" s="1" t="s">
        <v>200</v>
      </c>
      <c r="B39" s="1"/>
      <c r="C39" s="1">
        <v>18</v>
      </c>
      <c r="D39" s="1" t="str">
        <f t="shared" si="0"/>
        <v>insert into ingredient (name, fg_id)  values('Ham',18);</v>
      </c>
      <c r="E39" s="1"/>
      <c r="F39" s="1"/>
      <c r="G39" s="1"/>
      <c r="H39" s="1"/>
      <c r="I39" s="1"/>
      <c r="J39" s="1"/>
      <c r="K39" s="1"/>
      <c r="L39" s="1"/>
      <c r="M39" s="1"/>
      <c r="N39" s="1"/>
      <c r="O39" s="1"/>
      <c r="P39" s="1"/>
      <c r="Q39" s="1"/>
      <c r="R39" s="1"/>
      <c r="S39" s="1"/>
      <c r="T39" s="1"/>
      <c r="U39" s="1"/>
      <c r="V39" s="1"/>
      <c r="W39" s="1"/>
      <c r="X39" s="1"/>
      <c r="Y39" s="1"/>
      <c r="Z39" s="1"/>
    </row>
    <row r="40" spans="1:26" ht="14.25" customHeight="1">
      <c r="A40" s="1" t="s">
        <v>201</v>
      </c>
      <c r="B40" s="1"/>
      <c r="C40" s="1">
        <v>13</v>
      </c>
      <c r="D40" s="1" t="str">
        <f t="shared" si="0"/>
        <v>insert into ingredient (name, fg_id)  values('Jalopeno Pepper',13);</v>
      </c>
      <c r="E40" s="1"/>
      <c r="F40" s="1"/>
      <c r="G40" s="1"/>
      <c r="H40" s="1"/>
      <c r="I40" s="1"/>
      <c r="J40" s="1"/>
      <c r="K40" s="1"/>
      <c r="L40" s="1"/>
      <c r="M40" s="1"/>
      <c r="N40" s="1"/>
      <c r="O40" s="1"/>
      <c r="P40" s="1"/>
      <c r="Q40" s="1"/>
      <c r="R40" s="1"/>
      <c r="S40" s="1"/>
      <c r="T40" s="1"/>
      <c r="U40" s="1"/>
      <c r="V40" s="1"/>
      <c r="W40" s="1"/>
      <c r="X40" s="1"/>
      <c r="Y40" s="1"/>
      <c r="Z40" s="1"/>
    </row>
    <row r="41" spans="1:26" ht="14.25" customHeight="1">
      <c r="A41" s="1" t="s">
        <v>202</v>
      </c>
      <c r="B41" s="1"/>
      <c r="C41" s="1">
        <v>13</v>
      </c>
      <c r="D41" s="1" t="str">
        <f t="shared" si="0"/>
        <v>insert into ingredient (name, fg_id)  values('Kale',13);</v>
      </c>
      <c r="E41" s="1"/>
      <c r="F41" s="1"/>
      <c r="G41" s="1"/>
      <c r="H41" s="1"/>
      <c r="I41" s="1"/>
      <c r="J41" s="1"/>
      <c r="K41" s="1"/>
      <c r="L41" s="1"/>
      <c r="M41" s="1"/>
      <c r="N41" s="1"/>
      <c r="O41" s="1"/>
      <c r="P41" s="1"/>
      <c r="Q41" s="1"/>
      <c r="R41" s="1"/>
      <c r="S41" s="1"/>
      <c r="T41" s="1"/>
      <c r="U41" s="1"/>
      <c r="V41" s="1"/>
      <c r="W41" s="1"/>
      <c r="X41" s="1"/>
      <c r="Y41" s="1"/>
      <c r="Z41" s="1"/>
    </row>
    <row r="42" spans="1:26" ht="14.25" customHeight="1">
      <c r="A42" s="1" t="s">
        <v>203</v>
      </c>
      <c r="B42" s="1"/>
      <c r="C42" s="1">
        <v>18</v>
      </c>
      <c r="D42" s="1" t="str">
        <f t="shared" si="0"/>
        <v>insert into ingredient (name, fg_id)  values('Kielbasa',18);</v>
      </c>
      <c r="E42" s="1"/>
      <c r="F42" s="1"/>
      <c r="G42" s="1"/>
      <c r="H42" s="1"/>
      <c r="I42" s="1"/>
      <c r="J42" s="1"/>
      <c r="K42" s="1"/>
      <c r="L42" s="1"/>
      <c r="M42" s="1"/>
      <c r="N42" s="1"/>
      <c r="O42" s="1"/>
      <c r="P42" s="1"/>
      <c r="Q42" s="1"/>
      <c r="R42" s="1"/>
      <c r="S42" s="1"/>
      <c r="T42" s="1"/>
      <c r="U42" s="1"/>
      <c r="V42" s="1"/>
      <c r="W42" s="1"/>
      <c r="X42" s="1"/>
      <c r="Y42" s="1"/>
      <c r="Z42" s="1"/>
    </row>
    <row r="43" spans="1:26" ht="14.25" customHeight="1">
      <c r="A43" s="1" t="s">
        <v>204</v>
      </c>
      <c r="B43" s="1"/>
      <c r="C43" s="1">
        <v>14</v>
      </c>
      <c r="D43" s="1" t="str">
        <f t="shared" si="0"/>
        <v>insert into ingredient (name, fg_id)  values('Lemon',14);</v>
      </c>
      <c r="E43" s="1"/>
      <c r="F43" s="1"/>
      <c r="G43" s="1"/>
      <c r="H43" s="1"/>
      <c r="I43" s="1"/>
      <c r="J43" s="1"/>
      <c r="K43" s="1"/>
      <c r="L43" s="1"/>
      <c r="M43" s="1"/>
      <c r="N43" s="1"/>
      <c r="O43" s="1"/>
      <c r="P43" s="1"/>
      <c r="Q43" s="1"/>
      <c r="R43" s="1"/>
      <c r="S43" s="1"/>
      <c r="T43" s="1"/>
      <c r="U43" s="1"/>
      <c r="V43" s="1"/>
      <c r="W43" s="1"/>
      <c r="X43" s="1"/>
      <c r="Y43" s="1"/>
      <c r="Z43" s="1"/>
    </row>
    <row r="44" spans="1:26" ht="14.25" customHeight="1">
      <c r="A44" s="1" t="s">
        <v>205</v>
      </c>
      <c r="B44" s="1"/>
      <c r="C44" s="1">
        <v>17</v>
      </c>
      <c r="D44" s="1" t="str">
        <f t="shared" si="0"/>
        <v>insert into ingredient (name, fg_id)  values('Lentils',17);</v>
      </c>
      <c r="E44" s="1"/>
      <c r="F44" s="1"/>
      <c r="G44" s="1"/>
      <c r="H44" s="1"/>
      <c r="I44" s="1"/>
      <c r="J44" s="1"/>
      <c r="K44" s="1"/>
      <c r="L44" s="1"/>
      <c r="M44" s="1"/>
      <c r="N44" s="1"/>
      <c r="O44" s="1"/>
      <c r="P44" s="1"/>
      <c r="Q44" s="1"/>
      <c r="R44" s="1"/>
      <c r="S44" s="1"/>
      <c r="T44" s="1"/>
      <c r="U44" s="1"/>
      <c r="V44" s="1"/>
      <c r="W44" s="1"/>
      <c r="X44" s="1"/>
      <c r="Y44" s="1"/>
      <c r="Z44" s="1"/>
    </row>
    <row r="45" spans="1:26" ht="14.25" customHeight="1">
      <c r="A45" s="1" t="s">
        <v>206</v>
      </c>
      <c r="B45" s="1"/>
      <c r="C45" s="1">
        <v>14</v>
      </c>
      <c r="D45" s="1" t="str">
        <f t="shared" si="0"/>
        <v>insert into ingredient (name, fg_id)  values('Lime',14);</v>
      </c>
      <c r="E45" s="1"/>
      <c r="F45" s="1"/>
      <c r="G45" s="1"/>
      <c r="H45" s="1"/>
      <c r="I45" s="1"/>
      <c r="J45" s="1"/>
      <c r="K45" s="1"/>
      <c r="L45" s="1"/>
      <c r="M45" s="1"/>
      <c r="N45" s="1"/>
      <c r="O45" s="1"/>
      <c r="P45" s="1"/>
      <c r="Q45" s="1"/>
      <c r="R45" s="1"/>
      <c r="S45" s="1"/>
      <c r="T45" s="1"/>
      <c r="U45" s="1"/>
      <c r="V45" s="1"/>
      <c r="W45" s="1"/>
      <c r="X45" s="1"/>
      <c r="Y45" s="1"/>
      <c r="Z45" s="1"/>
    </row>
    <row r="46" spans="1:26" ht="14.25" customHeight="1">
      <c r="A46" s="1" t="s">
        <v>207</v>
      </c>
      <c r="B46" s="1"/>
      <c r="C46" s="1">
        <v>14</v>
      </c>
      <c r="D46" s="1" t="str">
        <f t="shared" si="0"/>
        <v>insert into ingredient (name, fg_id)  values('Mango',14);</v>
      </c>
      <c r="E46" s="1"/>
      <c r="F46" s="1"/>
      <c r="G46" s="1"/>
      <c r="H46" s="1"/>
      <c r="I46" s="1"/>
      <c r="J46" s="1"/>
      <c r="K46" s="1"/>
      <c r="L46" s="1"/>
      <c r="M46" s="1"/>
      <c r="N46" s="1"/>
      <c r="O46" s="1"/>
      <c r="P46" s="1"/>
      <c r="Q46" s="1"/>
      <c r="R46" s="1"/>
      <c r="S46" s="1"/>
      <c r="T46" s="1"/>
      <c r="U46" s="1"/>
      <c r="V46" s="1"/>
      <c r="W46" s="1"/>
      <c r="X46" s="1"/>
      <c r="Y46" s="1"/>
      <c r="Z46" s="1"/>
    </row>
    <row r="47" spans="1:26" ht="14.25" customHeight="1">
      <c r="A47" s="1" t="s">
        <v>208</v>
      </c>
      <c r="B47" s="1"/>
      <c r="C47" s="1">
        <v>22</v>
      </c>
      <c r="D47" s="1" t="str">
        <f t="shared" si="0"/>
        <v>insert into ingredient (name, fg_id)  values('Marinara Sauce',22);</v>
      </c>
      <c r="E47" s="1"/>
      <c r="F47" s="1"/>
      <c r="G47" s="1"/>
      <c r="H47" s="1"/>
      <c r="I47" s="1"/>
      <c r="J47" s="1"/>
      <c r="K47" s="1"/>
      <c r="L47" s="1"/>
      <c r="M47" s="1"/>
      <c r="N47" s="1"/>
      <c r="O47" s="1"/>
      <c r="P47" s="1"/>
      <c r="Q47" s="1"/>
      <c r="R47" s="1"/>
      <c r="S47" s="1"/>
      <c r="T47" s="1"/>
      <c r="U47" s="1"/>
      <c r="V47" s="1"/>
      <c r="W47" s="1"/>
      <c r="X47" s="1"/>
      <c r="Y47" s="1"/>
      <c r="Z47" s="1"/>
    </row>
    <row r="48" spans="1:26" ht="14.25" customHeight="1">
      <c r="A48" s="1" t="s">
        <v>209</v>
      </c>
      <c r="B48" s="1"/>
      <c r="C48" s="1">
        <v>16</v>
      </c>
      <c r="D48" s="1" t="str">
        <f t="shared" si="0"/>
        <v>insert into ingredient (name, fg_id)  values('Milk',16);</v>
      </c>
      <c r="E48" s="1"/>
      <c r="F48" s="1"/>
      <c r="G48" s="1"/>
      <c r="H48" s="1"/>
      <c r="I48" s="1"/>
      <c r="J48" s="1"/>
      <c r="K48" s="1"/>
      <c r="L48" s="1"/>
      <c r="M48" s="1"/>
      <c r="N48" s="1"/>
      <c r="O48" s="1"/>
      <c r="P48" s="1"/>
      <c r="Q48" s="1"/>
      <c r="R48" s="1"/>
      <c r="S48" s="1"/>
      <c r="T48" s="1"/>
      <c r="U48" s="1"/>
      <c r="V48" s="1"/>
      <c r="W48" s="1"/>
      <c r="X48" s="1"/>
      <c r="Y48" s="1"/>
      <c r="Z48" s="1"/>
    </row>
    <row r="49" spans="1:26" ht="14.25" customHeight="1">
      <c r="A49" s="1" t="s">
        <v>210</v>
      </c>
      <c r="B49" s="1"/>
      <c r="C49" s="1">
        <v>15</v>
      </c>
      <c r="D49" s="1" t="str">
        <f t="shared" si="0"/>
        <v>insert into ingredient (name, fg_id)  values('Noodles',15);</v>
      </c>
      <c r="E49" s="1"/>
      <c r="F49" s="1"/>
      <c r="G49" s="1"/>
      <c r="H49" s="1"/>
      <c r="I49" s="1"/>
      <c r="J49" s="1"/>
      <c r="K49" s="1"/>
      <c r="L49" s="1"/>
      <c r="M49" s="1"/>
      <c r="N49" s="1"/>
      <c r="O49" s="1"/>
      <c r="P49" s="1"/>
      <c r="Q49" s="1"/>
      <c r="R49" s="1"/>
      <c r="S49" s="1"/>
      <c r="T49" s="1"/>
      <c r="U49" s="1"/>
      <c r="V49" s="1"/>
      <c r="W49" s="1"/>
      <c r="X49" s="1"/>
      <c r="Y49" s="1"/>
      <c r="Z49" s="1"/>
    </row>
    <row r="50" spans="1:26" ht="14.25" customHeight="1">
      <c r="A50" s="1" t="s">
        <v>211</v>
      </c>
      <c r="B50" s="1"/>
      <c r="C50" s="1">
        <v>13</v>
      </c>
      <c r="D50" s="1" t="str">
        <f t="shared" si="0"/>
        <v>insert into ingredient (name, fg_id)  values('Onion',13);</v>
      </c>
      <c r="E50" s="1"/>
      <c r="F50" s="1"/>
      <c r="G50" s="1"/>
      <c r="H50" s="1"/>
      <c r="I50" s="1"/>
      <c r="J50" s="1"/>
      <c r="K50" s="1"/>
      <c r="L50" s="1"/>
      <c r="M50" s="1"/>
      <c r="N50" s="1"/>
      <c r="O50" s="1"/>
      <c r="P50" s="1"/>
      <c r="Q50" s="1"/>
      <c r="R50" s="1"/>
      <c r="S50" s="1"/>
      <c r="T50" s="1"/>
      <c r="U50" s="1"/>
      <c r="V50" s="1"/>
      <c r="W50" s="1"/>
      <c r="X50" s="1"/>
      <c r="Y50" s="1"/>
      <c r="Z50" s="1"/>
    </row>
    <row r="51" spans="1:26" ht="14.25" customHeight="1">
      <c r="A51" s="1" t="s">
        <v>212</v>
      </c>
      <c r="B51" s="1"/>
      <c r="C51" s="1">
        <v>15</v>
      </c>
      <c r="D51" s="1" t="str">
        <f t="shared" si="0"/>
        <v>insert into ingredient (name, fg_id)  values('Orzo',15);</v>
      </c>
      <c r="E51" s="1"/>
      <c r="F51" s="1"/>
      <c r="G51" s="1"/>
      <c r="H51" s="1"/>
      <c r="I51" s="1"/>
      <c r="J51" s="1"/>
      <c r="K51" s="1"/>
      <c r="L51" s="1"/>
      <c r="M51" s="1"/>
      <c r="N51" s="1"/>
      <c r="O51" s="1"/>
      <c r="P51" s="1"/>
      <c r="Q51" s="1"/>
      <c r="R51" s="1"/>
      <c r="S51" s="1"/>
      <c r="T51" s="1"/>
      <c r="U51" s="1"/>
      <c r="V51" s="1"/>
      <c r="W51" s="1"/>
      <c r="X51" s="1"/>
      <c r="Y51" s="1"/>
      <c r="Z51" s="1"/>
    </row>
    <row r="52" spans="1:26" ht="14.25" customHeight="1">
      <c r="A52" s="1" t="s">
        <v>213</v>
      </c>
      <c r="B52" s="1"/>
      <c r="C52" s="1">
        <v>14</v>
      </c>
      <c r="D52" s="1" t="str">
        <f t="shared" si="0"/>
        <v>insert into ingredient (name, fg_id)  values('Parsley',14);</v>
      </c>
      <c r="E52" s="1"/>
      <c r="F52" s="1"/>
      <c r="G52" s="1"/>
      <c r="H52" s="1"/>
      <c r="I52" s="1"/>
      <c r="J52" s="1"/>
      <c r="K52" s="1"/>
      <c r="L52" s="1"/>
      <c r="M52" s="1"/>
      <c r="N52" s="1"/>
      <c r="O52" s="1"/>
      <c r="P52" s="1"/>
      <c r="Q52" s="1"/>
      <c r="R52" s="1"/>
      <c r="S52" s="1"/>
      <c r="T52" s="1"/>
      <c r="U52" s="1"/>
      <c r="V52" s="1"/>
      <c r="W52" s="1"/>
      <c r="X52" s="1"/>
      <c r="Y52" s="1"/>
      <c r="Z52" s="1"/>
    </row>
    <row r="53" spans="1:26" ht="14.25" customHeight="1">
      <c r="A53" s="1" t="s">
        <v>214</v>
      </c>
      <c r="B53" s="1"/>
      <c r="C53" s="1">
        <v>14</v>
      </c>
      <c r="D53" s="1" t="str">
        <f t="shared" si="0"/>
        <v>insert into ingredient (name, fg_id)  values('Parsnips',14);</v>
      </c>
      <c r="E53" s="1"/>
      <c r="F53" s="1"/>
      <c r="G53" s="1"/>
      <c r="H53" s="1"/>
      <c r="I53" s="1"/>
      <c r="J53" s="1"/>
      <c r="K53" s="1"/>
      <c r="L53" s="1"/>
      <c r="M53" s="1"/>
      <c r="N53" s="1"/>
      <c r="O53" s="1"/>
      <c r="P53" s="1"/>
      <c r="Q53" s="1"/>
      <c r="R53" s="1"/>
      <c r="S53" s="1"/>
      <c r="T53" s="1"/>
      <c r="U53" s="1"/>
      <c r="V53" s="1"/>
      <c r="W53" s="1"/>
      <c r="X53" s="1"/>
      <c r="Y53" s="1"/>
      <c r="Z53" s="1"/>
    </row>
    <row r="54" spans="1:26" ht="14.25" customHeight="1">
      <c r="A54" s="1" t="s">
        <v>215</v>
      </c>
      <c r="B54" s="1"/>
      <c r="C54" s="1">
        <v>22</v>
      </c>
      <c r="D54" s="1" t="str">
        <f t="shared" si="0"/>
        <v>insert into ingredient (name, fg_id)  values('Peanut',22);</v>
      </c>
      <c r="E54" s="1"/>
      <c r="F54" s="1"/>
      <c r="G54" s="1"/>
      <c r="H54" s="1"/>
      <c r="I54" s="1"/>
      <c r="J54" s="1"/>
      <c r="K54" s="1"/>
      <c r="L54" s="1"/>
      <c r="M54" s="1"/>
      <c r="N54" s="1"/>
      <c r="O54" s="1"/>
      <c r="P54" s="1"/>
      <c r="Q54" s="1"/>
      <c r="R54" s="1"/>
      <c r="S54" s="1"/>
      <c r="T54" s="1"/>
      <c r="U54" s="1"/>
      <c r="V54" s="1"/>
      <c r="W54" s="1"/>
      <c r="X54" s="1"/>
      <c r="Y54" s="1"/>
      <c r="Z54" s="1"/>
    </row>
    <row r="55" spans="1:26" ht="14.25" customHeight="1">
      <c r="A55" s="1" t="s">
        <v>216</v>
      </c>
      <c r="B55" s="1"/>
      <c r="C55" s="1">
        <v>17</v>
      </c>
      <c r="D55" s="1" t="str">
        <f t="shared" si="0"/>
        <v>insert into ingredient (name, fg_id)  values('Peas',17);</v>
      </c>
      <c r="E55" s="1"/>
      <c r="F55" s="1"/>
      <c r="G55" s="1"/>
      <c r="H55" s="1"/>
      <c r="I55" s="1"/>
      <c r="J55" s="1"/>
      <c r="K55" s="1"/>
      <c r="L55" s="1"/>
      <c r="M55" s="1"/>
      <c r="N55" s="1"/>
      <c r="O55" s="1"/>
      <c r="P55" s="1"/>
      <c r="Q55" s="1"/>
      <c r="R55" s="1"/>
      <c r="S55" s="1"/>
      <c r="T55" s="1"/>
      <c r="U55" s="1"/>
      <c r="V55" s="1"/>
      <c r="W55" s="1"/>
      <c r="X55" s="1"/>
      <c r="Y55" s="1"/>
      <c r="Z55" s="1"/>
    </row>
    <row r="56" spans="1:26" ht="14.25" customHeight="1">
      <c r="A56" s="1" t="s">
        <v>217</v>
      </c>
      <c r="B56" s="1"/>
      <c r="C56" s="1">
        <v>13</v>
      </c>
      <c r="D56" s="1" t="str">
        <f t="shared" si="0"/>
        <v>insert into ingredient (name, fg_id)  values('Pesto',13);</v>
      </c>
      <c r="E56" s="1"/>
      <c r="F56" s="1"/>
      <c r="G56" s="1"/>
      <c r="H56" s="1"/>
      <c r="I56" s="1"/>
      <c r="J56" s="1"/>
      <c r="K56" s="1"/>
      <c r="L56" s="1"/>
      <c r="M56" s="1"/>
      <c r="N56" s="1"/>
      <c r="O56" s="1"/>
      <c r="P56" s="1"/>
      <c r="Q56" s="1"/>
      <c r="R56" s="1"/>
      <c r="S56" s="1"/>
      <c r="T56" s="1"/>
      <c r="U56" s="1"/>
      <c r="V56" s="1"/>
      <c r="W56" s="1"/>
      <c r="X56" s="1"/>
      <c r="Y56" s="1"/>
      <c r="Z56" s="1"/>
    </row>
    <row r="57" spans="1:26" ht="14.25" customHeight="1">
      <c r="A57" s="1" t="s">
        <v>218</v>
      </c>
      <c r="B57" s="1"/>
      <c r="C57" s="1">
        <v>18</v>
      </c>
      <c r="D57" s="1" t="str">
        <f t="shared" si="0"/>
        <v>insert into ingredient (name, fg_id)  values('Pork',18);</v>
      </c>
      <c r="E57" s="1"/>
      <c r="F57" s="1"/>
      <c r="G57" s="1"/>
      <c r="H57" s="1"/>
      <c r="I57" s="1"/>
      <c r="J57" s="1"/>
      <c r="K57" s="1"/>
      <c r="L57" s="1"/>
      <c r="M57" s="1"/>
      <c r="N57" s="1"/>
      <c r="O57" s="1"/>
      <c r="P57" s="1"/>
      <c r="Q57" s="1"/>
      <c r="R57" s="1"/>
      <c r="S57" s="1"/>
      <c r="T57" s="1"/>
      <c r="U57" s="1"/>
      <c r="V57" s="1"/>
      <c r="W57" s="1"/>
      <c r="X57" s="1"/>
      <c r="Y57" s="1"/>
      <c r="Z57" s="1"/>
    </row>
    <row r="58" spans="1:26" ht="14.25" customHeight="1">
      <c r="A58" s="1" t="s">
        <v>219</v>
      </c>
      <c r="B58" s="1">
        <v>61.7</v>
      </c>
      <c r="C58" s="1">
        <v>13</v>
      </c>
      <c r="D58" s="1" t="str">
        <f t="shared" si="0"/>
        <v>insert into ingredient (name, fg_id)  values('Potatoes',13);</v>
      </c>
      <c r="E58" s="1"/>
      <c r="F58" s="1"/>
      <c r="G58" s="1"/>
      <c r="H58" s="1"/>
      <c r="I58" s="1"/>
      <c r="J58" s="1"/>
      <c r="K58" s="1"/>
      <c r="L58" s="1"/>
      <c r="M58" s="1"/>
      <c r="N58" s="1"/>
      <c r="O58" s="1"/>
      <c r="P58" s="1"/>
      <c r="Q58" s="1"/>
      <c r="R58" s="1"/>
      <c r="S58" s="1"/>
      <c r="T58" s="1"/>
      <c r="U58" s="1"/>
      <c r="V58" s="1"/>
      <c r="W58" s="1"/>
      <c r="X58" s="1"/>
      <c r="Y58" s="1"/>
      <c r="Z58" s="1"/>
    </row>
    <row r="59" spans="1:26" ht="14.25" customHeight="1">
      <c r="A59" s="1" t="s">
        <v>220</v>
      </c>
      <c r="B59" s="1"/>
      <c r="C59" s="1">
        <v>18</v>
      </c>
      <c r="D59" s="1" t="str">
        <f t="shared" si="0"/>
        <v>insert into ingredient (name, fg_id)  values('Prosciutto',18);</v>
      </c>
      <c r="E59" s="1"/>
      <c r="F59" s="1"/>
      <c r="G59" s="1"/>
      <c r="H59" s="1"/>
      <c r="I59" s="1"/>
      <c r="J59" s="1"/>
      <c r="K59" s="1"/>
      <c r="L59" s="1"/>
      <c r="M59" s="1"/>
      <c r="N59" s="1"/>
      <c r="O59" s="1"/>
      <c r="P59" s="1"/>
      <c r="Q59" s="1"/>
      <c r="R59" s="1"/>
      <c r="S59" s="1"/>
      <c r="T59" s="1"/>
      <c r="U59" s="1"/>
      <c r="V59" s="1"/>
      <c r="W59" s="1"/>
      <c r="X59" s="1"/>
      <c r="Y59" s="1"/>
      <c r="Z59" s="1"/>
    </row>
    <row r="60" spans="1:26" ht="14.25" customHeight="1">
      <c r="A60" s="1" t="s">
        <v>221</v>
      </c>
      <c r="B60" s="1"/>
      <c r="C60" s="1">
        <v>13</v>
      </c>
      <c r="D60" s="1" t="str">
        <f t="shared" si="0"/>
        <v>insert into ingredient (name, fg_id)  values('Quinoa',13);</v>
      </c>
      <c r="E60" s="1"/>
      <c r="F60" s="1"/>
      <c r="G60" s="1"/>
      <c r="H60" s="1"/>
      <c r="I60" s="1"/>
      <c r="J60" s="1"/>
      <c r="K60" s="1"/>
      <c r="L60" s="1"/>
      <c r="M60" s="1"/>
      <c r="N60" s="1"/>
      <c r="O60" s="1"/>
      <c r="P60" s="1"/>
      <c r="Q60" s="1"/>
      <c r="R60" s="1"/>
      <c r="S60" s="1"/>
      <c r="T60" s="1"/>
      <c r="U60" s="1"/>
      <c r="V60" s="1"/>
      <c r="W60" s="1"/>
      <c r="X60" s="1"/>
      <c r="Y60" s="1"/>
      <c r="Z60" s="1"/>
    </row>
    <row r="61" spans="1:26" ht="14.25" customHeight="1">
      <c r="A61" s="1" t="s">
        <v>222</v>
      </c>
      <c r="B61" s="1"/>
      <c r="C61" s="1">
        <v>17</v>
      </c>
      <c r="D61" s="1" t="str">
        <f t="shared" si="0"/>
        <v>insert into ingredient (name, fg_id)  values('Raisins',17);</v>
      </c>
      <c r="E61" s="1"/>
      <c r="F61" s="1"/>
      <c r="G61" s="1"/>
      <c r="H61" s="1"/>
      <c r="I61" s="1"/>
      <c r="J61" s="1"/>
      <c r="K61" s="1"/>
      <c r="L61" s="1"/>
      <c r="M61" s="1"/>
      <c r="N61" s="1"/>
      <c r="O61" s="1"/>
      <c r="P61" s="1"/>
      <c r="Q61" s="1"/>
      <c r="R61" s="1"/>
      <c r="S61" s="1"/>
      <c r="T61" s="1"/>
      <c r="U61" s="1"/>
      <c r="V61" s="1"/>
      <c r="W61" s="1"/>
      <c r="X61" s="1"/>
      <c r="Y61" s="1"/>
      <c r="Z61" s="1"/>
    </row>
    <row r="62" spans="1:26" ht="14.25" customHeight="1">
      <c r="A62" s="1" t="s">
        <v>223</v>
      </c>
      <c r="B62" s="1"/>
      <c r="C62" s="1">
        <v>13</v>
      </c>
      <c r="D62" s="1" t="str">
        <f t="shared" si="0"/>
        <v>insert into ingredient (name, fg_id)  values('Red onion',13);</v>
      </c>
      <c r="E62" s="1"/>
      <c r="F62" s="1"/>
      <c r="G62" s="1"/>
      <c r="H62" s="1"/>
      <c r="I62" s="1"/>
      <c r="J62" s="1"/>
      <c r="K62" s="1"/>
      <c r="L62" s="1"/>
      <c r="M62" s="1"/>
      <c r="N62" s="1"/>
      <c r="O62" s="1"/>
      <c r="P62" s="1"/>
      <c r="Q62" s="1"/>
      <c r="R62" s="1"/>
      <c r="S62" s="1"/>
      <c r="T62" s="1"/>
      <c r="U62" s="1"/>
      <c r="V62" s="1"/>
      <c r="W62" s="1"/>
      <c r="X62" s="1"/>
      <c r="Y62" s="1"/>
      <c r="Z62" s="1"/>
    </row>
    <row r="63" spans="1:26" ht="14.25" customHeight="1">
      <c r="A63" s="1" t="s">
        <v>224</v>
      </c>
      <c r="B63" s="1"/>
      <c r="C63" s="1">
        <v>15</v>
      </c>
      <c r="D63" s="1" t="str">
        <f t="shared" si="0"/>
        <v>insert into ingredient (name, fg_id)  values('Rice',15);</v>
      </c>
      <c r="E63" s="1"/>
      <c r="F63" s="1"/>
      <c r="G63" s="1"/>
      <c r="H63" s="1"/>
      <c r="I63" s="1"/>
      <c r="J63" s="1"/>
      <c r="K63" s="1"/>
      <c r="L63" s="1"/>
      <c r="M63" s="1"/>
      <c r="N63" s="1"/>
      <c r="O63" s="1"/>
      <c r="P63" s="1"/>
      <c r="Q63" s="1"/>
      <c r="R63" s="1"/>
      <c r="S63" s="1"/>
      <c r="T63" s="1"/>
      <c r="U63" s="1"/>
      <c r="V63" s="1"/>
      <c r="W63" s="1"/>
      <c r="X63" s="1"/>
      <c r="Y63" s="1"/>
      <c r="Z63" s="1"/>
    </row>
    <row r="64" spans="1:26" ht="14.25" customHeight="1">
      <c r="A64" s="1" t="s">
        <v>225</v>
      </c>
      <c r="B64" s="1"/>
      <c r="C64" s="1">
        <v>21</v>
      </c>
      <c r="D64" s="1" t="str">
        <f t="shared" si="0"/>
        <v>insert into ingredient (name, fg_id)  values('Salmon',21);</v>
      </c>
      <c r="E64" s="1"/>
      <c r="F64" s="1"/>
      <c r="G64" s="1"/>
      <c r="H64" s="1"/>
      <c r="I64" s="1"/>
      <c r="J64" s="1"/>
      <c r="K64" s="1"/>
      <c r="L64" s="1"/>
      <c r="M64" s="1"/>
      <c r="N64" s="1"/>
      <c r="O64" s="1"/>
      <c r="P64" s="1"/>
      <c r="Q64" s="1"/>
      <c r="R64" s="1"/>
      <c r="S64" s="1"/>
      <c r="T64" s="1"/>
      <c r="U64" s="1"/>
      <c r="V64" s="1"/>
      <c r="W64" s="1"/>
      <c r="X64" s="1"/>
      <c r="Y64" s="1"/>
      <c r="Z64" s="1"/>
    </row>
    <row r="65" spans="1:26" ht="14.25" customHeight="1">
      <c r="A65" s="1" t="s">
        <v>226</v>
      </c>
      <c r="B65" s="1"/>
      <c r="C65" s="1">
        <v>21</v>
      </c>
      <c r="D65" s="1" t="str">
        <f t="shared" si="0"/>
        <v>insert into ingredient (name, fg_id)  values('Sardine',21);</v>
      </c>
      <c r="E65" s="1"/>
      <c r="F65" s="1"/>
      <c r="G65" s="1"/>
      <c r="H65" s="1"/>
      <c r="I65" s="1"/>
      <c r="J65" s="1"/>
      <c r="K65" s="1"/>
      <c r="L65" s="1"/>
      <c r="M65" s="1"/>
      <c r="N65" s="1"/>
      <c r="O65" s="1"/>
      <c r="P65" s="1"/>
      <c r="Q65" s="1"/>
      <c r="R65" s="1"/>
      <c r="S65" s="1"/>
      <c r="T65" s="1"/>
      <c r="U65" s="1"/>
      <c r="V65" s="1"/>
      <c r="W65" s="1"/>
      <c r="X65" s="1"/>
      <c r="Y65" s="1"/>
      <c r="Z65" s="1"/>
    </row>
    <row r="66" spans="1:26" ht="14.25" customHeight="1">
      <c r="A66" s="1" t="s">
        <v>227</v>
      </c>
      <c r="B66" s="1"/>
      <c r="C66" s="1">
        <v>18</v>
      </c>
      <c r="D66" s="1" t="str">
        <f t="shared" si="0"/>
        <v>insert into ingredient (name, fg_id)  values('Sausage',18);</v>
      </c>
      <c r="E66" s="1"/>
      <c r="F66" s="1"/>
      <c r="G66" s="1"/>
      <c r="H66" s="1"/>
      <c r="I66" s="1"/>
      <c r="J66" s="1"/>
      <c r="K66" s="1"/>
      <c r="L66" s="1"/>
      <c r="M66" s="1"/>
      <c r="N66" s="1"/>
      <c r="O66" s="1"/>
      <c r="P66" s="1"/>
      <c r="Q66" s="1"/>
      <c r="R66" s="1"/>
      <c r="S66" s="1"/>
      <c r="T66" s="1"/>
      <c r="U66" s="1"/>
      <c r="V66" s="1"/>
      <c r="W66" s="1"/>
      <c r="X66" s="1"/>
      <c r="Y66" s="1"/>
      <c r="Z66" s="1"/>
    </row>
    <row r="67" spans="1:26" ht="14.25" customHeight="1">
      <c r="A67" s="1" t="s">
        <v>228</v>
      </c>
      <c r="B67" s="1"/>
      <c r="C67" s="1">
        <v>13</v>
      </c>
      <c r="D67" s="1" t="str">
        <f t="shared" si="0"/>
        <v>insert into ingredient (name, fg_id)  values('Shallots',13);</v>
      </c>
      <c r="E67" s="1"/>
      <c r="F67" s="1"/>
      <c r="G67" s="1"/>
      <c r="H67" s="1"/>
      <c r="I67" s="1"/>
      <c r="J67" s="1"/>
      <c r="K67" s="1"/>
      <c r="L67" s="1"/>
      <c r="M67" s="1"/>
      <c r="N67" s="1"/>
      <c r="O67" s="1"/>
      <c r="P67" s="1"/>
      <c r="Q67" s="1"/>
      <c r="R67" s="1"/>
      <c r="S67" s="1"/>
      <c r="T67" s="1"/>
      <c r="U67" s="1"/>
      <c r="V67" s="1"/>
      <c r="W67" s="1"/>
      <c r="X67" s="1"/>
      <c r="Y67" s="1"/>
      <c r="Z67" s="1"/>
    </row>
    <row r="68" spans="1:26" ht="14.25" customHeight="1">
      <c r="A68" s="1" t="s">
        <v>229</v>
      </c>
      <c r="B68" s="1"/>
      <c r="C68" s="1">
        <v>16</v>
      </c>
      <c r="D68" s="1" t="str">
        <f t="shared" si="0"/>
        <v>insert into ingredient (name, fg_id)  values('Sour Cream',16);</v>
      </c>
      <c r="E68" s="1"/>
      <c r="F68" s="1"/>
      <c r="G68" s="1"/>
      <c r="H68" s="1"/>
      <c r="I68" s="1"/>
      <c r="J68" s="1"/>
      <c r="K68" s="1"/>
      <c r="L68" s="1"/>
      <c r="M68" s="1"/>
      <c r="N68" s="1"/>
      <c r="O68" s="1"/>
      <c r="P68" s="1"/>
      <c r="Q68" s="1"/>
      <c r="R68" s="1"/>
      <c r="S68" s="1"/>
      <c r="T68" s="1"/>
      <c r="U68" s="1"/>
      <c r="V68" s="1"/>
      <c r="W68" s="1"/>
      <c r="X68" s="1"/>
      <c r="Y68" s="1"/>
      <c r="Z68" s="1"/>
    </row>
    <row r="69" spans="1:26" ht="14.25" customHeight="1">
      <c r="A69" s="1" t="s">
        <v>230</v>
      </c>
      <c r="B69" s="1"/>
      <c r="C69" s="1">
        <v>22</v>
      </c>
      <c r="D69" s="1" t="str">
        <f t="shared" si="0"/>
        <v>insert into ingredient (name, fg_id)  values('Soy Sauce',22);</v>
      </c>
      <c r="E69" s="1"/>
      <c r="F69" s="1"/>
      <c r="G69" s="1"/>
      <c r="H69" s="1"/>
      <c r="I69" s="1"/>
      <c r="J69" s="1"/>
      <c r="K69" s="1"/>
      <c r="L69" s="1"/>
      <c r="M69" s="1"/>
      <c r="N69" s="1"/>
      <c r="O69" s="1"/>
      <c r="P69" s="1"/>
      <c r="Q69" s="1"/>
      <c r="R69" s="1"/>
      <c r="S69" s="1"/>
      <c r="T69" s="1"/>
      <c r="U69" s="1"/>
      <c r="V69" s="1"/>
      <c r="W69" s="1"/>
      <c r="X69" s="1"/>
      <c r="Y69" s="1"/>
      <c r="Z69" s="1"/>
    </row>
    <row r="70" spans="1:26" ht="14.25" customHeight="1">
      <c r="A70" s="1" t="s">
        <v>231</v>
      </c>
      <c r="B70" s="1"/>
      <c r="C70" s="1">
        <v>13</v>
      </c>
      <c r="D70" s="1" t="str">
        <f t="shared" si="0"/>
        <v>insert into ingredient (name, fg_id)  values('Spinach',13);</v>
      </c>
      <c r="E70" s="1"/>
      <c r="F70" s="1"/>
      <c r="G70" s="1"/>
      <c r="H70" s="1"/>
      <c r="I70" s="1"/>
      <c r="J70" s="1"/>
      <c r="K70" s="1"/>
      <c r="L70" s="1"/>
      <c r="M70" s="1"/>
      <c r="N70" s="1"/>
      <c r="O70" s="1"/>
      <c r="P70" s="1"/>
      <c r="Q70" s="1"/>
      <c r="R70" s="1"/>
      <c r="S70" s="1"/>
      <c r="T70" s="1"/>
      <c r="U70" s="1"/>
      <c r="V70" s="1"/>
      <c r="W70" s="1"/>
      <c r="X70" s="1"/>
      <c r="Y70" s="1"/>
      <c r="Z70" s="1"/>
    </row>
    <row r="71" spans="1:26" ht="14.25" customHeight="1">
      <c r="A71" s="1" t="s">
        <v>232</v>
      </c>
      <c r="B71" s="1"/>
      <c r="C71" s="1">
        <v>21</v>
      </c>
      <c r="D71" s="1" t="str">
        <f t="shared" si="0"/>
        <v>insert into ingredient (name, fg_id)  values('Squash',21);</v>
      </c>
      <c r="E71" s="1"/>
      <c r="F71" s="1"/>
      <c r="G71" s="1"/>
      <c r="H71" s="1"/>
      <c r="I71" s="1"/>
      <c r="J71" s="1"/>
      <c r="K71" s="1"/>
      <c r="L71" s="1"/>
      <c r="M71" s="1"/>
      <c r="N71" s="1"/>
      <c r="O71" s="1"/>
      <c r="P71" s="1"/>
      <c r="Q71" s="1"/>
      <c r="R71" s="1"/>
      <c r="S71" s="1"/>
      <c r="T71" s="1"/>
      <c r="U71" s="1"/>
      <c r="V71" s="1"/>
      <c r="W71" s="1"/>
      <c r="X71" s="1"/>
      <c r="Y71" s="1"/>
      <c r="Z71" s="1"/>
    </row>
    <row r="72" spans="1:26" ht="14.25" customHeight="1">
      <c r="A72" s="1" t="s">
        <v>233</v>
      </c>
      <c r="B72" s="1">
        <v>92.5</v>
      </c>
      <c r="C72" s="1">
        <v>13</v>
      </c>
      <c r="D72" s="1" t="str">
        <f t="shared" si="0"/>
        <v>insert into ingredient (name, fg_id)  values('Sweet potato',13);</v>
      </c>
      <c r="E72" s="1"/>
      <c r="F72" s="1"/>
      <c r="G72" s="1"/>
      <c r="H72" s="1"/>
      <c r="I72" s="1"/>
      <c r="J72" s="1"/>
      <c r="K72" s="1"/>
      <c r="L72" s="1"/>
      <c r="M72" s="1"/>
      <c r="N72" s="1"/>
      <c r="O72" s="1"/>
      <c r="P72" s="1"/>
      <c r="Q72" s="1"/>
      <c r="R72" s="1"/>
      <c r="S72" s="1"/>
      <c r="T72" s="1"/>
      <c r="U72" s="1"/>
      <c r="V72" s="1"/>
      <c r="W72" s="1"/>
      <c r="X72" s="1"/>
      <c r="Y72" s="1"/>
      <c r="Z72" s="1"/>
    </row>
    <row r="73" spans="1:26" ht="14.25" customHeight="1">
      <c r="A73" s="1" t="s">
        <v>234</v>
      </c>
      <c r="B73" s="1"/>
      <c r="C73" s="1">
        <v>21</v>
      </c>
      <c r="D73" s="1" t="str">
        <f t="shared" si="0"/>
        <v>insert into ingredient (name, fg_id)  values('Tilapia',21);</v>
      </c>
      <c r="E73" s="1"/>
      <c r="F73" s="1"/>
      <c r="G73" s="1"/>
      <c r="H73" s="1"/>
      <c r="I73" s="1"/>
      <c r="J73" s="1"/>
      <c r="K73" s="1"/>
      <c r="L73" s="1"/>
      <c r="M73" s="1"/>
      <c r="N73" s="1"/>
      <c r="O73" s="1"/>
      <c r="P73" s="1"/>
      <c r="Q73" s="1"/>
      <c r="R73" s="1"/>
      <c r="S73" s="1"/>
      <c r="T73" s="1"/>
      <c r="U73" s="1"/>
      <c r="V73" s="1"/>
      <c r="W73" s="1"/>
      <c r="X73" s="1"/>
      <c r="Y73" s="1"/>
      <c r="Z73" s="1"/>
    </row>
    <row r="74" spans="1:26" ht="14.25" customHeight="1">
      <c r="A74" s="1" t="s">
        <v>235</v>
      </c>
      <c r="B74" s="1"/>
      <c r="C74" s="1">
        <v>22</v>
      </c>
      <c r="D74" s="1" t="str">
        <f t="shared" si="0"/>
        <v>insert into ingredient (name, fg_id)  values('Tomatillo',22);</v>
      </c>
      <c r="E74" s="1"/>
      <c r="F74" s="1"/>
      <c r="G74" s="1"/>
      <c r="H74" s="1"/>
      <c r="I74" s="1"/>
      <c r="J74" s="1"/>
      <c r="K74" s="1"/>
      <c r="L74" s="1"/>
      <c r="M74" s="1"/>
      <c r="N74" s="1"/>
      <c r="O74" s="1"/>
      <c r="P74" s="1"/>
      <c r="Q74" s="1"/>
      <c r="R74" s="1"/>
      <c r="S74" s="1"/>
      <c r="T74" s="1"/>
      <c r="U74" s="1"/>
      <c r="V74" s="1"/>
      <c r="W74" s="1"/>
      <c r="X74" s="1"/>
      <c r="Y74" s="1"/>
      <c r="Z74" s="1"/>
    </row>
    <row r="75" spans="1:26" ht="14.25" customHeight="1">
      <c r="A75" s="1" t="s">
        <v>236</v>
      </c>
      <c r="B75" s="1">
        <v>22</v>
      </c>
      <c r="C75" s="1">
        <v>13</v>
      </c>
      <c r="D75" s="1" t="str">
        <f t="shared" si="0"/>
        <v>insert into ingredient (name, fg_id)  values('Tomatoes',13);</v>
      </c>
      <c r="E75" s="1"/>
      <c r="F75" s="1"/>
      <c r="G75" s="1"/>
      <c r="H75" s="1"/>
      <c r="I75" s="1"/>
      <c r="J75" s="1"/>
      <c r="K75" s="1"/>
      <c r="L75" s="1"/>
      <c r="M75" s="1"/>
      <c r="N75" s="1"/>
      <c r="O75" s="1"/>
      <c r="P75" s="1"/>
      <c r="Q75" s="1"/>
      <c r="R75" s="1"/>
      <c r="S75" s="1"/>
      <c r="T75" s="1"/>
      <c r="U75" s="1"/>
      <c r="V75" s="1"/>
      <c r="W75" s="1"/>
      <c r="X75" s="1"/>
      <c r="Y75" s="1"/>
      <c r="Z75" s="1"/>
    </row>
    <row r="76" spans="1:26" ht="14.25" customHeight="1">
      <c r="A76" s="1" t="s">
        <v>237</v>
      </c>
      <c r="B76" s="1"/>
      <c r="C76" s="1">
        <v>21</v>
      </c>
      <c r="D76" s="1" t="str">
        <f t="shared" si="0"/>
        <v>insert into ingredient (name, fg_id)  values('Tuna',21);</v>
      </c>
      <c r="E76" s="1"/>
      <c r="F76" s="1"/>
      <c r="G76" s="1"/>
      <c r="H76" s="1"/>
      <c r="I76" s="1"/>
      <c r="J76" s="1"/>
      <c r="K76" s="1"/>
      <c r="L76" s="1"/>
      <c r="M76" s="1"/>
      <c r="N76" s="1"/>
      <c r="O76" s="1"/>
      <c r="P76" s="1"/>
      <c r="Q76" s="1"/>
      <c r="R76" s="1"/>
      <c r="S76" s="1"/>
      <c r="T76" s="1"/>
      <c r="U76" s="1"/>
      <c r="V76" s="1"/>
      <c r="W76" s="1"/>
      <c r="X76" s="1"/>
      <c r="Y76" s="1"/>
      <c r="Z76" s="1"/>
    </row>
    <row r="77" spans="1:26" ht="14.25" customHeight="1">
      <c r="A77" s="1" t="s">
        <v>238</v>
      </c>
      <c r="B77" s="1"/>
      <c r="C77" s="1">
        <v>18</v>
      </c>
      <c r="D77" s="1" t="str">
        <f t="shared" si="0"/>
        <v>insert into ingredient (name, fg_id)  values('Turkey',18);</v>
      </c>
      <c r="E77" s="1"/>
      <c r="F77" s="1"/>
      <c r="G77" s="1"/>
      <c r="H77" s="1"/>
      <c r="I77" s="1"/>
      <c r="J77" s="1"/>
      <c r="K77" s="1"/>
      <c r="L77" s="1"/>
      <c r="M77" s="1"/>
      <c r="N77" s="1"/>
      <c r="O77" s="1"/>
      <c r="P77" s="1"/>
      <c r="Q77" s="1"/>
      <c r="R77" s="1"/>
      <c r="S77" s="1"/>
      <c r="T77" s="1"/>
      <c r="U77" s="1"/>
      <c r="V77" s="1"/>
      <c r="W77" s="1"/>
      <c r="X77" s="1"/>
      <c r="Y77" s="1"/>
      <c r="Z77" s="1"/>
    </row>
    <row r="78" spans="1:26" ht="14.25" customHeight="1">
      <c r="A78" s="1" t="s">
        <v>239</v>
      </c>
      <c r="B78" s="1"/>
      <c r="C78" s="1">
        <v>13</v>
      </c>
      <c r="D78" s="1" t="str">
        <f t="shared" si="0"/>
        <v>insert into ingredient (name, fg_id)  values('Vegetarian',13);</v>
      </c>
      <c r="E78" s="1"/>
      <c r="F78" s="1"/>
      <c r="G78" s="1"/>
      <c r="H78" s="1"/>
      <c r="I78" s="1"/>
      <c r="J78" s="1"/>
      <c r="K78" s="1"/>
      <c r="L78" s="1"/>
      <c r="M78" s="1"/>
      <c r="N78" s="1"/>
      <c r="O78" s="1"/>
      <c r="P78" s="1"/>
      <c r="Q78" s="1"/>
      <c r="R78" s="1"/>
      <c r="S78" s="1"/>
      <c r="T78" s="1"/>
      <c r="U78" s="1"/>
      <c r="V78" s="1"/>
      <c r="W78" s="1"/>
      <c r="X78" s="1"/>
      <c r="Y78" s="1"/>
      <c r="Z78" s="1"/>
    </row>
    <row r="79" spans="1:26" ht="14.25" customHeight="1">
      <c r="A79" s="1" t="s">
        <v>240</v>
      </c>
      <c r="B79" s="1"/>
      <c r="C79" s="1">
        <v>22</v>
      </c>
      <c r="D79" s="1" t="str">
        <f t="shared" si="0"/>
        <v>insert into ingredient (name, fg_id)  values('Water chestnuts',22);</v>
      </c>
      <c r="E79" s="1"/>
      <c r="F79" s="1"/>
      <c r="G79" s="1"/>
      <c r="H79" s="1"/>
      <c r="I79" s="1"/>
      <c r="J79" s="1"/>
      <c r="K79" s="1"/>
      <c r="L79" s="1"/>
      <c r="M79" s="1"/>
      <c r="N79" s="1"/>
      <c r="O79" s="1"/>
      <c r="P79" s="1"/>
      <c r="Q79" s="1"/>
      <c r="R79" s="1"/>
      <c r="S79" s="1"/>
      <c r="T79" s="1"/>
      <c r="U79" s="1"/>
      <c r="V79" s="1"/>
      <c r="W79" s="1"/>
      <c r="X79" s="1"/>
      <c r="Y79" s="1"/>
      <c r="Z79" s="1"/>
    </row>
    <row r="80" spans="1:26" ht="14.25" customHeight="1">
      <c r="A80" s="1" t="s">
        <v>241</v>
      </c>
      <c r="B80" s="1"/>
      <c r="C80" s="1">
        <v>22</v>
      </c>
      <c r="D80" s="1" t="str">
        <f t="shared" si="0"/>
        <v>insert into ingredient (name, fg_id)  values('Wine',22);</v>
      </c>
      <c r="E80" s="1"/>
      <c r="F80" s="1"/>
      <c r="G80" s="1"/>
      <c r="H80" s="1"/>
      <c r="I80" s="1"/>
      <c r="J80" s="1"/>
      <c r="K80" s="1"/>
      <c r="L80" s="1"/>
      <c r="M80" s="1"/>
      <c r="N80" s="1"/>
      <c r="O80" s="1"/>
      <c r="P80" s="1"/>
      <c r="Q80" s="1"/>
      <c r="R80" s="1"/>
      <c r="S80" s="1"/>
      <c r="T80" s="1"/>
      <c r="U80" s="1"/>
      <c r="V80" s="1"/>
      <c r="W80" s="1"/>
      <c r="X80" s="1"/>
      <c r="Y80" s="1"/>
      <c r="Z80" s="1"/>
    </row>
    <row r="81" spans="1:26" ht="14.25" customHeight="1">
      <c r="A81" s="1" t="s">
        <v>242</v>
      </c>
      <c r="B81" s="1"/>
      <c r="C81" s="1">
        <v>15</v>
      </c>
      <c r="D81" s="1" t="str">
        <f t="shared" si="0"/>
        <v>insert into ingredient (name, fg_id)  values('Yeast',15);</v>
      </c>
      <c r="E81" s="1"/>
      <c r="F81" s="1"/>
      <c r="G81" s="1"/>
      <c r="H81" s="1"/>
      <c r="I81" s="1"/>
      <c r="J81" s="1"/>
      <c r="K81" s="1"/>
      <c r="L81" s="1"/>
      <c r="M81" s="1"/>
      <c r="N81" s="1"/>
      <c r="O81" s="1"/>
      <c r="P81" s="1"/>
      <c r="Q81" s="1"/>
      <c r="R81" s="1"/>
      <c r="S81" s="1"/>
      <c r="T81" s="1"/>
      <c r="U81" s="1"/>
      <c r="V81" s="1"/>
      <c r="W81" s="1"/>
      <c r="X81" s="1"/>
      <c r="Y81" s="1"/>
      <c r="Z81" s="1"/>
    </row>
    <row r="82" spans="1:26" ht="14.25" customHeight="1">
      <c r="A82" s="1" t="s">
        <v>243</v>
      </c>
      <c r="B82" s="1"/>
      <c r="C82" s="1">
        <v>16</v>
      </c>
      <c r="D82" s="1" t="str">
        <f t="shared" si="0"/>
        <v>insert into ingredient (name, fg_id)  values('Yogurt',16);</v>
      </c>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3" bottom="0.3"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opLeftCell="A7" workbookViewId="0"/>
  </sheetViews>
  <sheetFormatPr defaultColWidth="12.6328125" defaultRowHeight="15" customHeight="1"/>
  <cols>
    <col min="1" max="1" width="9.36328125" customWidth="1"/>
    <col min="2" max="2" width="12" customWidth="1"/>
    <col min="3" max="6" width="9.36328125" customWidth="1"/>
    <col min="7" max="26" width="8.6328125" customWidth="1"/>
  </cols>
  <sheetData>
    <row r="1" spans="1:26" ht="14.25" customHeight="1">
      <c r="A1" s="1" t="s">
        <v>244</v>
      </c>
      <c r="B1" s="1" t="s">
        <v>245</v>
      </c>
      <c r="C1" s="1" t="str">
        <f>"insert into recipe_meal_type (recipe_id, meal_type_id) values ("&amp;A1&amp;","&amp;B1&amp;");"</f>
        <v>insert into recipe_meal_type (recipe_id, meal_type_id) values (recipe_id,meal_type_id);</v>
      </c>
      <c r="D1" s="1"/>
      <c r="E1" s="1"/>
      <c r="F1" s="1"/>
      <c r="G1" s="1"/>
      <c r="H1" s="1"/>
      <c r="I1" s="1"/>
      <c r="J1" s="1"/>
      <c r="K1" s="1"/>
      <c r="L1" s="1"/>
      <c r="M1" s="1"/>
      <c r="N1" s="1"/>
      <c r="O1" s="1"/>
      <c r="P1" s="1"/>
      <c r="Q1" s="1"/>
      <c r="R1" s="1"/>
      <c r="S1" s="1"/>
      <c r="T1" s="1"/>
      <c r="U1" s="1"/>
      <c r="V1" s="1"/>
      <c r="W1" s="1"/>
      <c r="X1" s="1"/>
      <c r="Y1" s="1"/>
      <c r="Z1" s="1"/>
    </row>
    <row r="2" spans="1:26" ht="14.25" customHeight="1">
      <c r="A2" s="1"/>
      <c r="B2" s="1">
        <v>1</v>
      </c>
      <c r="C2" s="1"/>
      <c r="D2" s="1"/>
      <c r="E2" s="1"/>
      <c r="F2" s="1"/>
      <c r="G2" s="1"/>
      <c r="H2" s="1"/>
      <c r="I2" s="1"/>
      <c r="J2" s="1"/>
      <c r="K2" s="1"/>
      <c r="L2" s="1"/>
      <c r="M2" s="1"/>
      <c r="N2" s="1"/>
      <c r="O2" s="1"/>
      <c r="P2" s="1"/>
      <c r="Q2" s="1"/>
      <c r="R2" s="1"/>
      <c r="S2" s="1"/>
      <c r="T2" s="1"/>
      <c r="U2" s="1"/>
      <c r="V2" s="1"/>
      <c r="W2" s="1"/>
      <c r="X2" s="1"/>
      <c r="Y2" s="1"/>
      <c r="Z2" s="1"/>
    </row>
    <row r="3" spans="1:26" ht="14.25" customHeight="1">
      <c r="A3" s="1"/>
      <c r="B3" s="1">
        <v>2</v>
      </c>
      <c r="C3" s="1"/>
      <c r="D3" s="1"/>
      <c r="E3" s="1"/>
      <c r="F3" s="1"/>
      <c r="G3" s="1"/>
      <c r="H3" s="1"/>
      <c r="I3" s="1"/>
      <c r="J3" s="1"/>
      <c r="K3" s="1"/>
      <c r="L3" s="1"/>
      <c r="M3" s="1"/>
      <c r="N3" s="1"/>
      <c r="O3" s="1"/>
      <c r="P3" s="1"/>
      <c r="Q3" s="1"/>
      <c r="R3" s="1"/>
      <c r="S3" s="1"/>
      <c r="T3" s="1"/>
      <c r="U3" s="1"/>
      <c r="V3" s="1"/>
      <c r="W3" s="1"/>
      <c r="X3" s="1"/>
      <c r="Y3" s="1"/>
      <c r="Z3" s="1"/>
    </row>
    <row r="4" spans="1:26" ht="14.25" customHeight="1">
      <c r="A4" s="1"/>
      <c r="B4" s="1">
        <v>3</v>
      </c>
      <c r="C4" s="1"/>
      <c r="D4" s="1"/>
      <c r="E4" s="1"/>
      <c r="F4" s="1"/>
      <c r="G4" s="1"/>
      <c r="H4" s="1"/>
      <c r="I4" s="1"/>
      <c r="J4" s="1"/>
      <c r="K4" s="1"/>
      <c r="L4" s="1"/>
      <c r="M4" s="1"/>
      <c r="N4" s="1"/>
      <c r="O4" s="1"/>
      <c r="P4" s="1"/>
      <c r="Q4" s="1"/>
      <c r="R4" s="1"/>
      <c r="S4" s="1"/>
      <c r="T4" s="1"/>
      <c r="U4" s="1"/>
      <c r="V4" s="1"/>
      <c r="W4" s="1"/>
      <c r="X4" s="1"/>
      <c r="Y4" s="1"/>
      <c r="Z4" s="1"/>
    </row>
    <row r="5" spans="1:26" ht="14.25" customHeight="1">
      <c r="A5" s="1"/>
      <c r="B5" s="1">
        <v>4</v>
      </c>
      <c r="C5" s="1"/>
      <c r="D5" s="1"/>
      <c r="E5" s="1"/>
      <c r="F5" s="1"/>
      <c r="G5" s="1"/>
      <c r="H5" s="1"/>
      <c r="I5" s="1"/>
      <c r="J5" s="1"/>
      <c r="K5" s="1"/>
      <c r="L5" s="1"/>
      <c r="M5" s="1"/>
      <c r="N5" s="1"/>
      <c r="O5" s="1"/>
      <c r="P5" s="1"/>
      <c r="Q5" s="1"/>
      <c r="R5" s="1"/>
      <c r="S5" s="1"/>
      <c r="T5" s="1"/>
      <c r="U5" s="1"/>
      <c r="V5" s="1"/>
      <c r="W5" s="1"/>
      <c r="X5" s="1"/>
      <c r="Y5" s="1"/>
      <c r="Z5" s="1"/>
    </row>
    <row r="6" spans="1:26" ht="14.25" customHeight="1">
      <c r="A6" s="1"/>
      <c r="B6" s="1">
        <v>5</v>
      </c>
      <c r="C6" s="1"/>
      <c r="D6" s="1"/>
      <c r="E6" s="1"/>
      <c r="F6" s="1"/>
      <c r="G6" s="1"/>
      <c r="H6" s="1"/>
      <c r="I6" s="1"/>
      <c r="J6" s="1"/>
      <c r="K6" s="1"/>
      <c r="L6" s="1"/>
      <c r="M6" s="1"/>
      <c r="N6" s="1"/>
      <c r="O6" s="1"/>
      <c r="P6" s="1"/>
      <c r="Q6" s="1"/>
      <c r="R6" s="1"/>
      <c r="S6" s="1"/>
      <c r="T6" s="1"/>
      <c r="U6" s="1"/>
      <c r="V6" s="1"/>
      <c r="W6" s="1"/>
      <c r="X6" s="1"/>
      <c r="Y6" s="1"/>
      <c r="Z6" s="1"/>
    </row>
    <row r="7" spans="1:26" ht="14.25" customHeight="1">
      <c r="A7" s="1"/>
      <c r="B7" s="1"/>
      <c r="C7" s="1"/>
      <c r="D7" s="1"/>
      <c r="E7" s="1"/>
      <c r="F7" s="1"/>
      <c r="G7" s="1"/>
      <c r="H7" s="1"/>
      <c r="I7" s="1"/>
      <c r="J7" s="1"/>
      <c r="K7" s="1"/>
      <c r="L7" s="1"/>
      <c r="M7" s="1"/>
      <c r="N7" s="1"/>
      <c r="O7" s="1"/>
      <c r="P7" s="1"/>
      <c r="Q7" s="1"/>
      <c r="R7" s="1"/>
      <c r="S7" s="1"/>
      <c r="T7" s="1"/>
      <c r="U7" s="1"/>
      <c r="V7" s="1"/>
      <c r="W7" s="1"/>
      <c r="X7" s="1"/>
      <c r="Y7" s="1"/>
      <c r="Z7" s="1"/>
    </row>
    <row r="8" spans="1:26" ht="14.25" customHeight="1">
      <c r="A8" s="1"/>
      <c r="B8" s="1"/>
      <c r="C8" s="1"/>
      <c r="D8" s="1"/>
      <c r="E8" s="1"/>
      <c r="F8" s="1"/>
      <c r="G8" s="1"/>
      <c r="H8" s="1"/>
      <c r="I8" s="1"/>
      <c r="J8" s="1"/>
      <c r="K8" s="1"/>
      <c r="L8" s="1"/>
      <c r="M8" s="1"/>
      <c r="N8" s="1"/>
      <c r="O8" s="1"/>
      <c r="P8" s="1"/>
      <c r="Q8" s="1"/>
      <c r="R8" s="1"/>
      <c r="S8" s="1"/>
      <c r="T8" s="1"/>
      <c r="U8" s="1"/>
      <c r="V8" s="1"/>
      <c r="W8" s="1"/>
      <c r="X8" s="1"/>
      <c r="Y8" s="1"/>
      <c r="Z8" s="1"/>
    </row>
    <row r="9" spans="1:26" ht="14.25" customHeight="1">
      <c r="A9" s="1"/>
      <c r="B9" s="1"/>
      <c r="C9" s="1"/>
      <c r="D9" s="1"/>
      <c r="E9" s="1"/>
      <c r="F9" s="1"/>
      <c r="G9" s="1"/>
      <c r="H9" s="1"/>
      <c r="I9" s="1"/>
      <c r="J9" s="1"/>
      <c r="K9" s="1"/>
      <c r="L9" s="1"/>
      <c r="M9" s="1"/>
      <c r="N9" s="1"/>
      <c r="O9" s="1"/>
      <c r="P9" s="1"/>
      <c r="Q9" s="1"/>
      <c r="R9" s="1"/>
      <c r="S9" s="1"/>
      <c r="T9" s="1"/>
      <c r="U9" s="1"/>
      <c r="V9" s="1"/>
      <c r="W9" s="1"/>
      <c r="X9" s="1"/>
      <c r="Y9" s="1"/>
      <c r="Z9" s="1"/>
    </row>
    <row r="10" spans="1:26"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3" bottom="0.3"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defaultColWidth="12.6328125" defaultRowHeight="15" customHeight="1"/>
  <cols>
    <col min="1" max="1" width="36.7265625" customWidth="1"/>
    <col min="2" max="2" width="242.453125" customWidth="1"/>
    <col min="3" max="6" width="9.36328125" customWidth="1"/>
    <col min="7" max="26" width="8.6328125" customWidth="1"/>
  </cols>
  <sheetData>
    <row r="1" spans="1:26" ht="14.25" customHeight="1">
      <c r="A1" s="1" t="s">
        <v>0</v>
      </c>
      <c r="B1" s="1" t="s">
        <v>2</v>
      </c>
      <c r="C1" s="1" t="str">
        <f t="shared" ref="C1:C11" si="0">"insert into food_group (name,description) values('"&amp;A1&amp;"','"&amp;B1&amp;"');"</f>
        <v>insert into food_group (name,description) values('name','description');</v>
      </c>
      <c r="D1" s="1"/>
      <c r="E1" s="1"/>
      <c r="F1" s="1"/>
      <c r="G1" s="1"/>
      <c r="H1" s="1"/>
      <c r="I1" s="1"/>
      <c r="J1" s="1"/>
      <c r="K1" s="1"/>
      <c r="L1" s="1"/>
      <c r="M1" s="1"/>
      <c r="N1" s="1"/>
      <c r="O1" s="1"/>
      <c r="P1" s="1"/>
      <c r="Q1" s="1"/>
      <c r="R1" s="1"/>
      <c r="S1" s="1"/>
      <c r="T1" s="1"/>
      <c r="U1" s="1"/>
      <c r="V1" s="1"/>
      <c r="W1" s="1"/>
      <c r="X1" s="1"/>
      <c r="Y1" s="1"/>
      <c r="Z1" s="1"/>
    </row>
    <row r="2" spans="1:26" ht="14.25" customHeight="1">
      <c r="A2" s="1" t="s">
        <v>246</v>
      </c>
      <c r="B2" s="9" t="s">
        <v>247</v>
      </c>
      <c r="C2" s="1" t="str">
        <f t="shared" si="0"/>
        <v>insert into food_group (name,description) values('Vegetables','All raw vegetables (eg, lettuce, cabbage, carrot, tomato, cucumber, onion, etc.), all cooked vegetables (eg, broccoli, cauliflower, zucchini, greens, beets, etc.) , starchy vegetables, (e.g. peas, corn, pumpkin) potato and its varieties are NOT included');</v>
      </c>
      <c r="D2" s="1"/>
      <c r="E2" s="1"/>
      <c r="F2" s="1"/>
      <c r="G2" s="1"/>
      <c r="H2" s="1"/>
      <c r="I2" s="1"/>
      <c r="J2" s="1"/>
      <c r="K2" s="1"/>
      <c r="L2" s="1"/>
      <c r="M2" s="1"/>
      <c r="N2" s="1"/>
      <c r="O2" s="1"/>
      <c r="P2" s="1"/>
      <c r="Q2" s="1"/>
      <c r="R2" s="1"/>
      <c r="S2" s="1"/>
      <c r="T2" s="1"/>
      <c r="U2" s="1"/>
      <c r="V2" s="1"/>
      <c r="W2" s="1"/>
      <c r="X2" s="1"/>
      <c r="Y2" s="1"/>
      <c r="Z2" s="1"/>
    </row>
    <row r="3" spans="1:26" ht="14.25" customHeight="1">
      <c r="A3" s="9" t="s">
        <v>248</v>
      </c>
      <c r="B3" s="9" t="s">
        <v>249</v>
      </c>
      <c r="C3" s="1" t="str">
        <f t="shared" si="0"/>
        <v>insert into food_group (name,description) values('Fruits','All raw fruits (eg, orange, apple, pear, banana, peach, etc.) all dried fruits (eg, plums, raisins, apricots, etc.) natural fruit juices (100 % without added sugar).');</v>
      </c>
      <c r="D3" s="1"/>
      <c r="E3" s="1"/>
      <c r="F3" s="1"/>
      <c r="G3" s="1"/>
      <c r="H3" s="1"/>
      <c r="I3" s="1"/>
      <c r="J3" s="1"/>
      <c r="K3" s="1"/>
      <c r="L3" s="1"/>
      <c r="M3" s="1"/>
      <c r="N3" s="1"/>
      <c r="O3" s="1"/>
      <c r="P3" s="1"/>
      <c r="Q3" s="1"/>
      <c r="R3" s="1"/>
      <c r="S3" s="1"/>
      <c r="T3" s="1"/>
      <c r="U3" s="1"/>
      <c r="V3" s="1"/>
      <c r="W3" s="1"/>
      <c r="X3" s="1"/>
      <c r="Y3" s="1"/>
      <c r="Z3" s="1"/>
    </row>
    <row r="4" spans="1:26" ht="14.25" customHeight="1">
      <c r="A4" s="9" t="s">
        <v>250</v>
      </c>
      <c r="B4" s="9" t="s">
        <v>251</v>
      </c>
      <c r="C4" s="1" t="str">
        <f t="shared" si="0"/>
        <v>insert into food_group (name,description) values('Cereals (bread, rice, pasta) and Potatoes','Cereals (wheat, oats, barley, rye etc., rice) Cereal products (Flour, bread, simple baked goods (e.g., toast, nuts, breadcrumbs, crackers), complex baked goods (e.g., dough, pies), Pasta (e.g., spaghetti, barley, noodles ), various cereal products (e.g., oatmeal, bran), breakfast cereals)');</v>
      </c>
      <c r="D4" s="1"/>
      <c r="E4" s="1"/>
      <c r="F4" s="1"/>
      <c r="G4" s="1"/>
      <c r="H4" s="1"/>
      <c r="I4" s="1"/>
      <c r="J4" s="1"/>
      <c r="K4" s="1"/>
      <c r="L4" s="1"/>
      <c r="M4" s="1"/>
      <c r="N4" s="1"/>
      <c r="O4" s="1"/>
      <c r="P4" s="1"/>
      <c r="Q4" s="1"/>
      <c r="R4" s="1"/>
      <c r="S4" s="1"/>
      <c r="T4" s="1"/>
      <c r="U4" s="1"/>
      <c r="V4" s="1"/>
      <c r="W4" s="1"/>
      <c r="X4" s="1"/>
      <c r="Y4" s="1"/>
      <c r="Z4" s="1"/>
    </row>
    <row r="5" spans="1:26" ht="14.25" customHeight="1">
      <c r="A5" s="9" t="s">
        <v>252</v>
      </c>
      <c r="B5" s="9" t="s">
        <v>253</v>
      </c>
      <c r="C5" s="1" t="str">
        <f t="shared" si="0"/>
        <v>insert into food_group (name,description) values('Milk and milk products (Dairy)','Milk, dairy products (e.g., yogurt, cheese, sour milk, etc.) Butter is NOT included (included in fats and oils)');</v>
      </c>
      <c r="D5" s="1"/>
      <c r="E5" s="1"/>
      <c r="F5" s="1"/>
      <c r="G5" s="1"/>
      <c r="H5" s="1"/>
      <c r="I5" s="1"/>
      <c r="J5" s="1"/>
      <c r="K5" s="1"/>
      <c r="L5" s="1"/>
      <c r="M5" s="1"/>
      <c r="N5" s="1"/>
      <c r="O5" s="1"/>
      <c r="P5" s="1"/>
      <c r="Q5" s="1"/>
      <c r="R5" s="1"/>
      <c r="S5" s="1"/>
      <c r="T5" s="1"/>
      <c r="U5" s="1"/>
      <c r="V5" s="1"/>
      <c r="W5" s="1"/>
      <c r="X5" s="1"/>
      <c r="Y5" s="1"/>
      <c r="Z5" s="1"/>
    </row>
    <row r="6" spans="1:26" ht="14.25" customHeight="1">
      <c r="A6" s="9" t="s">
        <v>254</v>
      </c>
      <c r="B6" s="9" t="s">
        <v>255</v>
      </c>
      <c r="C6" s="1" t="str">
        <f t="shared" si="0"/>
        <v>insert into food_group (name,description) values('Legumes','Lentils, beans, chickpeas, fava beans, dry beans, varieties of all of the above');</v>
      </c>
      <c r="D6" s="1"/>
      <c r="E6" s="1"/>
      <c r="F6" s="1"/>
      <c r="G6" s="1"/>
      <c r="H6" s="1"/>
      <c r="I6" s="1"/>
      <c r="J6" s="1"/>
      <c r="K6" s="1"/>
      <c r="L6" s="1"/>
      <c r="M6" s="1"/>
      <c r="N6" s="1"/>
      <c r="O6" s="1"/>
      <c r="P6" s="1"/>
      <c r="Q6" s="1"/>
      <c r="R6" s="1"/>
      <c r="S6" s="1"/>
      <c r="T6" s="1"/>
      <c r="U6" s="1"/>
      <c r="V6" s="1"/>
      <c r="W6" s="1"/>
      <c r="X6" s="1"/>
      <c r="Y6" s="1"/>
      <c r="Z6" s="1"/>
    </row>
    <row r="7" spans="1:26" ht="14.25" customHeight="1">
      <c r="A7" s="9" t="s">
        <v>256</v>
      </c>
      <c r="B7" s="9" t="s">
        <v>257</v>
      </c>
      <c r="C7" s="1" t="str">
        <f t="shared" si="0"/>
        <v>insert into food_group (name,description) values('Red meat','Veal, beef, pork, lamb, sheep, goat, hunting (eg, wild boar, deer, deer), all processed products of the above');</v>
      </c>
      <c r="D7" s="1"/>
      <c r="E7" s="1"/>
      <c r="F7" s="1"/>
      <c r="G7" s="1"/>
      <c r="H7" s="1"/>
      <c r="I7" s="1"/>
      <c r="J7" s="1"/>
      <c r="K7" s="1"/>
      <c r="L7" s="1"/>
      <c r="M7" s="1"/>
      <c r="N7" s="1"/>
      <c r="O7" s="1"/>
      <c r="P7" s="1"/>
      <c r="Q7" s="1"/>
      <c r="R7" s="1"/>
      <c r="S7" s="1"/>
      <c r="T7" s="1"/>
      <c r="U7" s="1"/>
      <c r="V7" s="1"/>
      <c r="W7" s="1"/>
      <c r="X7" s="1"/>
      <c r="Y7" s="1"/>
      <c r="Z7" s="1"/>
    </row>
    <row r="8" spans="1:26" ht="14.25" customHeight="1">
      <c r="A8" s="9" t="s">
        <v>258</v>
      </c>
      <c r="B8" s="9" t="s">
        <v>259</v>
      </c>
      <c r="C8" s="1" t="str">
        <f t="shared" si="0"/>
        <v>insert into food_group (name,description) values('White meat','Chicken, turkey, duck, rabbit, hunting (eg, pheasant, quail, partridge), all processed products of the above');</v>
      </c>
      <c r="D8" s="1"/>
      <c r="E8" s="1"/>
      <c r="F8" s="1"/>
      <c r="G8" s="1"/>
      <c r="H8" s="1"/>
      <c r="I8" s="1"/>
      <c r="J8" s="1"/>
      <c r="K8" s="1"/>
      <c r="L8" s="1"/>
      <c r="M8" s="1"/>
      <c r="N8" s="1"/>
      <c r="O8" s="1"/>
      <c r="P8" s="1"/>
      <c r="Q8" s="1"/>
      <c r="R8" s="1"/>
      <c r="S8" s="1"/>
      <c r="T8" s="1"/>
      <c r="U8" s="1"/>
      <c r="V8" s="1"/>
      <c r="W8" s="1"/>
      <c r="X8" s="1"/>
      <c r="Y8" s="1"/>
      <c r="Z8" s="1"/>
    </row>
    <row r="9" spans="1:26" ht="14.25" customHeight="1">
      <c r="A9" s="9" t="s">
        <v>193</v>
      </c>
      <c r="B9" s="1"/>
      <c r="C9" s="1" t="str">
        <f t="shared" si="0"/>
        <v>insert into food_group (name,description) values('Eggs','');</v>
      </c>
      <c r="D9" s="1"/>
      <c r="E9" s="1"/>
      <c r="F9" s="1"/>
      <c r="G9" s="1"/>
      <c r="H9" s="1"/>
      <c r="I9" s="1"/>
      <c r="J9" s="1"/>
      <c r="K9" s="1"/>
      <c r="L9" s="1"/>
      <c r="M9" s="1"/>
      <c r="N9" s="1"/>
      <c r="O9" s="1"/>
      <c r="P9" s="1"/>
      <c r="Q9" s="1"/>
      <c r="R9" s="1"/>
      <c r="S9" s="1"/>
      <c r="T9" s="1"/>
      <c r="U9" s="1"/>
      <c r="V9" s="1"/>
      <c r="W9" s="1"/>
      <c r="X9" s="1"/>
      <c r="Y9" s="1"/>
      <c r="Z9" s="1"/>
    </row>
    <row r="10" spans="1:26" ht="14.25" customHeight="1">
      <c r="A10" s="9" t="s">
        <v>260</v>
      </c>
      <c r="B10" s="9" t="s">
        <v>261</v>
      </c>
      <c r="C10" s="1" t="str">
        <f t="shared" si="0"/>
        <v>insert into food_group (name,description) values('Fish and seafood','Fish, e.g. sardine, mullet, goby, anchovy, atherina, ruff, flounder, grouper, cod, galley, tuna, sea bass, bream, bream, red snapper Seafood (molluscs, shellfish, crustaceans), eg squid, cuttlefish, octopus, shrimp, mussels, oysters.');</v>
      </c>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9" t="s">
        <v>262</v>
      </c>
      <c r="B11" s="1" t="s">
        <v>263</v>
      </c>
      <c r="C11" s="1" t="str">
        <f t="shared" si="0"/>
        <v>insert into food_group (name,description) values('Added fats and oils, olives and nuts','The added fats and oils (olive oil, other vegetable oils (seed oils): sunflower oil, corn oil, soybean oil, sesame oil, etc., margarine, butter, olives, nuts, walnuts, almonds, peanuts, hazelnuts, etc., sunflower seeds, sesame etc., spread products derived from the above');</v>
      </c>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3" bottom="0.3"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2.6328125" defaultRowHeight="15" customHeight="1"/>
  <cols>
    <col min="1" max="1" width="14.453125" customWidth="1"/>
    <col min="2" max="6" width="9.36328125" customWidth="1"/>
    <col min="7" max="26" width="8.6328125" customWidth="1"/>
  </cols>
  <sheetData>
    <row r="1" spans="1:26" ht="14.25" customHeight="1">
      <c r="A1" s="1" t="s">
        <v>0</v>
      </c>
      <c r="B1" s="1" t="str">
        <f t="shared" ref="B1:B6" si="0">"insert into meal_type (name) values('"&amp;A1&amp;"');"</f>
        <v>insert into meal_type (name) values('name');</v>
      </c>
      <c r="C1" s="1"/>
      <c r="D1" s="1"/>
      <c r="E1" s="1"/>
      <c r="F1" s="1"/>
      <c r="G1" s="1"/>
      <c r="H1" s="1"/>
      <c r="I1" s="1"/>
      <c r="J1" s="1"/>
      <c r="K1" s="1"/>
      <c r="L1" s="1"/>
      <c r="M1" s="1"/>
      <c r="N1" s="1"/>
      <c r="O1" s="1"/>
      <c r="P1" s="1"/>
      <c r="Q1" s="1"/>
      <c r="R1" s="1"/>
      <c r="S1" s="1"/>
      <c r="T1" s="1"/>
      <c r="U1" s="1"/>
      <c r="V1" s="1"/>
      <c r="W1" s="1"/>
      <c r="X1" s="1"/>
      <c r="Y1" s="1"/>
      <c r="Z1" s="1"/>
    </row>
    <row r="2" spans="1:26" ht="14.25" customHeight="1">
      <c r="A2" s="9" t="s">
        <v>264</v>
      </c>
      <c r="B2" s="1" t="str">
        <f t="shared" si="0"/>
        <v>insert into meal_type (name) values('Breakfast ');</v>
      </c>
      <c r="C2" s="1"/>
      <c r="D2" s="1"/>
      <c r="E2" s="1"/>
      <c r="F2" s="1"/>
      <c r="G2" s="1"/>
      <c r="H2" s="1"/>
      <c r="I2" s="1"/>
      <c r="J2" s="1"/>
      <c r="K2" s="1"/>
      <c r="L2" s="1"/>
      <c r="M2" s="1"/>
      <c r="N2" s="1"/>
      <c r="O2" s="1"/>
      <c r="P2" s="1"/>
      <c r="Q2" s="1"/>
      <c r="R2" s="1"/>
      <c r="S2" s="1"/>
      <c r="T2" s="1"/>
      <c r="U2" s="1"/>
      <c r="V2" s="1"/>
      <c r="W2" s="1"/>
      <c r="X2" s="1"/>
      <c r="Y2" s="1"/>
      <c r="Z2" s="1"/>
    </row>
    <row r="3" spans="1:26" ht="14.25" customHeight="1">
      <c r="A3" s="1" t="s">
        <v>265</v>
      </c>
      <c r="B3" s="1" t="str">
        <f t="shared" si="0"/>
        <v>insert into meal_type (name) values('brunch');</v>
      </c>
      <c r="C3" s="1"/>
      <c r="D3" s="1"/>
      <c r="E3" s="1"/>
      <c r="F3" s="1"/>
      <c r="G3" s="1"/>
      <c r="H3" s="1"/>
      <c r="I3" s="1"/>
      <c r="J3" s="1"/>
      <c r="K3" s="1"/>
      <c r="L3" s="1"/>
      <c r="M3" s="1"/>
      <c r="N3" s="1"/>
      <c r="O3" s="1"/>
      <c r="P3" s="1"/>
      <c r="Q3" s="1"/>
      <c r="R3" s="1"/>
      <c r="S3" s="1"/>
      <c r="T3" s="1"/>
      <c r="U3" s="1"/>
      <c r="V3" s="1"/>
      <c r="W3" s="1"/>
      <c r="X3" s="1"/>
      <c r="Y3" s="1"/>
      <c r="Z3" s="1"/>
    </row>
    <row r="4" spans="1:26" ht="14.25" customHeight="1">
      <c r="A4" s="1" t="s">
        <v>266</v>
      </c>
      <c r="B4" s="1" t="str">
        <f t="shared" si="0"/>
        <v>insert into meal_type (name) values('Lunch');</v>
      </c>
      <c r="C4" s="1"/>
      <c r="D4" s="1"/>
      <c r="E4" s="1"/>
      <c r="F4" s="1"/>
      <c r="G4" s="1"/>
      <c r="H4" s="1"/>
      <c r="I4" s="1"/>
      <c r="J4" s="1"/>
      <c r="K4" s="1"/>
      <c r="L4" s="1"/>
      <c r="M4" s="1"/>
      <c r="N4" s="1"/>
      <c r="O4" s="1"/>
      <c r="P4" s="1"/>
      <c r="Q4" s="1"/>
      <c r="R4" s="1"/>
      <c r="S4" s="1"/>
      <c r="T4" s="1"/>
      <c r="U4" s="1"/>
      <c r="V4" s="1"/>
      <c r="W4" s="1"/>
      <c r="X4" s="1"/>
      <c r="Y4" s="1"/>
      <c r="Z4" s="1"/>
    </row>
    <row r="5" spans="1:26" ht="14.25" customHeight="1">
      <c r="A5" s="1" t="s">
        <v>267</v>
      </c>
      <c r="B5" s="1" t="str">
        <f t="shared" si="0"/>
        <v>insert into meal_type (name) values('afternoon meal ');</v>
      </c>
      <c r="C5" s="1"/>
      <c r="D5" s="1"/>
      <c r="E5" s="1"/>
      <c r="F5" s="1"/>
      <c r="G5" s="1"/>
      <c r="H5" s="1"/>
      <c r="I5" s="1"/>
      <c r="J5" s="1"/>
      <c r="K5" s="1"/>
      <c r="L5" s="1"/>
      <c r="M5" s="1"/>
      <c r="N5" s="1"/>
      <c r="O5" s="1"/>
      <c r="P5" s="1"/>
      <c r="Q5" s="1"/>
      <c r="R5" s="1"/>
      <c r="S5" s="1"/>
      <c r="T5" s="1"/>
      <c r="U5" s="1"/>
      <c r="V5" s="1"/>
      <c r="W5" s="1"/>
      <c r="X5" s="1"/>
      <c r="Y5" s="1"/>
      <c r="Z5" s="1"/>
    </row>
    <row r="6" spans="1:26" ht="14.25" customHeight="1">
      <c r="A6" s="1" t="s">
        <v>268</v>
      </c>
      <c r="B6" s="1" t="str">
        <f t="shared" si="0"/>
        <v>insert into meal_type (name) values('dinner');</v>
      </c>
      <c r="C6" s="1"/>
      <c r="D6" s="1"/>
      <c r="E6" s="1"/>
      <c r="F6" s="1"/>
      <c r="G6" s="1"/>
      <c r="H6" s="1"/>
      <c r="I6" s="1"/>
      <c r="J6" s="1"/>
      <c r="K6" s="1"/>
      <c r="L6" s="1"/>
      <c r="M6" s="1"/>
      <c r="N6" s="1"/>
      <c r="O6" s="1"/>
      <c r="P6" s="1"/>
      <c r="Q6" s="1"/>
      <c r="R6" s="1"/>
      <c r="S6" s="1"/>
      <c r="T6" s="1"/>
      <c r="U6" s="1"/>
      <c r="V6" s="1"/>
      <c r="W6" s="1"/>
      <c r="X6" s="1"/>
      <c r="Y6" s="1"/>
      <c r="Z6" s="1"/>
    </row>
    <row r="7" spans="1:26" ht="14.25" customHeight="1">
      <c r="A7" s="1"/>
      <c r="B7" s="1"/>
      <c r="C7" s="1"/>
      <c r="D7" s="1"/>
      <c r="E7" s="1"/>
      <c r="F7" s="1"/>
      <c r="G7" s="1"/>
      <c r="H7" s="1"/>
      <c r="I7" s="1"/>
      <c r="J7" s="1"/>
      <c r="K7" s="1"/>
      <c r="L7" s="1"/>
      <c r="M7" s="1"/>
      <c r="N7" s="1"/>
      <c r="O7" s="1"/>
      <c r="P7" s="1"/>
      <c r="Q7" s="1"/>
      <c r="R7" s="1"/>
      <c r="S7" s="1"/>
      <c r="T7" s="1"/>
      <c r="U7" s="1"/>
      <c r="V7" s="1"/>
      <c r="W7" s="1"/>
      <c r="X7" s="1"/>
      <c r="Y7" s="1"/>
      <c r="Z7" s="1"/>
    </row>
    <row r="8" spans="1:26" ht="14.25" customHeight="1">
      <c r="A8" s="1"/>
      <c r="B8" s="1"/>
      <c r="C8" s="1"/>
      <c r="D8" s="1"/>
      <c r="E8" s="1"/>
      <c r="F8" s="1"/>
      <c r="G8" s="1"/>
      <c r="H8" s="1"/>
      <c r="I8" s="1"/>
      <c r="J8" s="1"/>
      <c r="K8" s="1"/>
      <c r="L8" s="1"/>
      <c r="M8" s="1"/>
      <c r="N8" s="1"/>
      <c r="O8" s="1"/>
      <c r="P8" s="1"/>
      <c r="Q8" s="1"/>
      <c r="R8" s="1"/>
      <c r="S8" s="1"/>
      <c r="T8" s="1"/>
      <c r="U8" s="1"/>
      <c r="V8" s="1"/>
      <c r="W8" s="1"/>
      <c r="X8" s="1"/>
      <c r="Y8" s="1"/>
      <c r="Z8" s="1"/>
    </row>
    <row r="9" spans="1:26" ht="14.25" customHeight="1">
      <c r="A9" s="1"/>
      <c r="B9" s="1"/>
      <c r="C9" s="1"/>
      <c r="D9" s="1"/>
      <c r="E9" s="1"/>
      <c r="F9" s="1"/>
      <c r="G9" s="1"/>
      <c r="H9" s="1"/>
      <c r="I9" s="1"/>
      <c r="J9" s="1"/>
      <c r="K9" s="1"/>
      <c r="L9" s="1"/>
      <c r="M9" s="1"/>
      <c r="N9" s="1"/>
      <c r="O9" s="1"/>
      <c r="P9" s="1"/>
      <c r="Q9" s="1"/>
      <c r="R9" s="1"/>
      <c r="S9" s="1"/>
      <c r="T9" s="1"/>
      <c r="U9" s="1"/>
      <c r="V9" s="1"/>
      <c r="W9" s="1"/>
      <c r="X9" s="1"/>
      <c r="Y9" s="1"/>
      <c r="Z9" s="1"/>
    </row>
    <row r="10" spans="1:26"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3" bottom="0.3"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defaultColWidth="12.6328125" defaultRowHeight="15" customHeight="1"/>
  <cols>
    <col min="1" max="1" width="24.26953125" customWidth="1"/>
    <col min="2" max="6" width="9.36328125" customWidth="1"/>
    <col min="7" max="26" width="8.6328125" customWidth="1"/>
  </cols>
  <sheetData>
    <row r="1" spans="1:26" ht="14.25" customHeight="1">
      <c r="A1" s="1" t="s">
        <v>0</v>
      </c>
      <c r="B1" s="1" t="str">
        <f t="shared" ref="B1:B17" si="0">"insert into label national_cuisine (name) values('"&amp;A1&amp;"');"</f>
        <v>insert into label national_cuisine (name) values('name');</v>
      </c>
      <c r="C1" s="1"/>
      <c r="D1" s="1"/>
      <c r="E1" s="1"/>
      <c r="F1" s="1"/>
      <c r="G1" s="1"/>
      <c r="H1" s="1"/>
      <c r="I1" s="1"/>
      <c r="J1" s="1"/>
      <c r="K1" s="1"/>
      <c r="L1" s="1"/>
      <c r="M1" s="1"/>
      <c r="N1" s="1"/>
      <c r="O1" s="1"/>
      <c r="P1" s="1"/>
      <c r="Q1" s="1"/>
      <c r="R1" s="1"/>
      <c r="S1" s="1"/>
      <c r="T1" s="1"/>
      <c r="U1" s="1"/>
      <c r="V1" s="1"/>
      <c r="W1" s="1"/>
      <c r="X1" s="1"/>
      <c r="Y1" s="1"/>
      <c r="Z1" s="1"/>
    </row>
    <row r="2" spans="1:26" ht="14.25" customHeight="1">
      <c r="A2" s="9" t="s">
        <v>269</v>
      </c>
      <c r="B2" s="1" t="str">
        <f t="shared" si="0"/>
        <v>insert into label national_cuisine (name) values('quick-Breakfast-cold');</v>
      </c>
      <c r="C2" s="1"/>
      <c r="D2" s="1"/>
      <c r="E2" s="1"/>
      <c r="F2" s="1"/>
      <c r="G2" s="1"/>
      <c r="H2" s="1"/>
      <c r="I2" s="1"/>
      <c r="J2" s="1"/>
      <c r="K2" s="1"/>
      <c r="L2" s="1"/>
      <c r="M2" s="1"/>
      <c r="N2" s="1"/>
      <c r="O2" s="1"/>
      <c r="P2" s="1"/>
      <c r="Q2" s="1"/>
      <c r="R2" s="1"/>
      <c r="S2" s="1"/>
      <c r="T2" s="1"/>
      <c r="U2" s="1"/>
      <c r="V2" s="1"/>
      <c r="W2" s="1"/>
      <c r="X2" s="1"/>
      <c r="Y2" s="1"/>
      <c r="Z2" s="1"/>
    </row>
    <row r="3" spans="1:26" ht="14.25" customHeight="1">
      <c r="A3" s="1" t="s">
        <v>270</v>
      </c>
      <c r="B3" s="1" t="str">
        <f t="shared" si="0"/>
        <v>insert into label national_cuisine (name) values('quick-brunch-cold');</v>
      </c>
      <c r="C3" s="1"/>
      <c r="D3" s="1"/>
      <c r="E3" s="1"/>
      <c r="F3" s="1"/>
      <c r="G3" s="1"/>
      <c r="H3" s="1"/>
      <c r="I3" s="1"/>
      <c r="J3" s="1"/>
      <c r="K3" s="1"/>
      <c r="L3" s="1"/>
      <c r="M3" s="1"/>
      <c r="N3" s="1"/>
      <c r="O3" s="1"/>
      <c r="P3" s="1"/>
      <c r="Q3" s="1"/>
      <c r="R3" s="1"/>
      <c r="S3" s="1"/>
      <c r="T3" s="1"/>
      <c r="U3" s="1"/>
      <c r="V3" s="1"/>
      <c r="W3" s="1"/>
      <c r="X3" s="1"/>
      <c r="Y3" s="1"/>
      <c r="Z3" s="1"/>
    </row>
    <row r="4" spans="1:26" ht="14.25" customHeight="1">
      <c r="A4" s="1" t="s">
        <v>271</v>
      </c>
      <c r="B4" s="1" t="str">
        <f t="shared" si="0"/>
        <v>insert into label national_cuisine (name) values('quick-Lunch-cold');</v>
      </c>
      <c r="C4" s="1"/>
      <c r="D4" s="1"/>
      <c r="E4" s="1"/>
      <c r="F4" s="1"/>
      <c r="G4" s="1"/>
      <c r="H4" s="1"/>
      <c r="I4" s="1"/>
      <c r="J4" s="1"/>
      <c r="K4" s="1"/>
      <c r="L4" s="1"/>
      <c r="M4" s="1"/>
      <c r="N4" s="1"/>
      <c r="O4" s="1"/>
      <c r="P4" s="1"/>
      <c r="Q4" s="1"/>
      <c r="R4" s="1"/>
      <c r="S4" s="1"/>
      <c r="T4" s="1"/>
      <c r="U4" s="1"/>
      <c r="V4" s="1"/>
      <c r="W4" s="1"/>
      <c r="X4" s="1"/>
      <c r="Y4" s="1"/>
      <c r="Z4" s="1"/>
    </row>
    <row r="5" spans="1:26" ht="14.25" customHeight="1">
      <c r="A5" s="1" t="s">
        <v>272</v>
      </c>
      <c r="B5" s="1" t="str">
        <f t="shared" si="0"/>
        <v>insert into label national_cuisine (name) values('quick-afternoon meal-cold ');</v>
      </c>
      <c r="C5" s="1"/>
      <c r="D5" s="1"/>
      <c r="E5" s="1"/>
      <c r="F5" s="1"/>
      <c r="G5" s="1"/>
      <c r="H5" s="1"/>
      <c r="I5" s="1"/>
      <c r="J5" s="1"/>
      <c r="K5" s="1"/>
      <c r="L5" s="1"/>
      <c r="M5" s="1"/>
      <c r="N5" s="1"/>
      <c r="O5" s="1"/>
      <c r="P5" s="1"/>
      <c r="Q5" s="1"/>
      <c r="R5" s="1"/>
      <c r="S5" s="1"/>
      <c r="T5" s="1"/>
      <c r="U5" s="1"/>
      <c r="V5" s="1"/>
      <c r="W5" s="1"/>
      <c r="X5" s="1"/>
      <c r="Y5" s="1"/>
      <c r="Z5" s="1"/>
    </row>
    <row r="6" spans="1:26" ht="14.25" customHeight="1">
      <c r="A6" s="1" t="s">
        <v>273</v>
      </c>
      <c r="B6" s="1" t="str">
        <f t="shared" si="0"/>
        <v>insert into label national_cuisine (name) values('quick-dinner-cold');</v>
      </c>
      <c r="C6" s="1"/>
      <c r="D6" s="1"/>
      <c r="E6" s="1"/>
      <c r="F6" s="1"/>
      <c r="G6" s="1"/>
      <c r="H6" s="1"/>
      <c r="I6" s="1"/>
      <c r="J6" s="1"/>
      <c r="K6" s="1"/>
      <c r="L6" s="1"/>
      <c r="M6" s="1"/>
      <c r="N6" s="1"/>
      <c r="O6" s="1"/>
      <c r="P6" s="1"/>
      <c r="Q6" s="1"/>
      <c r="R6" s="1"/>
      <c r="S6" s="1"/>
      <c r="T6" s="1"/>
      <c r="U6" s="1"/>
      <c r="V6" s="1"/>
      <c r="W6" s="1"/>
      <c r="X6" s="1"/>
      <c r="Y6" s="1"/>
      <c r="Z6" s="1"/>
    </row>
    <row r="7" spans="1:26" ht="14.25" customHeight="1">
      <c r="A7" s="9" t="s">
        <v>274</v>
      </c>
      <c r="B7" s="1" t="str">
        <f t="shared" si="0"/>
        <v>insert into label national_cuisine (name) values('full-Breakfast -cold');</v>
      </c>
      <c r="C7" s="1"/>
      <c r="D7" s="1"/>
      <c r="E7" s="1"/>
      <c r="F7" s="1"/>
      <c r="G7" s="1"/>
      <c r="H7" s="1"/>
      <c r="I7" s="1"/>
      <c r="J7" s="1"/>
      <c r="K7" s="1"/>
      <c r="L7" s="1"/>
      <c r="M7" s="1"/>
      <c r="N7" s="1"/>
      <c r="O7" s="1"/>
      <c r="P7" s="1"/>
      <c r="Q7" s="1"/>
      <c r="R7" s="1"/>
      <c r="S7" s="1"/>
      <c r="T7" s="1"/>
      <c r="U7" s="1"/>
      <c r="V7" s="1"/>
      <c r="W7" s="1"/>
      <c r="X7" s="1"/>
      <c r="Y7" s="1"/>
      <c r="Z7" s="1"/>
    </row>
    <row r="8" spans="1:26" ht="14.25" customHeight="1">
      <c r="A8" s="1" t="s">
        <v>275</v>
      </c>
      <c r="B8" s="1" t="str">
        <f t="shared" si="0"/>
        <v>insert into label national_cuisine (name) values('full-Lunch-cold');</v>
      </c>
      <c r="C8" s="1"/>
      <c r="D8" s="1"/>
      <c r="E8" s="1"/>
      <c r="F8" s="1"/>
      <c r="G8" s="1"/>
      <c r="H8" s="1"/>
      <c r="I8" s="1"/>
      <c r="J8" s="1"/>
      <c r="K8" s="1"/>
      <c r="L8" s="1"/>
      <c r="M8" s="1"/>
      <c r="N8" s="1"/>
      <c r="O8" s="1"/>
      <c r="P8" s="1"/>
      <c r="Q8" s="1"/>
      <c r="R8" s="1"/>
      <c r="S8" s="1"/>
      <c r="T8" s="1"/>
      <c r="U8" s="1"/>
      <c r="V8" s="1"/>
      <c r="W8" s="1"/>
      <c r="X8" s="1"/>
      <c r="Y8" s="1"/>
      <c r="Z8" s="1"/>
    </row>
    <row r="9" spans="1:26" ht="14.25" customHeight="1">
      <c r="A9" s="1" t="s">
        <v>276</v>
      </c>
      <c r="B9" s="1" t="str">
        <f t="shared" si="0"/>
        <v>insert into label national_cuisine (name) values('full-dinner-cold');</v>
      </c>
      <c r="C9" s="1"/>
      <c r="D9" s="1"/>
      <c r="E9" s="1"/>
      <c r="F9" s="1"/>
      <c r="G9" s="1"/>
      <c r="H9" s="1"/>
      <c r="I9" s="1"/>
      <c r="J9" s="1"/>
      <c r="K9" s="1"/>
      <c r="L9" s="1"/>
      <c r="M9" s="1"/>
      <c r="N9" s="1"/>
      <c r="O9" s="1"/>
      <c r="P9" s="1"/>
      <c r="Q9" s="1"/>
      <c r="R9" s="1"/>
      <c r="S9" s="1"/>
      <c r="T9" s="1"/>
      <c r="U9" s="1"/>
      <c r="V9" s="1"/>
      <c r="W9" s="1"/>
      <c r="X9" s="1"/>
      <c r="Y9" s="1"/>
      <c r="Z9" s="1"/>
    </row>
    <row r="10" spans="1:26" ht="14.25" customHeight="1">
      <c r="A10" s="9" t="s">
        <v>277</v>
      </c>
      <c r="B10" s="1" t="str">
        <f t="shared" si="0"/>
        <v>insert into label national_cuisine (name) values('quick-Breakfast-hot');</v>
      </c>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 t="s">
        <v>278</v>
      </c>
      <c r="B11" s="1" t="str">
        <f t="shared" si="0"/>
        <v>insert into label national_cuisine (name) values('quick-brunch-hot');</v>
      </c>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t="s">
        <v>279</v>
      </c>
      <c r="B12" s="1" t="str">
        <f t="shared" si="0"/>
        <v>insert into label national_cuisine (name) values('quick-Lunch-hot');</v>
      </c>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1" t="s">
        <v>280</v>
      </c>
      <c r="B13" s="1" t="str">
        <f t="shared" si="0"/>
        <v>insert into label national_cuisine (name) values('quick-afternoon meal-hot ');</v>
      </c>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1" t="s">
        <v>281</v>
      </c>
      <c r="B14" s="1" t="str">
        <f t="shared" si="0"/>
        <v>insert into label national_cuisine (name) values('quick-dinner-hot');</v>
      </c>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9" t="s">
        <v>282</v>
      </c>
      <c r="B15" s="1" t="str">
        <f t="shared" si="0"/>
        <v>insert into label national_cuisine (name) values('full-Breakfast -hot');</v>
      </c>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1" t="s">
        <v>283</v>
      </c>
      <c r="B16" s="1" t="str">
        <f t="shared" si="0"/>
        <v>insert into label national_cuisine (name) values('full-Lunch-hot');</v>
      </c>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 t="s">
        <v>284</v>
      </c>
      <c r="B17" s="1" t="str">
        <f t="shared" si="0"/>
        <v>insert into label national_cuisine (name) values('full-dinner-hot');</v>
      </c>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3" bottom="0.3"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heetViews>
  <sheetFormatPr defaultColWidth="12.6328125" defaultRowHeight="15" customHeight="1"/>
  <cols>
    <col min="1" max="1" width="28.08984375" customWidth="1"/>
    <col min="2" max="6" width="9.36328125" customWidth="1"/>
    <col min="7" max="26" width="8.6328125" customWidth="1"/>
  </cols>
  <sheetData>
    <row r="1" spans="1:26" ht="14.25" customHeight="1">
      <c r="A1" s="1" t="s">
        <v>0</v>
      </c>
      <c r="B1" s="1" t="str">
        <f t="shared" ref="B1:B59" si="0">"insert into cuisine (name) values('"&amp;A1&amp;"');"</f>
        <v>insert into cuisine (name) values('name');</v>
      </c>
      <c r="C1" s="1"/>
      <c r="D1" s="1"/>
      <c r="E1" s="1"/>
      <c r="F1" s="1"/>
      <c r="G1" s="1"/>
      <c r="H1" s="1"/>
      <c r="I1" s="1"/>
      <c r="J1" s="1"/>
      <c r="K1" s="1"/>
      <c r="L1" s="1"/>
      <c r="M1" s="1"/>
      <c r="N1" s="1"/>
      <c r="O1" s="1"/>
      <c r="P1" s="1"/>
      <c r="Q1" s="1"/>
      <c r="R1" s="1"/>
      <c r="S1" s="1"/>
      <c r="T1" s="1"/>
      <c r="U1" s="1"/>
      <c r="V1" s="1"/>
      <c r="W1" s="1"/>
      <c r="X1" s="1"/>
      <c r="Y1" s="1"/>
      <c r="Z1" s="1"/>
    </row>
    <row r="2" spans="1:26" ht="14.25" customHeight="1">
      <c r="A2" s="9" t="s">
        <v>285</v>
      </c>
      <c r="B2" s="1" t="str">
        <f t="shared" si="0"/>
        <v>insert into cuisine (name) values('Albanian cuisine');</v>
      </c>
      <c r="C2" s="1"/>
      <c r="D2" s="1"/>
      <c r="E2" s="1"/>
      <c r="F2" s="1"/>
      <c r="G2" s="1"/>
      <c r="H2" s="1"/>
      <c r="I2" s="1"/>
      <c r="J2" s="1"/>
      <c r="K2" s="1"/>
      <c r="L2" s="1"/>
      <c r="M2" s="1"/>
      <c r="N2" s="1"/>
      <c r="O2" s="1"/>
      <c r="P2" s="1"/>
      <c r="Q2" s="1"/>
      <c r="R2" s="1"/>
      <c r="S2" s="1"/>
      <c r="T2" s="1"/>
      <c r="U2" s="1"/>
      <c r="V2" s="1"/>
      <c r="W2" s="1"/>
      <c r="X2" s="1"/>
      <c r="Y2" s="1"/>
      <c r="Z2" s="1"/>
    </row>
    <row r="3" spans="1:26" ht="14.25" customHeight="1">
      <c r="A3" s="9" t="s">
        <v>286</v>
      </c>
      <c r="B3" s="1" t="str">
        <f t="shared" si="0"/>
        <v>insert into cuisine (name) values('Algerian cuisine');</v>
      </c>
      <c r="C3" s="1"/>
      <c r="D3" s="1"/>
      <c r="E3" s="1"/>
      <c r="F3" s="1"/>
      <c r="G3" s="1"/>
      <c r="H3" s="1"/>
      <c r="I3" s="1"/>
      <c r="J3" s="1"/>
      <c r="K3" s="1"/>
      <c r="L3" s="1"/>
      <c r="M3" s="1"/>
      <c r="N3" s="1"/>
      <c r="O3" s="1"/>
      <c r="P3" s="1"/>
      <c r="Q3" s="1"/>
      <c r="R3" s="1"/>
      <c r="S3" s="1"/>
      <c r="T3" s="1"/>
      <c r="U3" s="1"/>
      <c r="V3" s="1"/>
      <c r="W3" s="1"/>
      <c r="X3" s="1"/>
      <c r="Y3" s="1"/>
      <c r="Z3" s="1"/>
    </row>
    <row r="4" spans="1:26" ht="14.25" customHeight="1">
      <c r="A4" s="9" t="s">
        <v>287</v>
      </c>
      <c r="B4" s="1" t="str">
        <f t="shared" si="0"/>
        <v>insert into cuisine (name) values('American cuisine');</v>
      </c>
      <c r="C4" s="1"/>
      <c r="D4" s="1"/>
      <c r="E4" s="1"/>
      <c r="F4" s="1"/>
      <c r="G4" s="1"/>
      <c r="H4" s="1"/>
      <c r="I4" s="1"/>
      <c r="J4" s="1"/>
      <c r="K4" s="1"/>
      <c r="L4" s="1"/>
      <c r="M4" s="1"/>
      <c r="N4" s="1"/>
      <c r="O4" s="1"/>
      <c r="P4" s="1"/>
      <c r="Q4" s="1"/>
      <c r="R4" s="1"/>
      <c r="S4" s="1"/>
      <c r="T4" s="1"/>
      <c r="U4" s="1"/>
      <c r="V4" s="1"/>
      <c r="W4" s="1"/>
      <c r="X4" s="1"/>
      <c r="Y4" s="1"/>
      <c r="Z4" s="1"/>
    </row>
    <row r="5" spans="1:26" ht="14.25" customHeight="1">
      <c r="A5" s="9" t="s">
        <v>288</v>
      </c>
      <c r="B5" s="1" t="str">
        <f t="shared" si="0"/>
        <v>insert into cuisine (name) values('Arabic cuisine');</v>
      </c>
      <c r="C5" s="1"/>
      <c r="D5" s="1"/>
      <c r="E5" s="1"/>
      <c r="F5" s="1"/>
      <c r="G5" s="1"/>
      <c r="H5" s="1"/>
      <c r="I5" s="1"/>
      <c r="J5" s="1"/>
      <c r="K5" s="1"/>
      <c r="L5" s="1"/>
      <c r="M5" s="1"/>
      <c r="N5" s="1"/>
      <c r="O5" s="1"/>
      <c r="P5" s="1"/>
      <c r="Q5" s="1"/>
      <c r="R5" s="1"/>
      <c r="S5" s="1"/>
      <c r="T5" s="1"/>
      <c r="U5" s="1"/>
      <c r="V5" s="1"/>
      <c r="W5" s="1"/>
      <c r="X5" s="1"/>
      <c r="Y5" s="1"/>
      <c r="Z5" s="1"/>
    </row>
    <row r="6" spans="1:26" ht="14.25" customHeight="1">
      <c r="A6" s="9" t="s">
        <v>289</v>
      </c>
      <c r="B6" s="1" t="str">
        <f t="shared" si="0"/>
        <v>insert into cuisine (name) values('Argentinian cuisine');</v>
      </c>
      <c r="C6" s="1"/>
      <c r="D6" s="1"/>
      <c r="E6" s="1"/>
      <c r="F6" s="1"/>
      <c r="G6" s="1"/>
      <c r="H6" s="1"/>
      <c r="I6" s="1"/>
      <c r="J6" s="1"/>
      <c r="K6" s="1"/>
      <c r="L6" s="1"/>
      <c r="M6" s="1"/>
      <c r="N6" s="1"/>
      <c r="O6" s="1"/>
      <c r="P6" s="1"/>
      <c r="Q6" s="1"/>
      <c r="R6" s="1"/>
      <c r="S6" s="1"/>
      <c r="T6" s="1"/>
      <c r="U6" s="1"/>
      <c r="V6" s="1"/>
      <c r="W6" s="1"/>
      <c r="X6" s="1"/>
      <c r="Y6" s="1"/>
      <c r="Z6" s="1"/>
    </row>
    <row r="7" spans="1:26" ht="14.25" customHeight="1">
      <c r="A7" s="9" t="s">
        <v>290</v>
      </c>
      <c r="B7" s="1" t="str">
        <f t="shared" si="0"/>
        <v>insert into cuisine (name) values('Armenian cuisine');</v>
      </c>
      <c r="C7" s="1"/>
      <c r="D7" s="1"/>
      <c r="E7" s="1"/>
      <c r="F7" s="1"/>
      <c r="G7" s="1"/>
      <c r="H7" s="1"/>
      <c r="I7" s="1"/>
      <c r="J7" s="1"/>
      <c r="K7" s="1"/>
      <c r="L7" s="1"/>
      <c r="M7" s="1"/>
      <c r="N7" s="1"/>
      <c r="O7" s="1"/>
      <c r="P7" s="1"/>
      <c r="Q7" s="1"/>
      <c r="R7" s="1"/>
      <c r="S7" s="1"/>
      <c r="T7" s="1"/>
      <c r="U7" s="1"/>
      <c r="V7" s="1"/>
      <c r="W7" s="1"/>
      <c r="X7" s="1"/>
      <c r="Y7" s="1"/>
      <c r="Z7" s="1"/>
    </row>
    <row r="8" spans="1:26" ht="14.25" customHeight="1">
      <c r="A8" s="9" t="s">
        <v>291</v>
      </c>
      <c r="B8" s="1" t="str">
        <f t="shared" si="0"/>
        <v>insert into cuisine (name) values('Austrian cuisine');</v>
      </c>
      <c r="C8" s="1"/>
      <c r="D8" s="1"/>
      <c r="E8" s="1"/>
      <c r="F8" s="1"/>
      <c r="G8" s="1"/>
      <c r="H8" s="1"/>
      <c r="I8" s="1"/>
      <c r="J8" s="1"/>
      <c r="K8" s="1"/>
      <c r="L8" s="1"/>
      <c r="M8" s="1"/>
      <c r="N8" s="1"/>
      <c r="O8" s="1"/>
      <c r="P8" s="1"/>
      <c r="Q8" s="1"/>
      <c r="R8" s="1"/>
      <c r="S8" s="1"/>
      <c r="T8" s="1"/>
      <c r="U8" s="1"/>
      <c r="V8" s="1"/>
      <c r="W8" s="1"/>
      <c r="X8" s="1"/>
      <c r="Y8" s="1"/>
      <c r="Z8" s="1"/>
    </row>
    <row r="9" spans="1:26" ht="14.25" customHeight="1">
      <c r="A9" s="9" t="s">
        <v>292</v>
      </c>
      <c r="B9" s="1" t="str">
        <f t="shared" si="0"/>
        <v>insert into cuisine (name) values('Belgian cuisine');</v>
      </c>
      <c r="C9" s="1"/>
      <c r="D9" s="1"/>
      <c r="E9" s="1"/>
      <c r="F9" s="1"/>
      <c r="G9" s="1"/>
      <c r="H9" s="1"/>
      <c r="I9" s="1"/>
      <c r="J9" s="1"/>
      <c r="K9" s="1"/>
      <c r="L9" s="1"/>
      <c r="M9" s="1"/>
      <c r="N9" s="1"/>
      <c r="O9" s="1"/>
      <c r="P9" s="1"/>
      <c r="Q9" s="1"/>
      <c r="R9" s="1"/>
      <c r="S9" s="1"/>
      <c r="T9" s="1"/>
      <c r="U9" s="1"/>
      <c r="V9" s="1"/>
      <c r="W9" s="1"/>
      <c r="X9" s="1"/>
      <c r="Y9" s="1"/>
      <c r="Z9" s="1"/>
    </row>
    <row r="10" spans="1:26" ht="14.25" customHeight="1">
      <c r="A10" s="9" t="s">
        <v>293</v>
      </c>
      <c r="B10" s="1" t="str">
        <f t="shared" si="0"/>
        <v>insert into cuisine (name) values('Bolivian cuisine');</v>
      </c>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9" t="s">
        <v>294</v>
      </c>
      <c r="B11" s="1" t="str">
        <f t="shared" si="0"/>
        <v>insert into cuisine (name) values('Brazilian cuisine');</v>
      </c>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9" t="s">
        <v>295</v>
      </c>
      <c r="B12" s="1" t="str">
        <f t="shared" si="0"/>
        <v>insert into cuisine (name) values('British cuisine');</v>
      </c>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9" t="s">
        <v>296</v>
      </c>
      <c r="B13" s="1" t="str">
        <f t="shared" si="0"/>
        <v>insert into cuisine (name) values('Bulgarian cuisine');</v>
      </c>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9" t="s">
        <v>297</v>
      </c>
      <c r="B14" s="1" t="str">
        <f t="shared" si="0"/>
        <v>insert into cuisine (name) values('Canadian cuisine');</v>
      </c>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9" t="s">
        <v>298</v>
      </c>
      <c r="B15" s="1" t="str">
        <f t="shared" si="0"/>
        <v>insert into cuisine (name) values('Chinese cuisine');</v>
      </c>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9" t="s">
        <v>299</v>
      </c>
      <c r="B16" s="1" t="str">
        <f t="shared" si="0"/>
        <v>insert into cuisine (name) values('Colombian cuisine');</v>
      </c>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9" t="s">
        <v>300</v>
      </c>
      <c r="B17" s="1" t="str">
        <f t="shared" si="0"/>
        <v>insert into cuisine (name) values('Croatian cuisine');</v>
      </c>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9" t="s">
        <v>301</v>
      </c>
      <c r="B18" s="1" t="str">
        <f t="shared" si="0"/>
        <v>insert into cuisine (name) values('Cypriot cuisine');</v>
      </c>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9" t="s">
        <v>302</v>
      </c>
      <c r="B19" s="1" t="str">
        <f t="shared" si="0"/>
        <v>insert into cuisine (name) values('Czech cuisine');</v>
      </c>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9" t="s">
        <v>303</v>
      </c>
      <c r="B20" s="1" t="str">
        <f t="shared" si="0"/>
        <v>insert into cuisine (name) values('Dutch cuisine');</v>
      </c>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9" t="s">
        <v>304</v>
      </c>
      <c r="B21" s="1" t="str">
        <f t="shared" si="0"/>
        <v>insert into cuisine (name) values('Egyptian cuisine');</v>
      </c>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9" t="s">
        <v>305</v>
      </c>
      <c r="B22" s="1" t="str">
        <f t="shared" si="0"/>
        <v>insert into cuisine (name) values('Estonian cuisine');</v>
      </c>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9" t="s">
        <v>306</v>
      </c>
      <c r="B23" s="1" t="str">
        <f t="shared" si="0"/>
        <v>insert into cuisine (name) values('French cuisine');</v>
      </c>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9" t="s">
        <v>307</v>
      </c>
      <c r="B24" s="1" t="str">
        <f t="shared" si="0"/>
        <v>insert into cuisine (name) values('Georgian cuisine');</v>
      </c>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9" t="s">
        <v>308</v>
      </c>
      <c r="B25" s="1" t="str">
        <f t="shared" si="0"/>
        <v>insert into cuisine (name) values('German cuisine');</v>
      </c>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9" t="s">
        <v>309</v>
      </c>
      <c r="B26" s="1" t="str">
        <f t="shared" si="0"/>
        <v>insert into cuisine (name) values('Greek cuisine');</v>
      </c>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9" t="s">
        <v>310</v>
      </c>
      <c r="B27" s="1" t="str">
        <f t="shared" si="0"/>
        <v>insert into cuisine (name) values('Hungarian cuisine');</v>
      </c>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9" t="s">
        <v>311</v>
      </c>
      <c r="B28" s="1" t="str">
        <f t="shared" si="0"/>
        <v>insert into cuisine (name) values('Indian cuisine');</v>
      </c>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9" t="s">
        <v>312</v>
      </c>
      <c r="B29" s="1" t="str">
        <f t="shared" si="0"/>
        <v>insert into cuisine (name) values('Iranian cuisine');</v>
      </c>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9" t="s">
        <v>313</v>
      </c>
      <c r="B30" s="1" t="str">
        <f t="shared" si="0"/>
        <v>insert into cuisine (name) values('Iraqi cuisine');</v>
      </c>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9" t="s">
        <v>314</v>
      </c>
      <c r="B31" s="1" t="str">
        <f t="shared" si="0"/>
        <v>insert into cuisine (name) values('Israeli cuisine');</v>
      </c>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9" t="s">
        <v>315</v>
      </c>
      <c r="B32" s="1" t="str">
        <f t="shared" si="0"/>
        <v>insert into cuisine (name) values('Italian cuisine');</v>
      </c>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9" t="s">
        <v>316</v>
      </c>
      <c r="B33" s="1" t="str">
        <f t="shared" si="0"/>
        <v>insert into cuisine (name) values('Jamaican cuisine');</v>
      </c>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9" t="s">
        <v>317</v>
      </c>
      <c r="B34" s="1" t="str">
        <f t="shared" si="0"/>
        <v>insert into cuisine (name) values('Japanese cuisine');</v>
      </c>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9" t="s">
        <v>318</v>
      </c>
      <c r="B35" s="1" t="str">
        <f t="shared" si="0"/>
        <v>insert into cuisine (name) values('Jewish cuisine');</v>
      </c>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9" t="s">
        <v>319</v>
      </c>
      <c r="B36" s="1" t="str">
        <f t="shared" si="0"/>
        <v>insert into cuisine (name) values('Jordanian cuisine');</v>
      </c>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9" t="s">
        <v>320</v>
      </c>
      <c r="B37" s="1" t="str">
        <f t="shared" si="0"/>
        <v>insert into cuisine (name) values('Korean cuisine');</v>
      </c>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9" t="s">
        <v>321</v>
      </c>
      <c r="B38" s="1" t="str">
        <f t="shared" si="0"/>
        <v>insert into cuisine (name) values('Lebanese cuisine');</v>
      </c>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9" t="s">
        <v>322</v>
      </c>
      <c r="B39" s="1" t="str">
        <f t="shared" si="0"/>
        <v>insert into cuisine (name) values('Mexican cuisine');</v>
      </c>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9" t="s">
        <v>323</v>
      </c>
      <c r="B40" s="1" t="str">
        <f t="shared" si="0"/>
        <v>insert into cuisine (name) values('Moldavian cuisine');</v>
      </c>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9" t="s">
        <v>324</v>
      </c>
      <c r="B41" s="1" t="str">
        <f t="shared" si="0"/>
        <v>insert into cuisine (name) values('Montenegrin cuisine');</v>
      </c>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9" t="s">
        <v>325</v>
      </c>
      <c r="B42" s="1" t="str">
        <f t="shared" si="0"/>
        <v>insert into cuisine (name) values('Moroccan cuisine');</v>
      </c>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9" t="s">
        <v>326</v>
      </c>
      <c r="B43" s="1" t="str">
        <f t="shared" si="0"/>
        <v>insert into cuisine (name) values('Pakistani cuisine');</v>
      </c>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9" t="s">
        <v>327</v>
      </c>
      <c r="B44" s="1" t="str">
        <f t="shared" si="0"/>
        <v>insert into cuisine (name) values('Palestinian cuisine');</v>
      </c>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9" t="s">
        <v>328</v>
      </c>
      <c r="B45" s="1" t="str">
        <f t="shared" si="0"/>
        <v>insert into cuisine (name) values('Peruvian cuisine');</v>
      </c>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9" t="s">
        <v>329</v>
      </c>
      <c r="B46" s="1" t="str">
        <f t="shared" si="0"/>
        <v>insert into cuisine (name) values('Polish cuisine');</v>
      </c>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9" t="s">
        <v>330</v>
      </c>
      <c r="B47" s="1" t="str">
        <f t="shared" si="0"/>
        <v>insert into cuisine (name) values('Portuguese cuisine');</v>
      </c>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9" t="s">
        <v>331</v>
      </c>
      <c r="B48" s="1" t="str">
        <f t="shared" si="0"/>
        <v>insert into cuisine (name) values('Romanian cuisine');</v>
      </c>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9" t="s">
        <v>332</v>
      </c>
      <c r="B49" s="1" t="str">
        <f t="shared" si="0"/>
        <v>insert into cuisine (name) values('Russian cuisine');</v>
      </c>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9" t="s">
        <v>333</v>
      </c>
      <c r="B50" s="1" t="str">
        <f t="shared" si="0"/>
        <v>insert into cuisine (name) values('Serbian cuisine');</v>
      </c>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9" t="s">
        <v>334</v>
      </c>
      <c r="B51" s="1" t="str">
        <f t="shared" si="0"/>
        <v>insert into cuisine (name) values('Slovak cuisine');</v>
      </c>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9" t="s">
        <v>335</v>
      </c>
      <c r="B52" s="1" t="str">
        <f t="shared" si="0"/>
        <v>insert into cuisine (name) values('Slovenian cuisine');</v>
      </c>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9" t="s">
        <v>336</v>
      </c>
      <c r="B53" s="1" t="str">
        <f t="shared" si="0"/>
        <v>insert into cuisine (name) values('Spanish cuisine');</v>
      </c>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9" t="s">
        <v>337</v>
      </c>
      <c r="B54" s="1" t="str">
        <f t="shared" si="0"/>
        <v>insert into cuisine (name) values('Swiss cuisine');</v>
      </c>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9" t="s">
        <v>338</v>
      </c>
      <c r="B55" s="1" t="str">
        <f t="shared" si="0"/>
        <v>insert into cuisine (name) values('Syrian cuisine');</v>
      </c>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9" t="s">
        <v>339</v>
      </c>
      <c r="B56" s="1" t="str">
        <f t="shared" si="0"/>
        <v>insert into cuisine (name) values('Thai cuisine');</v>
      </c>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9" t="s">
        <v>340</v>
      </c>
      <c r="B57" s="1" t="str">
        <f t="shared" si="0"/>
        <v>insert into cuisine (name) values('Turkish cuisine');</v>
      </c>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9" t="s">
        <v>341</v>
      </c>
      <c r="B58" s="1" t="str">
        <f t="shared" si="0"/>
        <v>insert into cuisine (name) values('Ukrainian cuisine');</v>
      </c>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9" t="s">
        <v>342</v>
      </c>
      <c r="B59" s="1" t="str">
        <f t="shared" si="0"/>
        <v>insert into cuisine (name) values('United Arab Emirates cuisine');</v>
      </c>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3" bottom="0.3"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sheetViews>
  <sheetFormatPr defaultColWidth="12.6328125" defaultRowHeight="15" customHeight="1"/>
  <cols>
    <col min="1" max="1" width="10" customWidth="1"/>
    <col min="2" max="2" width="9.7265625" customWidth="1"/>
    <col min="3" max="3" width="13.90625" customWidth="1"/>
    <col min="4" max="4" width="9.453125" customWidth="1"/>
    <col min="5" max="6" width="9.36328125" customWidth="1"/>
    <col min="7" max="26" width="8.6328125" customWidth="1"/>
  </cols>
  <sheetData>
    <row r="1" spans="1:26" ht="14.25" customHeight="1">
      <c r="A1" s="1" t="s">
        <v>343</v>
      </c>
      <c r="B1" s="1" t="s">
        <v>344</v>
      </c>
      <c r="C1" s="1" t="s">
        <v>345</v>
      </c>
      <c r="D1" s="1" t="s">
        <v>346</v>
      </c>
      <c r="E1" s="1" t="str">
        <f>"insert into cook values('"&amp;A1&amp;"','"&amp;B1&amp;"','"&amp;C1&amp;"','"&amp;D1&amp;"');"</f>
        <v>insert into cook values('first_name','last_name','phone_number','birth_date');</v>
      </c>
      <c r="F1" s="1"/>
      <c r="G1" s="1"/>
      <c r="H1" s="1"/>
      <c r="I1" s="1"/>
      <c r="J1" s="1"/>
      <c r="K1" s="1"/>
      <c r="L1" s="1"/>
      <c r="M1" s="1"/>
      <c r="N1" s="1"/>
      <c r="O1" s="1"/>
      <c r="P1" s="1"/>
      <c r="Q1" s="1"/>
      <c r="R1" s="1"/>
      <c r="S1" s="1"/>
      <c r="T1" s="1"/>
      <c r="U1" s="1"/>
      <c r="V1" s="1"/>
      <c r="W1" s="1"/>
      <c r="X1" s="1"/>
      <c r="Y1" s="1"/>
      <c r="Z1" s="1"/>
    </row>
    <row r="2" spans="1:26" ht="14.25" customHeight="1">
      <c r="A2" s="1"/>
      <c r="B2" s="1"/>
      <c r="C2" s="1"/>
      <c r="D2" s="1"/>
      <c r="E2" s="1"/>
      <c r="F2" s="1"/>
      <c r="G2" s="1"/>
      <c r="H2" s="1"/>
      <c r="I2" s="1"/>
      <c r="J2" s="1"/>
      <c r="K2" s="1"/>
      <c r="L2" s="1"/>
      <c r="M2" s="1"/>
      <c r="N2" s="1"/>
      <c r="O2" s="1"/>
      <c r="P2" s="1"/>
      <c r="Q2" s="1"/>
      <c r="R2" s="1"/>
      <c r="S2" s="1"/>
      <c r="T2" s="1"/>
      <c r="U2" s="1"/>
      <c r="V2" s="1"/>
      <c r="W2" s="1"/>
      <c r="X2" s="1"/>
      <c r="Y2" s="1"/>
      <c r="Z2" s="1"/>
    </row>
    <row r="3" spans="1:26" ht="14.25" customHeight="1">
      <c r="A3" s="1"/>
      <c r="B3" s="1"/>
      <c r="C3" s="1"/>
      <c r="D3" s="1"/>
      <c r="E3" s="1"/>
      <c r="F3" s="1"/>
      <c r="G3" s="1"/>
      <c r="H3" s="1"/>
      <c r="I3" s="1"/>
      <c r="J3" s="1"/>
      <c r="K3" s="1"/>
      <c r="L3" s="1"/>
      <c r="M3" s="1"/>
      <c r="N3" s="1"/>
      <c r="O3" s="1"/>
      <c r="P3" s="1"/>
      <c r="Q3" s="1"/>
      <c r="R3" s="1"/>
      <c r="S3" s="1"/>
      <c r="T3" s="1"/>
      <c r="U3" s="1"/>
      <c r="V3" s="1"/>
      <c r="W3" s="1"/>
      <c r="X3" s="1"/>
      <c r="Y3" s="1"/>
      <c r="Z3" s="1"/>
    </row>
    <row r="4" spans="1:26" ht="14.25" customHeight="1">
      <c r="A4" s="1"/>
      <c r="B4" s="1"/>
      <c r="C4" s="1"/>
      <c r="D4" s="1"/>
      <c r="E4" s="1"/>
      <c r="F4" s="1"/>
      <c r="G4" s="1"/>
      <c r="H4" s="1"/>
      <c r="I4" s="1"/>
      <c r="J4" s="1"/>
      <c r="K4" s="1"/>
      <c r="L4" s="1"/>
      <c r="M4" s="1"/>
      <c r="N4" s="1"/>
      <c r="O4" s="1"/>
      <c r="P4" s="1"/>
      <c r="Q4" s="1"/>
      <c r="R4" s="1"/>
      <c r="S4" s="1"/>
      <c r="T4" s="1"/>
      <c r="U4" s="1"/>
      <c r="V4" s="1"/>
      <c r="W4" s="1"/>
      <c r="X4" s="1"/>
      <c r="Y4" s="1"/>
      <c r="Z4" s="1"/>
    </row>
    <row r="5" spans="1:26" ht="14.25" customHeight="1">
      <c r="A5" s="1"/>
      <c r="B5" s="1"/>
      <c r="C5" s="1"/>
      <c r="D5" s="1"/>
      <c r="E5" s="1"/>
      <c r="F5" s="1"/>
      <c r="G5" s="1"/>
      <c r="H5" s="1"/>
      <c r="I5" s="1"/>
      <c r="J5" s="1"/>
      <c r="K5" s="1"/>
      <c r="L5" s="1"/>
      <c r="M5" s="1"/>
      <c r="N5" s="1"/>
      <c r="O5" s="1"/>
      <c r="P5" s="1"/>
      <c r="Q5" s="1"/>
      <c r="R5" s="1"/>
      <c r="S5" s="1"/>
      <c r="T5" s="1"/>
      <c r="U5" s="1"/>
      <c r="V5" s="1"/>
      <c r="W5" s="1"/>
      <c r="X5" s="1"/>
      <c r="Y5" s="1"/>
      <c r="Z5" s="1"/>
    </row>
    <row r="6" spans="1:26" ht="14.25" customHeight="1">
      <c r="A6" s="1"/>
      <c r="B6" s="1"/>
      <c r="C6" s="1"/>
      <c r="D6" s="1"/>
      <c r="E6" s="1"/>
      <c r="F6" s="1"/>
      <c r="G6" s="1"/>
      <c r="H6" s="1"/>
      <c r="I6" s="1"/>
      <c r="J6" s="1"/>
      <c r="K6" s="1"/>
      <c r="L6" s="1"/>
      <c r="M6" s="1"/>
      <c r="N6" s="1"/>
      <c r="O6" s="1"/>
      <c r="P6" s="1"/>
      <c r="Q6" s="1"/>
      <c r="R6" s="1"/>
      <c r="S6" s="1"/>
      <c r="T6" s="1"/>
      <c r="U6" s="1"/>
      <c r="V6" s="1"/>
      <c r="W6" s="1"/>
      <c r="X6" s="1"/>
      <c r="Y6" s="1"/>
      <c r="Z6" s="1"/>
    </row>
    <row r="7" spans="1:26" ht="14.25" customHeight="1">
      <c r="A7" s="1"/>
      <c r="B7" s="1"/>
      <c r="C7" s="1"/>
      <c r="D7" s="1"/>
      <c r="E7" s="1"/>
      <c r="F7" s="1"/>
      <c r="G7" s="1"/>
      <c r="H7" s="1"/>
      <c r="I7" s="1"/>
      <c r="J7" s="1"/>
      <c r="K7" s="1"/>
      <c r="L7" s="1"/>
      <c r="M7" s="1"/>
      <c r="N7" s="1"/>
      <c r="O7" s="1"/>
      <c r="P7" s="1"/>
      <c r="Q7" s="1"/>
      <c r="R7" s="1"/>
      <c r="S7" s="1"/>
      <c r="T7" s="1"/>
      <c r="U7" s="1"/>
      <c r="V7" s="1"/>
      <c r="W7" s="1"/>
      <c r="X7" s="1"/>
      <c r="Y7" s="1"/>
      <c r="Z7" s="1"/>
    </row>
    <row r="8" spans="1:26" ht="14.25" customHeight="1">
      <c r="A8" s="1"/>
      <c r="B8" s="1"/>
      <c r="C8" s="1"/>
      <c r="D8" s="1"/>
      <c r="E8" s="1"/>
      <c r="F8" s="1"/>
      <c r="G8" s="1"/>
      <c r="H8" s="1"/>
      <c r="I8" s="1"/>
      <c r="J8" s="1"/>
      <c r="K8" s="1"/>
      <c r="L8" s="1"/>
      <c r="M8" s="1"/>
      <c r="N8" s="1"/>
      <c r="O8" s="1"/>
      <c r="P8" s="1"/>
      <c r="Q8" s="1"/>
      <c r="R8" s="1"/>
      <c r="S8" s="1"/>
      <c r="T8" s="1"/>
      <c r="U8" s="1"/>
      <c r="V8" s="1"/>
      <c r="W8" s="1"/>
      <c r="X8" s="1"/>
      <c r="Y8" s="1"/>
      <c r="Z8" s="1"/>
    </row>
    <row r="9" spans="1:26" ht="14.25" customHeight="1">
      <c r="A9" s="1"/>
      <c r="B9" s="1"/>
      <c r="C9" s="1"/>
      <c r="D9" s="1"/>
      <c r="E9" s="1"/>
      <c r="F9" s="1"/>
      <c r="G9" s="1"/>
      <c r="H9" s="1"/>
      <c r="I9" s="1"/>
      <c r="J9" s="1"/>
      <c r="K9" s="1"/>
      <c r="L9" s="1"/>
      <c r="M9" s="1"/>
      <c r="N9" s="1"/>
      <c r="O9" s="1"/>
      <c r="P9" s="1"/>
      <c r="Q9" s="1"/>
      <c r="R9" s="1"/>
      <c r="S9" s="1"/>
      <c r="T9" s="1"/>
      <c r="U9" s="1"/>
      <c r="V9" s="1"/>
      <c r="W9" s="1"/>
      <c r="X9" s="1"/>
      <c r="Y9" s="1"/>
      <c r="Z9" s="1"/>
    </row>
    <row r="10" spans="1:26"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3" bottom="0.3"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workbookViewId="0"/>
  </sheetViews>
  <sheetFormatPr defaultColWidth="12.6328125" defaultRowHeight="15" customHeight="1"/>
  <cols>
    <col min="1" max="1" width="17.6328125" customWidth="1"/>
    <col min="2" max="6" width="9.36328125" customWidth="1"/>
    <col min="7" max="26" width="8.6328125" customWidth="1"/>
  </cols>
  <sheetData>
    <row r="1" spans="1:26" ht="14.25" customHeight="1">
      <c r="A1" s="1" t="s">
        <v>0</v>
      </c>
      <c r="B1" s="1" t="str">
        <f t="shared" ref="B1:B6" si="0">"insert into grade (name) values('"&amp;A1&amp;"');"</f>
        <v>insert into grade (name) values('name');</v>
      </c>
      <c r="C1" s="1"/>
      <c r="D1" s="1"/>
      <c r="E1" s="1"/>
      <c r="F1" s="1"/>
      <c r="G1" s="1"/>
      <c r="H1" s="1"/>
      <c r="I1" s="1"/>
      <c r="J1" s="1"/>
      <c r="K1" s="1"/>
      <c r="L1" s="1"/>
      <c r="M1" s="1"/>
      <c r="N1" s="1"/>
      <c r="O1" s="1"/>
      <c r="P1" s="1"/>
      <c r="Q1" s="1"/>
      <c r="R1" s="1"/>
      <c r="S1" s="1"/>
      <c r="T1" s="1"/>
      <c r="U1" s="1"/>
      <c r="V1" s="1"/>
      <c r="W1" s="1"/>
      <c r="X1" s="1"/>
      <c r="Y1" s="1"/>
      <c r="Z1" s="1"/>
    </row>
    <row r="2" spans="1:26" ht="14.25" customHeight="1">
      <c r="A2" s="1" t="s">
        <v>347</v>
      </c>
      <c r="B2" s="1" t="str">
        <f t="shared" si="0"/>
        <v>insert into grade (name) values('First  Cook');</v>
      </c>
      <c r="C2" s="1"/>
      <c r="D2" s="1"/>
      <c r="E2" s="1"/>
      <c r="F2" s="1"/>
      <c r="G2" s="1"/>
      <c r="H2" s="1"/>
      <c r="I2" s="1"/>
      <c r="J2" s="1"/>
      <c r="K2" s="1"/>
      <c r="L2" s="1"/>
      <c r="M2" s="1"/>
      <c r="N2" s="1"/>
      <c r="O2" s="1"/>
      <c r="P2" s="1"/>
      <c r="Q2" s="1"/>
      <c r="R2" s="1"/>
      <c r="S2" s="1"/>
      <c r="T2" s="1"/>
      <c r="U2" s="1"/>
      <c r="V2" s="1"/>
      <c r="W2" s="1"/>
      <c r="X2" s="1"/>
      <c r="Y2" s="1"/>
      <c r="Z2" s="1"/>
    </row>
    <row r="3" spans="1:26" ht="14.25" customHeight="1">
      <c r="A3" s="1" t="s">
        <v>348</v>
      </c>
      <c r="B3" s="1" t="str">
        <f t="shared" si="0"/>
        <v>insert into grade (name) values('Second Cook ');</v>
      </c>
      <c r="C3" s="1"/>
      <c r="D3" s="1"/>
      <c r="E3" s="1"/>
      <c r="F3" s="1"/>
      <c r="G3" s="1"/>
      <c r="H3" s="1"/>
      <c r="I3" s="1"/>
      <c r="J3" s="1"/>
      <c r="K3" s="1"/>
      <c r="L3" s="1"/>
      <c r="M3" s="1"/>
      <c r="N3" s="1"/>
      <c r="O3" s="1"/>
      <c r="P3" s="1"/>
      <c r="Q3" s="1"/>
      <c r="R3" s="1"/>
      <c r="S3" s="1"/>
      <c r="T3" s="1"/>
      <c r="U3" s="1"/>
      <c r="V3" s="1"/>
      <c r="W3" s="1"/>
      <c r="X3" s="1"/>
      <c r="Y3" s="1"/>
      <c r="Z3" s="1"/>
    </row>
    <row r="4" spans="1:26" ht="14.25" customHeight="1">
      <c r="A4" s="1" t="s">
        <v>349</v>
      </c>
      <c r="B4" s="1" t="str">
        <f t="shared" si="0"/>
        <v>insert into grade (name) values('Third Cook');</v>
      </c>
      <c r="C4" s="1"/>
      <c r="D4" s="1"/>
      <c r="E4" s="1"/>
      <c r="F4" s="1"/>
      <c r="G4" s="1"/>
      <c r="H4" s="1"/>
      <c r="I4" s="1"/>
      <c r="J4" s="1"/>
      <c r="K4" s="1"/>
      <c r="L4" s="1"/>
      <c r="M4" s="1"/>
      <c r="N4" s="1"/>
      <c r="O4" s="1"/>
      <c r="P4" s="1"/>
      <c r="Q4" s="1"/>
      <c r="R4" s="1"/>
      <c r="S4" s="1"/>
      <c r="T4" s="1"/>
      <c r="U4" s="1"/>
      <c r="V4" s="1"/>
      <c r="W4" s="1"/>
      <c r="X4" s="1"/>
      <c r="Y4" s="1"/>
      <c r="Z4" s="1"/>
    </row>
    <row r="5" spans="1:26" ht="14.25" customHeight="1">
      <c r="A5" s="1" t="s">
        <v>350</v>
      </c>
      <c r="B5" s="1" t="str">
        <f t="shared" si="0"/>
        <v>insert into grade (name) values('Chefs Assistant');</v>
      </c>
      <c r="C5" s="1"/>
      <c r="D5" s="1"/>
      <c r="E5" s="1"/>
      <c r="F5" s="1"/>
      <c r="G5" s="1"/>
      <c r="H5" s="1"/>
      <c r="I5" s="1"/>
      <c r="J5" s="1"/>
      <c r="K5" s="1"/>
      <c r="L5" s="1"/>
      <c r="M5" s="1"/>
      <c r="N5" s="1"/>
      <c r="O5" s="1"/>
      <c r="P5" s="1"/>
      <c r="Q5" s="1"/>
      <c r="R5" s="1"/>
      <c r="S5" s="1"/>
      <c r="T5" s="1"/>
      <c r="U5" s="1"/>
      <c r="V5" s="1"/>
      <c r="W5" s="1"/>
      <c r="X5" s="1"/>
      <c r="Y5" s="1"/>
      <c r="Z5" s="1"/>
    </row>
    <row r="6" spans="1:26" ht="14.25" customHeight="1">
      <c r="A6" s="1" t="s">
        <v>351</v>
      </c>
      <c r="B6" s="1" t="str">
        <f t="shared" si="0"/>
        <v>insert into grade (name) values('Head Chef');</v>
      </c>
      <c r="C6" s="1"/>
      <c r="D6" s="1"/>
      <c r="E6" s="1"/>
      <c r="F6" s="1"/>
      <c r="G6" s="1"/>
      <c r="H6" s="1"/>
      <c r="I6" s="1"/>
      <c r="J6" s="1"/>
      <c r="K6" s="1"/>
      <c r="L6" s="1"/>
      <c r="M6" s="1"/>
      <c r="N6" s="1"/>
      <c r="O6" s="1"/>
      <c r="P6" s="1"/>
      <c r="Q6" s="1"/>
      <c r="R6" s="1"/>
      <c r="S6" s="1"/>
      <c r="T6" s="1"/>
      <c r="U6" s="1"/>
      <c r="V6" s="1"/>
      <c r="W6" s="1"/>
      <c r="X6" s="1"/>
      <c r="Y6" s="1"/>
      <c r="Z6" s="1"/>
    </row>
    <row r="7" spans="1:26" ht="14.25" customHeight="1">
      <c r="A7" s="1"/>
      <c r="B7" s="1"/>
      <c r="C7" s="1"/>
      <c r="D7" s="1"/>
      <c r="E7" s="1"/>
      <c r="F7" s="1"/>
      <c r="G7" s="1"/>
      <c r="H7" s="1"/>
      <c r="I7" s="1"/>
      <c r="J7" s="1"/>
      <c r="K7" s="1"/>
      <c r="L7" s="1"/>
      <c r="M7" s="1"/>
      <c r="N7" s="1"/>
      <c r="O7" s="1"/>
      <c r="P7" s="1"/>
      <c r="Q7" s="1"/>
      <c r="R7" s="1"/>
      <c r="S7" s="1"/>
      <c r="T7" s="1"/>
      <c r="U7" s="1"/>
      <c r="V7" s="1"/>
      <c r="W7" s="1"/>
      <c r="X7" s="1"/>
      <c r="Y7" s="1"/>
      <c r="Z7" s="1"/>
    </row>
    <row r="8" spans="1:26" ht="14.25" customHeight="1">
      <c r="A8" s="1"/>
      <c r="B8" s="1"/>
      <c r="C8" s="1"/>
      <c r="D8" s="1"/>
      <c r="E8" s="1"/>
      <c r="F8" s="1"/>
      <c r="G8" s="1"/>
      <c r="H8" s="1"/>
      <c r="I8" s="1"/>
      <c r="J8" s="1"/>
      <c r="K8" s="1"/>
      <c r="L8" s="1"/>
      <c r="M8" s="1"/>
      <c r="N8" s="1"/>
      <c r="O8" s="1"/>
      <c r="P8" s="1"/>
      <c r="Q8" s="1"/>
      <c r="R8" s="1"/>
      <c r="S8" s="1"/>
      <c r="T8" s="1"/>
      <c r="U8" s="1"/>
      <c r="V8" s="1"/>
      <c r="W8" s="1"/>
      <c r="X8" s="1"/>
      <c r="Y8" s="1"/>
      <c r="Z8" s="1"/>
    </row>
    <row r="9" spans="1:26" ht="14.25" customHeight="1">
      <c r="A9" s="1"/>
      <c r="B9" s="1"/>
      <c r="C9" s="1"/>
      <c r="D9" s="1"/>
      <c r="E9" s="1"/>
      <c r="F9" s="1"/>
      <c r="G9" s="1"/>
      <c r="H9" s="1"/>
      <c r="I9" s="1"/>
      <c r="J9" s="1"/>
      <c r="K9" s="1"/>
      <c r="L9" s="1"/>
      <c r="M9" s="1"/>
      <c r="N9" s="1"/>
      <c r="O9" s="1"/>
      <c r="P9" s="1"/>
      <c r="Q9" s="1"/>
      <c r="R9" s="1"/>
      <c r="S9" s="1"/>
      <c r="T9" s="1"/>
      <c r="U9" s="1"/>
      <c r="V9" s="1"/>
      <c r="W9" s="1"/>
      <c r="X9" s="1"/>
      <c r="Y9" s="1"/>
      <c r="Z9" s="1"/>
    </row>
    <row r="10" spans="1:26"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3" bottom="0.3" header="0" footer="0"/>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sheetViews>
  <sheetFormatPr defaultColWidth="12.6328125" defaultRowHeight="15" customHeight="1"/>
  <cols>
    <col min="1" max="6" width="9.36328125" customWidth="1"/>
    <col min="7" max="26" width="8.6328125" customWidth="1"/>
  </cols>
  <sheetData>
    <row r="1" spans="1:26" ht="14.25" customHeight="1">
      <c r="A1" s="10" t="s">
        <v>352</v>
      </c>
      <c r="B1" s="1"/>
      <c r="C1" s="1"/>
      <c r="D1" s="1"/>
      <c r="E1" s="1"/>
      <c r="F1" s="1"/>
      <c r="G1" s="1"/>
      <c r="H1" s="1"/>
      <c r="I1" s="1"/>
      <c r="J1" s="1"/>
      <c r="K1" s="1"/>
      <c r="L1" s="1"/>
      <c r="M1" s="1"/>
      <c r="N1" s="1"/>
      <c r="O1" s="1"/>
      <c r="P1" s="1"/>
      <c r="Q1" s="1"/>
      <c r="R1" s="1"/>
      <c r="S1" s="1"/>
      <c r="T1" s="1"/>
      <c r="U1" s="1"/>
      <c r="V1" s="1"/>
      <c r="W1" s="1"/>
      <c r="X1" s="1"/>
      <c r="Y1" s="1"/>
      <c r="Z1" s="1"/>
    </row>
    <row r="2" spans="1:26" ht="14.25" customHeight="1">
      <c r="A2" s="11" t="s">
        <v>353</v>
      </c>
      <c r="B2" s="1"/>
      <c r="C2" s="1"/>
      <c r="D2" s="1"/>
      <c r="E2" s="1"/>
      <c r="F2" s="1"/>
      <c r="G2" s="1"/>
      <c r="H2" s="1"/>
      <c r="I2" s="1"/>
      <c r="J2" s="1"/>
      <c r="K2" s="1"/>
      <c r="L2" s="1"/>
      <c r="M2" s="1"/>
      <c r="N2" s="1"/>
      <c r="O2" s="1"/>
      <c r="P2" s="1"/>
      <c r="Q2" s="1"/>
      <c r="R2" s="1"/>
      <c r="S2" s="1"/>
      <c r="T2" s="1"/>
      <c r="U2" s="1"/>
      <c r="V2" s="1"/>
      <c r="W2" s="1"/>
      <c r="X2" s="1"/>
      <c r="Y2" s="1"/>
      <c r="Z2" s="1"/>
    </row>
    <row r="3" spans="1:26" ht="14.25" customHeight="1">
      <c r="A3" s="11" t="s">
        <v>354</v>
      </c>
      <c r="B3" s="1"/>
      <c r="C3" s="1"/>
      <c r="D3" s="1"/>
      <c r="E3" s="1"/>
      <c r="F3" s="1"/>
      <c r="G3" s="1"/>
      <c r="H3" s="1"/>
      <c r="I3" s="1"/>
      <c r="J3" s="1"/>
      <c r="K3" s="1"/>
      <c r="L3" s="1"/>
      <c r="M3" s="1"/>
      <c r="N3" s="1"/>
      <c r="O3" s="1"/>
      <c r="P3" s="1"/>
      <c r="Q3" s="1"/>
      <c r="R3" s="1"/>
      <c r="S3" s="1"/>
      <c r="T3" s="1"/>
      <c r="U3" s="1"/>
      <c r="V3" s="1"/>
      <c r="W3" s="1"/>
      <c r="X3" s="1"/>
      <c r="Y3" s="1"/>
      <c r="Z3" s="1"/>
    </row>
    <row r="4" spans="1:26" ht="14.25" customHeight="1">
      <c r="A4" s="11" t="s">
        <v>355</v>
      </c>
      <c r="B4" s="1"/>
      <c r="C4" s="1"/>
      <c r="D4" s="1"/>
      <c r="E4" s="1"/>
      <c r="F4" s="1"/>
      <c r="G4" s="1"/>
      <c r="H4" s="1"/>
      <c r="I4" s="1"/>
      <c r="J4" s="1"/>
      <c r="K4" s="1"/>
      <c r="L4" s="1"/>
      <c r="M4" s="1"/>
      <c r="N4" s="1"/>
      <c r="O4" s="1"/>
      <c r="P4" s="1"/>
      <c r="Q4" s="1"/>
      <c r="R4" s="1"/>
      <c r="S4" s="1"/>
      <c r="T4" s="1"/>
      <c r="U4" s="1"/>
      <c r="V4" s="1"/>
      <c r="W4" s="1"/>
      <c r="X4" s="1"/>
      <c r="Y4" s="1"/>
      <c r="Z4" s="1"/>
    </row>
    <row r="5" spans="1:26" ht="14.25" customHeight="1">
      <c r="A5" s="11" t="s">
        <v>356</v>
      </c>
      <c r="B5" s="1"/>
      <c r="C5" s="1"/>
      <c r="D5" s="1"/>
      <c r="E5" s="1"/>
      <c r="F5" s="1"/>
      <c r="G5" s="1"/>
      <c r="H5" s="1"/>
      <c r="I5" s="1"/>
      <c r="J5" s="1"/>
      <c r="K5" s="1"/>
      <c r="L5" s="1"/>
      <c r="M5" s="1"/>
      <c r="N5" s="1"/>
      <c r="O5" s="1"/>
      <c r="P5" s="1"/>
      <c r="Q5" s="1"/>
      <c r="R5" s="1"/>
      <c r="S5" s="1"/>
      <c r="T5" s="1"/>
      <c r="U5" s="1"/>
      <c r="V5" s="1"/>
      <c r="W5" s="1"/>
      <c r="X5" s="1"/>
      <c r="Y5" s="1"/>
      <c r="Z5" s="1"/>
    </row>
    <row r="6" spans="1:26" ht="14.25" customHeight="1">
      <c r="A6" s="11" t="s">
        <v>357</v>
      </c>
      <c r="B6" s="1"/>
      <c r="C6" s="1"/>
      <c r="D6" s="1"/>
      <c r="E6" s="1"/>
      <c r="F6" s="1"/>
      <c r="G6" s="1"/>
      <c r="H6" s="1"/>
      <c r="I6" s="1"/>
      <c r="J6" s="1"/>
      <c r="K6" s="1"/>
      <c r="L6" s="1"/>
      <c r="M6" s="1"/>
      <c r="N6" s="1"/>
      <c r="O6" s="1"/>
      <c r="P6" s="1"/>
      <c r="Q6" s="1"/>
      <c r="R6" s="1"/>
      <c r="S6" s="1"/>
      <c r="T6" s="1"/>
      <c r="U6" s="1"/>
      <c r="V6" s="1"/>
      <c r="W6" s="1"/>
      <c r="X6" s="1"/>
      <c r="Y6" s="1"/>
      <c r="Z6" s="1"/>
    </row>
    <row r="7" spans="1:26" ht="14.25" customHeight="1">
      <c r="A7" s="11" t="s">
        <v>358</v>
      </c>
      <c r="B7" s="1"/>
      <c r="C7" s="1"/>
      <c r="D7" s="1"/>
      <c r="E7" s="1"/>
      <c r="F7" s="1"/>
      <c r="G7" s="1"/>
      <c r="H7" s="1"/>
      <c r="I7" s="1"/>
      <c r="J7" s="1"/>
      <c r="K7" s="1"/>
      <c r="L7" s="1"/>
      <c r="M7" s="1"/>
      <c r="N7" s="1"/>
      <c r="O7" s="1"/>
      <c r="P7" s="1"/>
      <c r="Q7" s="1"/>
      <c r="R7" s="1"/>
      <c r="S7" s="1"/>
      <c r="T7" s="1"/>
      <c r="U7" s="1"/>
      <c r="V7" s="1"/>
      <c r="W7" s="1"/>
      <c r="X7" s="1"/>
      <c r="Y7" s="1"/>
      <c r="Z7" s="1"/>
    </row>
    <row r="8" spans="1:26" ht="14.25" customHeight="1">
      <c r="A8" s="11" t="s">
        <v>359</v>
      </c>
      <c r="B8" s="1"/>
      <c r="C8" s="1"/>
      <c r="D8" s="1"/>
      <c r="E8" s="1"/>
      <c r="F8" s="1"/>
      <c r="G8" s="1"/>
      <c r="H8" s="1"/>
      <c r="I8" s="1"/>
      <c r="J8" s="1"/>
      <c r="K8" s="1"/>
      <c r="L8" s="1"/>
      <c r="M8" s="1"/>
      <c r="N8" s="1"/>
      <c r="O8" s="1"/>
      <c r="P8" s="1"/>
      <c r="Q8" s="1"/>
      <c r="R8" s="1"/>
      <c r="S8" s="1"/>
      <c r="T8" s="1"/>
      <c r="U8" s="1"/>
      <c r="V8" s="1"/>
      <c r="W8" s="1"/>
      <c r="X8" s="1"/>
      <c r="Y8" s="1"/>
      <c r="Z8" s="1"/>
    </row>
    <row r="9" spans="1:26" ht="14.25" customHeight="1">
      <c r="A9" s="11" t="s">
        <v>360</v>
      </c>
      <c r="B9" s="1"/>
      <c r="C9" s="1"/>
      <c r="D9" s="1"/>
      <c r="E9" s="1"/>
      <c r="F9" s="1"/>
      <c r="G9" s="1"/>
      <c r="H9" s="1"/>
      <c r="I9" s="1"/>
      <c r="J9" s="1"/>
      <c r="K9" s="1"/>
      <c r="L9" s="1"/>
      <c r="M9" s="1"/>
      <c r="N9" s="1"/>
      <c r="O9" s="1"/>
      <c r="P9" s="1"/>
      <c r="Q9" s="1"/>
      <c r="R9" s="1"/>
      <c r="S9" s="1"/>
      <c r="T9" s="1"/>
      <c r="U9" s="1"/>
      <c r="V9" s="1"/>
      <c r="W9" s="1"/>
      <c r="X9" s="1"/>
      <c r="Y9" s="1"/>
      <c r="Z9" s="1"/>
    </row>
    <row r="10" spans="1:26" ht="14.25" customHeight="1">
      <c r="A10" s="11" t="s">
        <v>361</v>
      </c>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1" t="s">
        <v>362</v>
      </c>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1" t="s">
        <v>363</v>
      </c>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11" t="s">
        <v>364</v>
      </c>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11" t="s">
        <v>365</v>
      </c>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11" t="s">
        <v>366</v>
      </c>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11" t="s">
        <v>367</v>
      </c>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1" t="s">
        <v>368</v>
      </c>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11" t="s">
        <v>369</v>
      </c>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11" t="s">
        <v>370</v>
      </c>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1" t="s">
        <v>371</v>
      </c>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1" t="s">
        <v>372</v>
      </c>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1" t="s">
        <v>373</v>
      </c>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1" t="s">
        <v>374</v>
      </c>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1" t="s">
        <v>375</v>
      </c>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1" t="s">
        <v>376</v>
      </c>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1" t="s">
        <v>377</v>
      </c>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1" t="s">
        <v>378</v>
      </c>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1" t="s">
        <v>379</v>
      </c>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1" t="s">
        <v>380</v>
      </c>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1" t="s">
        <v>381</v>
      </c>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1" t="s">
        <v>382</v>
      </c>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1" t="s">
        <v>383</v>
      </c>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1" t="s">
        <v>384</v>
      </c>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1" t="s">
        <v>385</v>
      </c>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1" t="s">
        <v>386</v>
      </c>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1" t="s">
        <v>387</v>
      </c>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1" t="s">
        <v>388</v>
      </c>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1" t="s">
        <v>389</v>
      </c>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1" t="s">
        <v>390</v>
      </c>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1" t="s">
        <v>391</v>
      </c>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1" t="s">
        <v>392</v>
      </c>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1" t="s">
        <v>393</v>
      </c>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1" t="s">
        <v>394</v>
      </c>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1" t="s">
        <v>395</v>
      </c>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1" t="s">
        <v>396</v>
      </c>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1" t="s">
        <v>397</v>
      </c>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1" t="s">
        <v>398</v>
      </c>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1" t="s">
        <v>399</v>
      </c>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1" t="s">
        <v>400</v>
      </c>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1" t="s">
        <v>401</v>
      </c>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1" t="s">
        <v>402</v>
      </c>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3" bottom="0.3" header="0" footer="0"/>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00"/>
  <sheetViews>
    <sheetView workbookViewId="0"/>
  </sheetViews>
  <sheetFormatPr defaultColWidth="12.6328125" defaultRowHeight="15" customHeight="1"/>
  <cols>
    <col min="1" max="1" width="9.36328125" customWidth="1"/>
    <col min="2" max="2" width="10.6328125" customWidth="1"/>
    <col min="3" max="6" width="9.36328125" customWidth="1"/>
    <col min="7" max="26" width="8.6328125" customWidth="1"/>
  </cols>
  <sheetData>
    <row r="1" spans="1:26" ht="14.25" customHeight="1">
      <c r="A1" s="1" t="s">
        <v>0</v>
      </c>
      <c r="B1" s="1" t="s">
        <v>2</v>
      </c>
      <c r="C1" s="1" t="str">
        <f>"insert into topic values('"&amp;A1&amp;"','"&amp;B1&amp;"');"</f>
        <v>insert into topic values('name','description');</v>
      </c>
      <c r="D1" s="1"/>
      <c r="E1" s="1"/>
      <c r="F1" s="1"/>
      <c r="G1" s="1"/>
      <c r="H1" s="1"/>
      <c r="I1" s="1"/>
      <c r="J1" s="1"/>
      <c r="K1" s="1"/>
      <c r="L1" s="1"/>
      <c r="M1" s="1"/>
      <c r="N1" s="1"/>
      <c r="O1" s="1"/>
      <c r="P1" s="1"/>
      <c r="Q1" s="1"/>
      <c r="R1" s="1"/>
      <c r="S1" s="1"/>
      <c r="T1" s="1"/>
      <c r="U1" s="1"/>
      <c r="V1" s="1"/>
      <c r="W1" s="1"/>
      <c r="X1" s="1"/>
      <c r="Y1" s="1"/>
      <c r="Z1" s="1"/>
    </row>
    <row r="2" spans="1:26" ht="14.25" customHeight="1">
      <c r="A2" s="1"/>
      <c r="B2" s="1"/>
      <c r="C2" s="1"/>
      <c r="D2" s="1"/>
      <c r="E2" s="1"/>
      <c r="F2" s="1"/>
      <c r="G2" s="1"/>
      <c r="H2" s="1"/>
      <c r="I2" s="1"/>
      <c r="J2" s="1"/>
      <c r="K2" s="1"/>
      <c r="L2" s="1"/>
      <c r="M2" s="1"/>
      <c r="N2" s="1"/>
      <c r="O2" s="1"/>
      <c r="P2" s="1"/>
      <c r="Q2" s="1"/>
      <c r="R2" s="1"/>
      <c r="S2" s="1"/>
      <c r="T2" s="1"/>
      <c r="U2" s="1"/>
      <c r="V2" s="1"/>
      <c r="W2" s="1"/>
      <c r="X2" s="1"/>
      <c r="Y2" s="1"/>
      <c r="Z2" s="1"/>
    </row>
    <row r="3" spans="1:26" ht="14.25" customHeight="1">
      <c r="A3" s="1"/>
      <c r="B3" s="1"/>
      <c r="C3" s="1"/>
      <c r="D3" s="1"/>
      <c r="E3" s="1"/>
      <c r="F3" s="1"/>
      <c r="G3" s="1"/>
      <c r="H3" s="1"/>
      <c r="I3" s="1"/>
      <c r="J3" s="1"/>
      <c r="K3" s="1"/>
      <c r="L3" s="1"/>
      <c r="M3" s="1"/>
      <c r="N3" s="1"/>
      <c r="O3" s="1"/>
      <c r="P3" s="1"/>
      <c r="Q3" s="1"/>
      <c r="R3" s="1"/>
      <c r="S3" s="1"/>
      <c r="T3" s="1"/>
      <c r="U3" s="1"/>
      <c r="V3" s="1"/>
      <c r="W3" s="1"/>
      <c r="X3" s="1"/>
      <c r="Y3" s="1"/>
      <c r="Z3" s="1"/>
    </row>
    <row r="4" spans="1:26" ht="14.25" customHeight="1">
      <c r="A4" s="1"/>
      <c r="B4" s="1"/>
      <c r="C4" s="1"/>
      <c r="D4" s="1"/>
      <c r="E4" s="1"/>
      <c r="F4" s="1"/>
      <c r="G4" s="1"/>
      <c r="H4" s="1"/>
      <c r="I4" s="1"/>
      <c r="J4" s="1"/>
      <c r="K4" s="1"/>
      <c r="L4" s="1"/>
      <c r="M4" s="1"/>
      <c r="N4" s="1"/>
      <c r="O4" s="1"/>
      <c r="P4" s="1"/>
      <c r="Q4" s="1"/>
      <c r="R4" s="1"/>
      <c r="S4" s="1"/>
      <c r="T4" s="1"/>
      <c r="U4" s="1"/>
      <c r="V4" s="1"/>
      <c r="W4" s="1"/>
      <c r="X4" s="1"/>
      <c r="Y4" s="1"/>
      <c r="Z4" s="1"/>
    </row>
    <row r="5" spans="1:26" ht="14.25" customHeight="1">
      <c r="A5" s="1"/>
      <c r="B5" s="1"/>
      <c r="C5" s="1"/>
      <c r="D5" s="1"/>
      <c r="E5" s="1"/>
      <c r="F5" s="1"/>
      <c r="G5" s="1"/>
      <c r="H5" s="1"/>
      <c r="I5" s="1"/>
      <c r="J5" s="1"/>
      <c r="K5" s="1"/>
      <c r="L5" s="1"/>
      <c r="M5" s="1"/>
      <c r="N5" s="1"/>
      <c r="O5" s="1"/>
      <c r="P5" s="1"/>
      <c r="Q5" s="1"/>
      <c r="R5" s="1"/>
      <c r="S5" s="1"/>
      <c r="T5" s="1"/>
      <c r="U5" s="1"/>
      <c r="V5" s="1"/>
      <c r="W5" s="1"/>
      <c r="X5" s="1"/>
      <c r="Y5" s="1"/>
      <c r="Z5" s="1"/>
    </row>
    <row r="6" spans="1:26" ht="14.25" customHeight="1">
      <c r="A6" s="1"/>
      <c r="B6" s="1"/>
      <c r="C6" s="1"/>
      <c r="D6" s="1"/>
      <c r="E6" s="1"/>
      <c r="F6" s="1"/>
      <c r="G6" s="1"/>
      <c r="H6" s="1"/>
      <c r="I6" s="1"/>
      <c r="J6" s="1"/>
      <c r="K6" s="1"/>
      <c r="L6" s="1"/>
      <c r="M6" s="1"/>
      <c r="N6" s="1"/>
      <c r="O6" s="1"/>
      <c r="P6" s="1"/>
      <c r="Q6" s="1"/>
      <c r="R6" s="1"/>
      <c r="S6" s="1"/>
      <c r="T6" s="1"/>
      <c r="U6" s="1"/>
      <c r="V6" s="1"/>
      <c r="W6" s="1"/>
      <c r="X6" s="1"/>
      <c r="Y6" s="1"/>
      <c r="Z6" s="1"/>
    </row>
    <row r="7" spans="1:26" ht="14.25" customHeight="1">
      <c r="A7" s="1"/>
      <c r="B7" s="1"/>
      <c r="C7" s="1"/>
      <c r="D7" s="1"/>
      <c r="E7" s="1"/>
      <c r="F7" s="1"/>
      <c r="G7" s="1"/>
      <c r="H7" s="1"/>
      <c r="I7" s="1"/>
      <c r="J7" s="1"/>
      <c r="K7" s="1"/>
      <c r="L7" s="1"/>
      <c r="M7" s="1"/>
      <c r="N7" s="1"/>
      <c r="O7" s="1"/>
      <c r="P7" s="1"/>
      <c r="Q7" s="1"/>
      <c r="R7" s="1"/>
      <c r="S7" s="1"/>
      <c r="T7" s="1"/>
      <c r="U7" s="1"/>
      <c r="V7" s="1"/>
      <c r="W7" s="1"/>
      <c r="X7" s="1"/>
      <c r="Y7" s="1"/>
      <c r="Z7" s="1"/>
    </row>
    <row r="8" spans="1:26" ht="14.25" customHeight="1">
      <c r="A8" s="1"/>
      <c r="B8" s="1"/>
      <c r="C8" s="1"/>
      <c r="D8" s="1"/>
      <c r="E8" s="1"/>
      <c r="F8" s="1"/>
      <c r="G8" s="1"/>
      <c r="H8" s="1"/>
      <c r="I8" s="1"/>
      <c r="J8" s="1"/>
      <c r="K8" s="1"/>
      <c r="L8" s="1"/>
      <c r="M8" s="1"/>
      <c r="N8" s="1"/>
      <c r="O8" s="1"/>
      <c r="P8" s="1"/>
      <c r="Q8" s="1"/>
      <c r="R8" s="1"/>
      <c r="S8" s="1"/>
      <c r="T8" s="1"/>
      <c r="U8" s="1"/>
      <c r="V8" s="1"/>
      <c r="W8" s="1"/>
      <c r="X8" s="1"/>
      <c r="Y8" s="1"/>
      <c r="Z8" s="1"/>
    </row>
    <row r="9" spans="1:26" ht="14.25" customHeight="1">
      <c r="A9" s="1"/>
      <c r="B9" s="1"/>
      <c r="C9" s="1"/>
      <c r="D9" s="1"/>
      <c r="E9" s="1"/>
      <c r="F9" s="1"/>
      <c r="G9" s="1"/>
      <c r="H9" s="1"/>
      <c r="I9" s="1"/>
      <c r="J9" s="1"/>
      <c r="K9" s="1"/>
      <c r="L9" s="1"/>
      <c r="M9" s="1"/>
      <c r="N9" s="1"/>
      <c r="O9" s="1"/>
      <c r="P9" s="1"/>
      <c r="Q9" s="1"/>
      <c r="R9" s="1"/>
      <c r="S9" s="1"/>
      <c r="T9" s="1"/>
      <c r="U9" s="1"/>
      <c r="V9" s="1"/>
      <c r="W9" s="1"/>
      <c r="X9" s="1"/>
      <c r="Y9" s="1"/>
      <c r="Z9" s="1"/>
    </row>
    <row r="10" spans="1:26"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3" bottom="0.3" header="0" footer="0"/>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selection activeCell="B2" sqref="B2:B11"/>
    </sheetView>
  </sheetViews>
  <sheetFormatPr defaultColWidth="12.6328125" defaultRowHeight="15" customHeight="1"/>
  <cols>
    <col min="1" max="1" width="11.26953125" customWidth="1"/>
    <col min="2" max="2" width="33.26953125" customWidth="1"/>
    <col min="3" max="6" width="9.36328125" customWidth="1"/>
    <col min="7" max="7" width="36.08984375" customWidth="1"/>
    <col min="8" max="26" width="8.6328125" customWidth="1"/>
  </cols>
  <sheetData>
    <row r="1" spans="1:26" ht="14.25" customHeight="1">
      <c r="A1" s="1" t="s">
        <v>0</v>
      </c>
      <c r="B1" s="1" t="str">
        <f>"insert into unit (name)  values('"&amp;A1&amp;"');"</f>
        <v>insert into unit (name)  values('name');</v>
      </c>
      <c r="C1" s="1"/>
      <c r="D1" s="1"/>
      <c r="E1" s="1"/>
      <c r="F1" s="1"/>
      <c r="G1" s="1"/>
      <c r="H1" s="1"/>
      <c r="I1" s="1"/>
      <c r="J1" s="1"/>
      <c r="K1" s="1"/>
      <c r="L1" s="1"/>
      <c r="M1" s="1"/>
      <c r="N1" s="1"/>
      <c r="O1" s="1"/>
      <c r="P1" s="1"/>
      <c r="Q1" s="1"/>
      <c r="R1" s="1"/>
      <c r="S1" s="1"/>
      <c r="T1" s="1"/>
      <c r="U1" s="1"/>
      <c r="V1" s="1"/>
      <c r="W1" s="1"/>
      <c r="X1" s="1"/>
      <c r="Y1" s="1"/>
      <c r="Z1" s="1"/>
    </row>
    <row r="2" spans="1:26" ht="14.25" customHeight="1">
      <c r="A2" s="1" t="s">
        <v>239</v>
      </c>
      <c r="B2" s="1" t="str">
        <f t="shared" ref="B2:B11" si="0">"insert into unit (name)  values('"&amp;A2&amp;"');"</f>
        <v>insert into unit (name)  values('Vegetarian');</v>
      </c>
      <c r="C2" s="1"/>
      <c r="D2" s="1"/>
      <c r="E2" s="1"/>
      <c r="F2" s="1"/>
      <c r="G2" s="1" t="s">
        <v>246</v>
      </c>
      <c r="H2" s="1"/>
      <c r="I2" s="1"/>
      <c r="J2" s="1"/>
      <c r="K2" s="1"/>
      <c r="L2" s="1"/>
      <c r="M2" s="1"/>
      <c r="N2" s="1"/>
      <c r="O2" s="1"/>
      <c r="P2" s="1"/>
      <c r="Q2" s="1"/>
      <c r="R2" s="1"/>
      <c r="S2" s="1"/>
      <c r="T2" s="1"/>
      <c r="U2" s="1"/>
      <c r="V2" s="1"/>
      <c r="W2" s="1"/>
      <c r="X2" s="1"/>
      <c r="Y2" s="1"/>
      <c r="Z2" s="1"/>
    </row>
    <row r="3" spans="1:26" ht="14.25" customHeight="1">
      <c r="A3" s="1" t="s">
        <v>403</v>
      </c>
      <c r="B3" s="1" t="str">
        <f t="shared" si="0"/>
        <v>insert into unit (name)  values('Fruitarian');</v>
      </c>
      <c r="C3" s="1"/>
      <c r="D3" s="1"/>
      <c r="E3" s="1"/>
      <c r="F3" s="1"/>
      <c r="G3" s="9" t="s">
        <v>248</v>
      </c>
      <c r="H3" s="1"/>
      <c r="I3" s="1"/>
      <c r="J3" s="1"/>
      <c r="K3" s="1"/>
      <c r="L3" s="1"/>
      <c r="M3" s="1"/>
      <c r="N3" s="1"/>
      <c r="O3" s="1"/>
      <c r="P3" s="1"/>
      <c r="Q3" s="1"/>
      <c r="R3" s="1"/>
      <c r="S3" s="1"/>
      <c r="T3" s="1"/>
      <c r="U3" s="1"/>
      <c r="V3" s="1"/>
      <c r="W3" s="1"/>
      <c r="X3" s="1"/>
      <c r="Y3" s="1"/>
      <c r="Z3" s="1"/>
    </row>
    <row r="4" spans="1:26" ht="14.25" customHeight="1">
      <c r="A4" s="1" t="s">
        <v>776</v>
      </c>
      <c r="B4" s="1" t="str">
        <f t="shared" si="0"/>
        <v>insert into unit (name)  values('High-Carbohydrate');</v>
      </c>
      <c r="C4" s="1"/>
      <c r="D4" s="1"/>
      <c r="E4" s="1"/>
      <c r="F4" s="1"/>
      <c r="G4" s="9" t="s">
        <v>250</v>
      </c>
      <c r="H4" s="1"/>
      <c r="I4" s="1"/>
      <c r="J4" s="1"/>
      <c r="K4" s="1"/>
      <c r="L4" s="1"/>
      <c r="M4" s="1"/>
      <c r="N4" s="1"/>
      <c r="O4" s="1"/>
      <c r="P4" s="1"/>
      <c r="Q4" s="1"/>
      <c r="R4" s="1"/>
      <c r="S4" s="1"/>
      <c r="T4" s="1"/>
      <c r="U4" s="1"/>
      <c r="V4" s="1"/>
      <c r="W4" s="1"/>
      <c r="X4" s="1"/>
      <c r="Y4" s="1"/>
      <c r="Z4" s="1"/>
    </row>
    <row r="5" spans="1:26" ht="14.25" customHeight="1">
      <c r="A5" s="1" t="s">
        <v>404</v>
      </c>
      <c r="B5" s="1" t="str">
        <f t="shared" si="0"/>
        <v>insert into unit (name)  values('Dairy');</v>
      </c>
      <c r="C5" s="1"/>
      <c r="D5" s="1"/>
      <c r="E5" s="1"/>
      <c r="F5" s="1"/>
      <c r="G5" s="9" t="s">
        <v>405</v>
      </c>
      <c r="H5" s="1"/>
      <c r="I5" s="1"/>
      <c r="J5" s="1"/>
      <c r="K5" s="1"/>
      <c r="L5" s="1"/>
      <c r="M5" s="1"/>
      <c r="N5" s="1"/>
      <c r="O5" s="1"/>
      <c r="P5" s="1"/>
      <c r="Q5" s="1"/>
      <c r="R5" s="1"/>
      <c r="S5" s="1"/>
      <c r="T5" s="1"/>
      <c r="U5" s="1"/>
      <c r="V5" s="1"/>
      <c r="W5" s="1"/>
      <c r="X5" s="1"/>
      <c r="Y5" s="1"/>
      <c r="Z5" s="1"/>
    </row>
    <row r="6" spans="1:26" ht="14.25" customHeight="1">
      <c r="A6" s="1" t="s">
        <v>406</v>
      </c>
      <c r="B6" s="1" t="str">
        <f t="shared" si="0"/>
        <v>insert into unit (name)  values('Plant-based');</v>
      </c>
      <c r="C6" s="1"/>
      <c r="D6" s="1"/>
      <c r="E6" s="1"/>
      <c r="F6" s="1"/>
      <c r="G6" s="9" t="s">
        <v>254</v>
      </c>
      <c r="H6" s="1"/>
      <c r="I6" s="1"/>
      <c r="J6" s="1"/>
      <c r="K6" s="1"/>
      <c r="L6" s="1"/>
      <c r="M6" s="1"/>
      <c r="N6" s="1"/>
      <c r="O6" s="1"/>
      <c r="P6" s="1"/>
      <c r="Q6" s="1"/>
      <c r="R6" s="1"/>
      <c r="S6" s="1"/>
      <c r="T6" s="1"/>
      <c r="U6" s="1"/>
      <c r="V6" s="1"/>
      <c r="W6" s="1"/>
      <c r="X6" s="1"/>
      <c r="Y6" s="1"/>
      <c r="Z6" s="1"/>
    </row>
    <row r="7" spans="1:26" ht="14.25" customHeight="1">
      <c r="A7" s="9" t="s">
        <v>777</v>
      </c>
      <c r="B7" s="1" t="str">
        <f t="shared" si="0"/>
        <v>insert into unit (name)  values('Carnivorous');</v>
      </c>
      <c r="C7" s="1"/>
      <c r="D7" s="1"/>
      <c r="E7" s="1"/>
      <c r="F7" s="1"/>
      <c r="G7" s="9" t="s">
        <v>256</v>
      </c>
      <c r="H7" s="1"/>
      <c r="I7" s="1"/>
      <c r="J7" s="1"/>
      <c r="K7" s="1"/>
      <c r="L7" s="1"/>
      <c r="M7" s="1"/>
      <c r="N7" s="1"/>
      <c r="O7" s="1"/>
      <c r="P7" s="1"/>
      <c r="Q7" s="1"/>
      <c r="R7" s="1"/>
      <c r="S7" s="1"/>
      <c r="T7" s="1"/>
      <c r="U7" s="1"/>
      <c r="V7" s="1"/>
      <c r="W7" s="1"/>
      <c r="X7" s="1"/>
      <c r="Y7" s="1"/>
      <c r="Z7" s="1"/>
    </row>
    <row r="8" spans="1:26" ht="14.25" customHeight="1">
      <c r="A8" s="1" t="s">
        <v>777</v>
      </c>
      <c r="B8" s="1" t="str">
        <f t="shared" si="0"/>
        <v>insert into unit (name)  values('Carnivorous');</v>
      </c>
      <c r="C8" s="1"/>
      <c r="D8" s="1"/>
      <c r="E8" s="1"/>
      <c r="F8" s="1"/>
      <c r="G8" s="9" t="s">
        <v>258</v>
      </c>
      <c r="H8" s="1"/>
      <c r="I8" s="1"/>
      <c r="J8" s="1"/>
      <c r="K8" s="1"/>
      <c r="L8" s="1"/>
      <c r="M8" s="1"/>
      <c r="N8" s="1"/>
      <c r="O8" s="1"/>
      <c r="P8" s="1"/>
      <c r="Q8" s="1"/>
      <c r="R8" s="1"/>
      <c r="S8" s="1"/>
      <c r="T8" s="1"/>
      <c r="U8" s="1"/>
      <c r="V8" s="1"/>
      <c r="W8" s="1"/>
      <c r="X8" s="1"/>
      <c r="Y8" s="1"/>
      <c r="Z8" s="1"/>
    </row>
    <row r="9" spans="1:26" ht="14.25" customHeight="1">
      <c r="A9" s="1" t="s">
        <v>778</v>
      </c>
      <c r="B9" s="1" t="str">
        <f t="shared" si="0"/>
        <v>insert into unit (name)  values('Egg');</v>
      </c>
      <c r="C9" s="1"/>
      <c r="D9" s="1"/>
      <c r="E9" s="1"/>
      <c r="F9" s="1"/>
      <c r="G9" s="9" t="s">
        <v>193</v>
      </c>
      <c r="H9" s="1"/>
      <c r="I9" s="1"/>
      <c r="J9" s="1"/>
      <c r="K9" s="1"/>
      <c r="L9" s="1"/>
      <c r="M9" s="1"/>
      <c r="N9" s="1"/>
      <c r="O9" s="1"/>
      <c r="P9" s="1"/>
      <c r="Q9" s="1"/>
      <c r="R9" s="1"/>
      <c r="S9" s="1"/>
      <c r="T9" s="1"/>
      <c r="U9" s="1"/>
      <c r="V9" s="1"/>
      <c r="W9" s="1"/>
      <c r="X9" s="1"/>
      <c r="Y9" s="1"/>
      <c r="Z9" s="1"/>
    </row>
    <row r="10" spans="1:26" ht="14.25" customHeight="1">
      <c r="A10" s="1" t="s">
        <v>779</v>
      </c>
      <c r="B10" s="1" t="str">
        <f t="shared" si="0"/>
        <v>insert into unit (name)  values('Seafood');</v>
      </c>
      <c r="C10" s="1"/>
      <c r="D10" s="1"/>
      <c r="E10" s="1"/>
      <c r="F10" s="1"/>
      <c r="G10" s="9" t="s">
        <v>260</v>
      </c>
      <c r="H10" s="1"/>
      <c r="I10" s="1"/>
      <c r="J10" s="1"/>
      <c r="K10" s="1"/>
      <c r="L10" s="1"/>
      <c r="M10" s="1"/>
      <c r="N10" s="1"/>
      <c r="O10" s="1"/>
      <c r="P10" s="1"/>
      <c r="Q10" s="1"/>
      <c r="R10" s="1"/>
      <c r="S10" s="1"/>
      <c r="T10" s="1"/>
      <c r="U10" s="1"/>
      <c r="V10" s="1"/>
      <c r="W10" s="1"/>
      <c r="X10" s="1"/>
      <c r="Y10" s="1"/>
      <c r="Z10" s="1"/>
    </row>
    <row r="11" spans="1:26" ht="14.25" customHeight="1">
      <c r="A11" s="1" t="s">
        <v>780</v>
      </c>
      <c r="B11" s="1" t="str">
        <f t="shared" si="0"/>
        <v>insert into unit (name)  values('Mediterranean');</v>
      </c>
      <c r="C11" s="1"/>
      <c r="D11" s="1"/>
      <c r="E11" s="1"/>
      <c r="F11" s="1"/>
      <c r="G11" s="9" t="s">
        <v>262</v>
      </c>
      <c r="H11" s="1"/>
      <c r="I11" s="1"/>
      <c r="J11" s="1"/>
      <c r="K11" s="1"/>
      <c r="L11" s="1"/>
      <c r="M11" s="1"/>
      <c r="N11" s="1"/>
      <c r="O11" s="1"/>
      <c r="P11" s="1"/>
      <c r="Q11" s="1"/>
      <c r="R11" s="1"/>
      <c r="S11" s="1"/>
      <c r="T11" s="1"/>
      <c r="U11" s="1"/>
      <c r="V11" s="1"/>
      <c r="W11" s="1"/>
      <c r="X11" s="1"/>
      <c r="Y11" s="1"/>
      <c r="Z11" s="1"/>
    </row>
    <row r="12" spans="1:26"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3" bottom="0.3"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16</vt:i4>
      </vt:variant>
    </vt:vector>
  </HeadingPairs>
  <TitlesOfParts>
    <vt:vector size="16" baseType="lpstr">
      <vt:lpstr>Φύλλο1</vt:lpstr>
      <vt:lpstr>recipe_mealtype</vt:lpstr>
      <vt:lpstr>Φύλλο4</vt:lpstr>
      <vt:lpstr>food_group2</vt:lpstr>
      <vt:lpstr>Φύλλο5</vt:lpstr>
      <vt:lpstr>ingredient</vt:lpstr>
      <vt:lpstr>Φύλλο3</vt:lpstr>
      <vt:lpstr>food_group</vt:lpstr>
      <vt:lpstr>meal_type</vt:lpstr>
      <vt:lpstr>label</vt:lpstr>
      <vt:lpstr>national_cuisine</vt:lpstr>
      <vt:lpstr>cook</vt:lpstr>
      <vt:lpstr>grade</vt:lpstr>
      <vt:lpstr>Φύλλο2</vt:lpstr>
      <vt:lpstr>topic</vt:lpstr>
      <vt:lpstr>unit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marietta printezi</dc:creator>
  <cp:lastModifiedBy>marietta printezi</cp:lastModifiedBy>
  <dcterms:created xsi:type="dcterms:W3CDTF">2024-05-19T10:33:43Z</dcterms:created>
  <dcterms:modified xsi:type="dcterms:W3CDTF">2024-05-19T16:55:48Z</dcterms:modified>
</cp:coreProperties>
</file>