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riamar\Desktop\Personal\Development\CypressAutomation\"/>
    </mc:Choice>
  </mc:AlternateContent>
  <xr:revisionPtr revIDLastSave="0" documentId="13_ncr:1_{9835C983-3AD8-431A-8954-40F311109D69}" xr6:coauthVersionLast="45" xr6:coauthVersionMax="45" xr10:uidLastSave="{00000000-0000-0000-0000-000000000000}"/>
  <bookViews>
    <workbookView xWindow="-120" yWindow="-120" windowWidth="29040" windowHeight="15840" xr2:uid="{3D5F77EC-702E-45EF-BAC0-C745F09DF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" i="1" l="1"/>
  <c r="AI3" i="1"/>
  <c r="AJ3" i="1" s="1"/>
  <c r="AK3" i="1" s="1"/>
  <c r="AL3" i="1" s="1"/>
  <c r="AM3" i="1" s="1"/>
  <c r="AN3" i="1" s="1"/>
  <c r="AO3" i="1" s="1"/>
  <c r="AP3" i="1" s="1"/>
  <c r="AX4" i="1"/>
  <c r="AX23" i="1"/>
  <c r="AY23" i="1" s="1"/>
  <c r="AY4" i="1"/>
  <c r="AX5" i="1" s="1"/>
  <c r="AY5" i="1" s="1"/>
  <c r="B3" i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X6" i="1" l="1"/>
  <c r="AY6" i="1" s="1"/>
  <c r="AX7" i="1" l="1"/>
  <c r="AY7" i="1" s="1"/>
  <c r="AX8" i="1" l="1"/>
  <c r="AY8" i="1" s="1"/>
  <c r="AX10" i="1" s="1"/>
  <c r="AY10" i="1" s="1"/>
  <c r="AX9" i="1" l="1"/>
  <c r="AY9" i="1" s="1"/>
  <c r="AX11" i="1" s="1"/>
  <c r="AY11" i="1" s="1"/>
  <c r="AX12" i="1" s="1"/>
  <c r="AY12" i="1" s="1"/>
  <c r="AX13" i="1" s="1"/>
  <c r="AY13" i="1" s="1"/>
  <c r="AX14" i="1" s="1"/>
  <c r="AY14" i="1" s="1"/>
  <c r="AX15" i="1" s="1"/>
  <c r="AY15" i="1" s="1"/>
  <c r="AX16" i="1" s="1"/>
  <c r="AY16" i="1" s="1"/>
  <c r="AX17" i="1" s="1"/>
  <c r="AY17" i="1" s="1"/>
  <c r="AX18" i="1" s="1"/>
  <c r="AY18" i="1" s="1"/>
  <c r="AX19" i="1" s="1"/>
  <c r="AY19" i="1" s="1"/>
  <c r="AX20" i="1" s="1"/>
  <c r="AY20" i="1" s="1"/>
  <c r="AX21" i="1" l="1"/>
  <c r="AY21" i="1" s="1"/>
  <c r="AX24" i="1" l="1"/>
  <c r="AY24" i="1" s="1"/>
  <c r="AX22" i="1"/>
  <c r="AY22" i="1" s="1"/>
</calcChain>
</file>

<file path=xl/sharedStrings.xml><?xml version="1.0" encoding="utf-8"?>
<sst xmlns="http://schemas.openxmlformats.org/spreadsheetml/2006/main" count="67" uniqueCount="39">
  <si>
    <t>Atividade</t>
  </si>
  <si>
    <t>#</t>
  </si>
  <si>
    <t>Backup imagem do servidor e guardar no S3</t>
  </si>
  <si>
    <t>Baixar apache no servidor EC2</t>
  </si>
  <si>
    <t>Tirar backup do banco (sqldump) --&gt; guardar no S3</t>
  </si>
  <si>
    <t>Shutdown servidor EC2</t>
  </si>
  <si>
    <t>Duração</t>
  </si>
  <si>
    <t>Predecessor</t>
  </si>
  <si>
    <t>-</t>
  </si>
  <si>
    <t>Inicio</t>
  </si>
  <si>
    <t>Fim</t>
  </si>
  <si>
    <t>FIM DA MUDANÇA</t>
  </si>
  <si>
    <t>Grupo</t>
  </si>
  <si>
    <t>Shutdown</t>
  </si>
  <si>
    <t>Backup</t>
  </si>
  <si>
    <t>Levantar servidor e manter apache down</t>
  </si>
  <si>
    <t>Deployment das alterações de código</t>
  </si>
  <si>
    <t>Owner</t>
  </si>
  <si>
    <t>Infra &amp; DBA</t>
  </si>
  <si>
    <t>Dev team</t>
  </si>
  <si>
    <t>Aplicação de novos indices no banco</t>
  </si>
  <si>
    <t>Levantar apache</t>
  </si>
  <si>
    <t>Sanity Test (automatizado)</t>
  </si>
  <si>
    <t>Testes</t>
  </si>
  <si>
    <t>Test team</t>
  </si>
  <si>
    <t>Mudança de classe do servidor (C4 para C5)</t>
  </si>
  <si>
    <t>Mudança de modo de provisionamento (1 ano)</t>
  </si>
  <si>
    <t>Sanity</t>
  </si>
  <si>
    <t>Levantar servidor</t>
  </si>
  <si>
    <t>Aplicar patches de Linux, MySQL</t>
  </si>
  <si>
    <t>Atualizações na cloud (IAM roles)</t>
  </si>
  <si>
    <t>Copia de imagens do servidor para S3</t>
  </si>
  <si>
    <t>Teste final</t>
  </si>
  <si>
    <t>Vitor</t>
  </si>
  <si>
    <t>Deployment codigo</t>
  </si>
  <si>
    <t>Deployment infra</t>
  </si>
  <si>
    <t>Patches &amp; Manutencao</t>
  </si>
  <si>
    <t>Release para usuários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</si>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</sst>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\(ddd\)\ dd/mmmm/yyyy"/>
    <numFmt numFmtId="166" formatCode="0\ &quot;min&quot;"/>
    <numFmt numFmtId="168" formatCode="[$-409]h:mm\ AM/PM;@"/>
  </numFmts>
  <fonts count="5" x14ac:knownFonts="1"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theme="1"/>
      <name val="Segoe UI"/>
      <family val="2"/>
    </font>
    <font>
      <b/>
      <sz val="14"/>
      <color theme="0"/>
      <name val="Calibri"/>
      <family val="2"/>
      <scheme val="minor"/>
    </font>
    <font>
      <sz val="7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166" fontId="0" fillId="0" borderId="7" xfId="0" applyNumberFormat="1" applyFont="1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168" fontId="0" fillId="4" borderId="7" xfId="0" applyNumberFormat="1" applyFont="1" applyFill="1" applyBorder="1" applyAlignment="1">
      <alignment horizontal="center" vertical="center"/>
    </xf>
    <xf numFmtId="168" fontId="2" fillId="4" borderId="7" xfId="0" applyNumberFormat="1" applyFont="1" applyFill="1" applyBorder="1" applyAlignment="1">
      <alignment horizontal="center" vertical="center"/>
    </xf>
    <xf numFmtId="20" fontId="4" fillId="2" borderId="4" xfId="0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</xdr:rowOff>
    </xdr:from>
    <xdr:to>
      <xdr:col>3</xdr:col>
      <xdr:colOff>0</xdr:colOff>
      <xdr:row>6</xdr:row>
      <xdr:rowOff>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F1D2007-D0D7-4C56-A8AB-4C983973950A}"/>
            </a:ext>
          </a:extLst>
        </xdr:cNvPr>
        <xdr:cNvSpPr/>
      </xdr:nvSpPr>
      <xdr:spPr>
        <a:xfrm>
          <a:off x="666750" y="1104901"/>
          <a:ext cx="342900" cy="552450"/>
        </a:xfrm>
        <a:prstGeom prst="roundRect">
          <a:avLst>
            <a:gd name="adj" fmla="val 9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tx1"/>
              </a:solidFill>
            </a:rPr>
            <a:t>Shut down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8116246-1CDD-4533-A947-A8D216C0EFC1}"/>
            </a:ext>
          </a:extLst>
        </xdr:cNvPr>
        <xdr:cNvSpPr/>
      </xdr:nvSpPr>
      <xdr:spPr>
        <a:xfrm>
          <a:off x="1828800" y="1104900"/>
          <a:ext cx="3048000" cy="552450"/>
        </a:xfrm>
        <a:prstGeom prst="roundRect">
          <a:avLst>
            <a:gd name="adj" fmla="val 9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Backups</a:t>
          </a:r>
          <a:endParaRPr lang="pt-BR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18</xdr:col>
      <xdr:colOff>0</xdr:colOff>
      <xdr:row>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9028D24-A82D-49FB-979A-FDA85062EBB1}"/>
            </a:ext>
          </a:extLst>
        </xdr:cNvPr>
        <xdr:cNvSpPr/>
      </xdr:nvSpPr>
      <xdr:spPr>
        <a:xfrm>
          <a:off x="4876800" y="1104900"/>
          <a:ext cx="6096000" cy="552450"/>
        </a:xfrm>
        <a:prstGeom prst="roundRect">
          <a:avLst>
            <a:gd name="adj" fmla="val 9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Deployment codigo</a:t>
          </a:r>
          <a:endParaRPr lang="pt-BR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6</xdr:row>
      <xdr:rowOff>209550</xdr:rowOff>
    </xdr:from>
    <xdr:to>
      <xdr:col>12</xdr:col>
      <xdr:colOff>0</xdr:colOff>
      <xdr:row>8</xdr:row>
      <xdr:rowOff>209550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49DB354-1816-46CF-BBFB-0322886C5E09}"/>
            </a:ext>
          </a:extLst>
        </xdr:cNvPr>
        <xdr:cNvSpPr/>
      </xdr:nvSpPr>
      <xdr:spPr>
        <a:xfrm>
          <a:off x="4876800" y="1866900"/>
          <a:ext cx="2438400" cy="552450"/>
        </a:xfrm>
        <a:prstGeom prst="roundRect">
          <a:avLst>
            <a:gd name="adj" fmla="val 9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Deployment banco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542B9F7-CA4C-49E0-8E8E-57AE68456AB6}"/>
            </a:ext>
          </a:extLst>
        </xdr:cNvPr>
        <xdr:cNvSpPr/>
      </xdr:nvSpPr>
      <xdr:spPr>
        <a:xfrm>
          <a:off x="10972800" y="1104900"/>
          <a:ext cx="1828800" cy="552450"/>
        </a:xfrm>
        <a:prstGeom prst="roundRect">
          <a:avLst>
            <a:gd name="adj" fmla="val 966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Sanity 1</a:t>
          </a:r>
          <a:endParaRPr lang="pt-BR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4931B8B-8B52-49C7-9244-7B58A1FB7A6A}"/>
            </a:ext>
          </a:extLst>
        </xdr:cNvPr>
        <xdr:cNvSpPr/>
      </xdr:nvSpPr>
      <xdr:spPr>
        <a:xfrm>
          <a:off x="12801600" y="1104900"/>
          <a:ext cx="2438400" cy="552450"/>
        </a:xfrm>
        <a:prstGeom prst="roundRect">
          <a:avLst>
            <a:gd name="adj" fmla="val 9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Patches &amp;</a:t>
          </a:r>
          <a:r>
            <a:rPr lang="pt-BR" sz="1400" b="1" baseline="0">
              <a:solidFill>
                <a:schemeClr val="tx1"/>
              </a:solidFill>
            </a:rPr>
            <a:t> Manutencao</a:t>
          </a:r>
          <a:endParaRPr lang="pt-BR" sz="14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28</xdr:col>
      <xdr:colOff>0</xdr:colOff>
      <xdr:row>6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1D2C2FF-ED00-47D5-AAF9-76C65CF021EE}"/>
            </a:ext>
          </a:extLst>
        </xdr:cNvPr>
        <xdr:cNvSpPr/>
      </xdr:nvSpPr>
      <xdr:spPr>
        <a:xfrm>
          <a:off x="15240000" y="1104900"/>
          <a:ext cx="1828800" cy="552450"/>
        </a:xfrm>
        <a:prstGeom prst="roundRect">
          <a:avLst>
            <a:gd name="adj" fmla="val 966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Sanity 1</a:t>
          </a:r>
          <a:endParaRPr lang="pt-BR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0</xdr:colOff>
      <xdr:row>4</xdr:row>
      <xdr:rowOff>0</xdr:rowOff>
    </xdr:from>
    <xdr:to>
      <xdr:col>40</xdr:col>
      <xdr:colOff>0</xdr:colOff>
      <xdr:row>6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A583C29-DC3B-404B-8205-C62D93DDBFF9}"/>
            </a:ext>
          </a:extLst>
        </xdr:cNvPr>
        <xdr:cNvSpPr/>
      </xdr:nvSpPr>
      <xdr:spPr>
        <a:xfrm>
          <a:off x="17068800" y="1104900"/>
          <a:ext cx="3657600" cy="552450"/>
        </a:xfrm>
        <a:prstGeom prst="roundRect">
          <a:avLst>
            <a:gd name="adj" fmla="val 9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Teste Final</a:t>
          </a:r>
          <a:endParaRPr lang="pt-BR" sz="14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0</xdr:colOff>
      <xdr:row>4</xdr:row>
      <xdr:rowOff>0</xdr:rowOff>
    </xdr:from>
    <xdr:to>
      <xdr:col>41</xdr:col>
      <xdr:colOff>0</xdr:colOff>
      <xdr:row>6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FD9F5B7-B643-4F4A-81C0-40C9C9B2FA29}"/>
            </a:ext>
          </a:extLst>
        </xdr:cNvPr>
        <xdr:cNvSpPr/>
      </xdr:nvSpPr>
      <xdr:spPr>
        <a:xfrm>
          <a:off x="11639550" y="1104900"/>
          <a:ext cx="342900" cy="552450"/>
        </a:xfrm>
        <a:prstGeom prst="roundRect">
          <a:avLst>
            <a:gd name="adj" fmla="val 9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tx1"/>
              </a:solidFill>
            </a:rPr>
            <a:t>Release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436E-51C6-4B42-B5AF-1CEDDC44FAE1}">
  <dimension ref="B1:BG40"/>
  <sheetViews>
    <sheetView showGridLines="0" tabSelected="1" zoomScaleNormal="100" workbookViewId="0">
      <selection activeCell="AD22" sqref="AD22"/>
    </sheetView>
  </sheetViews>
  <sheetFormatPr defaultRowHeight="14.25" x14ac:dyDescent="0.25"/>
  <cols>
    <col min="1" max="1" width="4.85546875" customWidth="1"/>
    <col min="2" max="42" width="5.140625" customWidth="1"/>
    <col min="44" max="44" width="6.5703125" style="4" customWidth="1"/>
    <col min="45" max="45" width="48.42578125" style="3" customWidth="1"/>
    <col min="46" max="46" width="20.42578125" style="3" bestFit="1" customWidth="1"/>
    <col min="47" max="47" width="12.5703125" style="3" customWidth="1"/>
    <col min="48" max="48" width="10.28515625" style="4" customWidth="1"/>
    <col min="49" max="49" width="11.5703125" style="4" customWidth="1"/>
    <col min="50" max="59" width="9.140625" style="3"/>
  </cols>
  <sheetData>
    <row r="1" spans="2:51" ht="21.95" customHeight="1" x14ac:dyDescent="0.25"/>
    <row r="2" spans="2:51" ht="21.95" customHeight="1" x14ac:dyDescent="0.25">
      <c r="B2" s="14">
        <v>44268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6"/>
    </row>
    <row r="3" spans="2:51" ht="21.95" customHeight="1" x14ac:dyDescent="0.25">
      <c r="B3" s="13">
        <f>B2+(9/24)</f>
        <v>44268.375</v>
      </c>
      <c r="C3" s="13">
        <f>B3+10/1440</f>
        <v>44268.381944444445</v>
      </c>
      <c r="D3" s="13">
        <f t="shared" ref="D3:AP3" si="0">C3+10/1440</f>
        <v>44268.388888888891</v>
      </c>
      <c r="E3" s="13">
        <f t="shared" si="0"/>
        <v>44268.395833333336</v>
      </c>
      <c r="F3" s="13">
        <f t="shared" si="0"/>
        <v>44268.402777777781</v>
      </c>
      <c r="G3" s="13">
        <f t="shared" si="0"/>
        <v>44268.409722222226</v>
      </c>
      <c r="H3" s="13">
        <f t="shared" si="0"/>
        <v>44268.416666666672</v>
      </c>
      <c r="I3" s="13">
        <f t="shared" si="0"/>
        <v>44268.423611111117</v>
      </c>
      <c r="J3" s="13">
        <f t="shared" si="0"/>
        <v>44268.430555555562</v>
      </c>
      <c r="K3" s="13">
        <f t="shared" si="0"/>
        <v>44268.437500000007</v>
      </c>
      <c r="L3" s="13">
        <f t="shared" si="0"/>
        <v>44268.444444444453</v>
      </c>
      <c r="M3" s="13">
        <f t="shared" si="0"/>
        <v>44268.451388888898</v>
      </c>
      <c r="N3" s="13">
        <f t="shared" si="0"/>
        <v>44268.458333333343</v>
      </c>
      <c r="O3" s="13">
        <f t="shared" si="0"/>
        <v>44268.465277777788</v>
      </c>
      <c r="P3" s="13">
        <f t="shared" si="0"/>
        <v>44268.472222222234</v>
      </c>
      <c r="Q3" s="13">
        <f t="shared" si="0"/>
        <v>44268.479166666679</v>
      </c>
      <c r="R3" s="13">
        <f t="shared" si="0"/>
        <v>44268.486111111124</v>
      </c>
      <c r="S3" s="13">
        <f t="shared" si="0"/>
        <v>44268.493055555569</v>
      </c>
      <c r="T3" s="13">
        <f t="shared" si="0"/>
        <v>44268.500000000015</v>
      </c>
      <c r="U3" s="13">
        <f t="shared" si="0"/>
        <v>44268.50694444446</v>
      </c>
      <c r="V3" s="13">
        <f t="shared" si="0"/>
        <v>44268.513888888905</v>
      </c>
      <c r="W3" s="13">
        <f t="shared" si="0"/>
        <v>44268.52083333335</v>
      </c>
      <c r="X3" s="13">
        <f t="shared" si="0"/>
        <v>44268.527777777796</v>
      </c>
      <c r="Y3" s="13">
        <f t="shared" si="0"/>
        <v>44268.534722222241</v>
      </c>
      <c r="Z3" s="13">
        <f t="shared" si="0"/>
        <v>44268.541666666686</v>
      </c>
      <c r="AA3" s="13">
        <f t="shared" si="0"/>
        <v>44268.548611111131</v>
      </c>
      <c r="AB3" s="13">
        <f t="shared" si="0"/>
        <v>44268.555555555577</v>
      </c>
      <c r="AC3" s="13">
        <f t="shared" si="0"/>
        <v>44268.562500000022</v>
      </c>
      <c r="AD3" s="13">
        <f t="shared" si="0"/>
        <v>44268.569444444467</v>
      </c>
      <c r="AE3" s="13">
        <f t="shared" si="0"/>
        <v>44268.576388888912</v>
      </c>
      <c r="AF3" s="13">
        <f t="shared" si="0"/>
        <v>44268.583333333358</v>
      </c>
      <c r="AG3" s="13">
        <f t="shared" si="0"/>
        <v>44268.590277777803</v>
      </c>
      <c r="AH3" s="13">
        <f t="shared" si="0"/>
        <v>44268.597222222248</v>
      </c>
      <c r="AI3" s="13">
        <f t="shared" si="0"/>
        <v>44268.604166666693</v>
      </c>
      <c r="AJ3" s="13">
        <f t="shared" si="0"/>
        <v>44268.611111111139</v>
      </c>
      <c r="AK3" s="13">
        <f t="shared" si="0"/>
        <v>44268.618055555584</v>
      </c>
      <c r="AL3" s="13">
        <f t="shared" si="0"/>
        <v>44268.625000000029</v>
      </c>
      <c r="AM3" s="13">
        <f t="shared" si="0"/>
        <v>44268.631944444474</v>
      </c>
      <c r="AN3" s="13">
        <f t="shared" si="0"/>
        <v>44268.63888888892</v>
      </c>
      <c r="AO3" s="13">
        <f t="shared" si="0"/>
        <v>44268.645833333365</v>
      </c>
      <c r="AP3" s="13">
        <f t="shared" si="0"/>
        <v>44268.65277777781</v>
      </c>
      <c r="AR3" s="7" t="s">
        <v>1</v>
      </c>
      <c r="AS3" s="8" t="s">
        <v>0</v>
      </c>
      <c r="AT3" s="8" t="s">
        <v>12</v>
      </c>
      <c r="AU3" s="8" t="s">
        <v>17</v>
      </c>
      <c r="AV3" s="7" t="s">
        <v>6</v>
      </c>
      <c r="AW3" s="7" t="s">
        <v>7</v>
      </c>
      <c r="AX3" s="8" t="s">
        <v>9</v>
      </c>
      <c r="AY3" s="8" t="s">
        <v>10</v>
      </c>
    </row>
    <row r="4" spans="2:51" ht="21.9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R4" s="5">
        <v>1</v>
      </c>
      <c r="AS4" s="6" t="s">
        <v>3</v>
      </c>
      <c r="AT4" s="6" t="s">
        <v>13</v>
      </c>
      <c r="AU4" s="6" t="s">
        <v>18</v>
      </c>
      <c r="AV4" s="9">
        <v>10</v>
      </c>
      <c r="AW4" s="10" t="s">
        <v>8</v>
      </c>
      <c r="AX4" s="12">
        <f>C3</f>
        <v>44268.381944444445</v>
      </c>
      <c r="AY4" s="11">
        <f>IFERROR(AX4+(AV4/1440),"")</f>
        <v>44268.388888888891</v>
      </c>
    </row>
    <row r="5" spans="2:51" ht="21.9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R5" s="5">
        <v>2</v>
      </c>
      <c r="AS5" s="6" t="s">
        <v>4</v>
      </c>
      <c r="AT5" s="6" t="s">
        <v>14</v>
      </c>
      <c r="AU5" s="6" t="s">
        <v>18</v>
      </c>
      <c r="AV5" s="9">
        <v>20</v>
      </c>
      <c r="AW5" s="5">
        <v>1</v>
      </c>
      <c r="AX5" s="11">
        <f>IFERROR(INDEX($AY$4:$AY$24,MATCH(AW5,$AR$4:$AR$24,0),1),"")</f>
        <v>44268.388888888891</v>
      </c>
      <c r="AY5" s="11">
        <f t="shared" ref="AY5:AY8" si="1">IFERROR(AX5+(AV5/1440),"")</f>
        <v>44268.402777777781</v>
      </c>
    </row>
    <row r="6" spans="2:51" ht="21.9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R6" s="5">
        <v>3</v>
      </c>
      <c r="AS6" s="6" t="s">
        <v>5</v>
      </c>
      <c r="AT6" s="6" t="s">
        <v>14</v>
      </c>
      <c r="AU6" s="6" t="s">
        <v>18</v>
      </c>
      <c r="AV6" s="9">
        <v>10</v>
      </c>
      <c r="AW6" s="5">
        <v>2</v>
      </c>
      <c r="AX6" s="11">
        <f>IFERROR(INDEX($AY$4:$AY$24,MATCH(AW6,$AR$4:$AR$24,0),1),"")</f>
        <v>44268.402777777781</v>
      </c>
      <c r="AY6" s="11">
        <f t="shared" si="1"/>
        <v>44268.409722222226</v>
      </c>
    </row>
    <row r="7" spans="2:51" ht="21.9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R7" s="5">
        <v>4</v>
      </c>
      <c r="AS7" s="6" t="s">
        <v>2</v>
      </c>
      <c r="AT7" s="6" t="s">
        <v>14</v>
      </c>
      <c r="AU7" s="6" t="s">
        <v>18</v>
      </c>
      <c r="AV7" s="9">
        <v>20</v>
      </c>
      <c r="AW7" s="5">
        <v>3</v>
      </c>
      <c r="AX7" s="11">
        <f>IFERROR(INDEX($AY$4:$AY$24,MATCH(AW7,$AR$4:$AR$24,0),1),"")</f>
        <v>44268.409722222226</v>
      </c>
      <c r="AY7" s="11">
        <f t="shared" si="1"/>
        <v>44268.423611111117</v>
      </c>
    </row>
    <row r="8" spans="2:51" ht="21.95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R8" s="5">
        <v>5</v>
      </c>
      <c r="AS8" s="6" t="s">
        <v>15</v>
      </c>
      <c r="AT8" s="6" t="s">
        <v>34</v>
      </c>
      <c r="AU8" s="6" t="s">
        <v>18</v>
      </c>
      <c r="AV8" s="9">
        <v>5</v>
      </c>
      <c r="AW8" s="5">
        <v>4</v>
      </c>
      <c r="AX8" s="11">
        <f>IFERROR(INDEX($AY$4:$AY$24,MATCH(AW8,$AR$4:$AR$24,0),1),"")</f>
        <v>44268.423611111117</v>
      </c>
      <c r="AY8" s="11">
        <f t="shared" si="1"/>
        <v>44268.427083333336</v>
      </c>
    </row>
    <row r="9" spans="2:51" ht="21.9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R9" s="5">
        <v>6</v>
      </c>
      <c r="AS9" s="6" t="s">
        <v>16</v>
      </c>
      <c r="AT9" s="6" t="s">
        <v>34</v>
      </c>
      <c r="AU9" s="6" t="s">
        <v>19</v>
      </c>
      <c r="AV9" s="9">
        <v>90</v>
      </c>
      <c r="AW9" s="5">
        <v>5</v>
      </c>
      <c r="AX9" s="11">
        <f>IFERROR(INDEX($AY$4:$AY$24,MATCH(AW9,$AR$4:$AR$24,0),1),"")</f>
        <v>44268.427083333336</v>
      </c>
      <c r="AY9" s="11">
        <f t="shared" ref="AY9:AY24" si="2">IFERROR(AX9+(AV9/1440),"")</f>
        <v>44268.489583333336</v>
      </c>
    </row>
    <row r="10" spans="2:51" ht="21.95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R10" s="5">
        <v>7</v>
      </c>
      <c r="AS10" s="6" t="s">
        <v>20</v>
      </c>
      <c r="AT10" s="6" t="s">
        <v>35</v>
      </c>
      <c r="AU10" s="6" t="s">
        <v>18</v>
      </c>
      <c r="AV10" s="9">
        <v>20</v>
      </c>
      <c r="AW10" s="5">
        <v>5</v>
      </c>
      <c r="AX10" s="11">
        <f>IFERROR(INDEX($AY$4:$AY$24,MATCH(AW10,$AR$4:$AR$24,0),1),"")</f>
        <v>44268.427083333336</v>
      </c>
      <c r="AY10" s="11">
        <f t="shared" si="2"/>
        <v>44268.440972222226</v>
      </c>
    </row>
    <row r="11" spans="2:51" ht="21.95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R11" s="5">
        <v>8</v>
      </c>
      <c r="AS11" s="6" t="s">
        <v>31</v>
      </c>
      <c r="AT11" s="6" t="s">
        <v>35</v>
      </c>
      <c r="AU11" s="6" t="s">
        <v>18</v>
      </c>
      <c r="AV11" s="9">
        <v>15</v>
      </c>
      <c r="AW11" s="5">
        <v>6</v>
      </c>
      <c r="AX11" s="11">
        <f>IFERROR(INDEX($AY$4:$AY$24,MATCH(AW11,$AR$4:$AR$24,0),1),"")</f>
        <v>44268.489583333336</v>
      </c>
      <c r="AY11" s="11">
        <f t="shared" si="2"/>
        <v>44268.5</v>
      </c>
    </row>
    <row r="12" spans="2:51" ht="21.9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R12" s="5">
        <v>9</v>
      </c>
      <c r="AS12" s="6" t="s">
        <v>30</v>
      </c>
      <c r="AT12" s="6" t="s">
        <v>35</v>
      </c>
      <c r="AU12" s="6" t="s">
        <v>18</v>
      </c>
      <c r="AV12" s="9">
        <v>15</v>
      </c>
      <c r="AW12" s="5">
        <v>7</v>
      </c>
      <c r="AX12" s="11">
        <f>IFERROR(INDEX($AY$4:$AY$24,MATCH(AW12,$AR$4:$AR$24,0),1),"")</f>
        <v>44268.440972222226</v>
      </c>
      <c r="AY12" s="11">
        <f t="shared" si="2"/>
        <v>44268.451388888891</v>
      </c>
    </row>
    <row r="13" spans="2:51" ht="21.9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R13" s="5">
        <v>10</v>
      </c>
      <c r="AS13" s="6" t="s">
        <v>21</v>
      </c>
      <c r="AT13" s="6" t="s">
        <v>35</v>
      </c>
      <c r="AU13" s="6" t="s">
        <v>18</v>
      </c>
      <c r="AV13" s="9">
        <v>5</v>
      </c>
      <c r="AW13" s="5">
        <v>6</v>
      </c>
      <c r="AX13" s="11">
        <f>IFERROR(INDEX($AY$4:$AY$24,MATCH(AW13,$AR$4:$AR$24,0),1),"")</f>
        <v>44268.489583333336</v>
      </c>
      <c r="AY13" s="11">
        <f t="shared" si="2"/>
        <v>44268.493055555555</v>
      </c>
    </row>
    <row r="14" spans="2:51" ht="21.9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R14" s="5">
        <v>11</v>
      </c>
      <c r="AS14" s="6" t="s">
        <v>22</v>
      </c>
      <c r="AT14" s="6" t="s">
        <v>27</v>
      </c>
      <c r="AU14" s="6" t="s">
        <v>24</v>
      </c>
      <c r="AV14" s="9">
        <v>30</v>
      </c>
      <c r="AW14" s="5">
        <v>10</v>
      </c>
      <c r="AX14" s="11">
        <f>IFERROR(INDEX($AY$4:$AY$24,MATCH(AW14,$AR$4:$AR$24,0),1),"")</f>
        <v>44268.493055555555</v>
      </c>
      <c r="AY14" s="11">
        <f t="shared" si="2"/>
        <v>44268.513888888891</v>
      </c>
    </row>
    <row r="15" spans="2:51" ht="21.9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R15" s="5">
        <v>12</v>
      </c>
      <c r="AS15" s="6" t="s">
        <v>5</v>
      </c>
      <c r="AT15" s="6" t="s">
        <v>36</v>
      </c>
      <c r="AU15" s="6" t="s">
        <v>18</v>
      </c>
      <c r="AV15" s="9">
        <v>5</v>
      </c>
      <c r="AW15" s="5">
        <v>11</v>
      </c>
      <c r="AX15" s="11">
        <f>IFERROR(INDEX($AY$4:$AY$24,MATCH(AW15,$AR$4:$AR$24,0),1),"")</f>
        <v>44268.513888888891</v>
      </c>
      <c r="AY15" s="11">
        <f t="shared" si="2"/>
        <v>44268.517361111109</v>
      </c>
    </row>
    <row r="16" spans="2:51" ht="21.9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R16" s="5">
        <v>13</v>
      </c>
      <c r="AS16" s="6" t="s">
        <v>25</v>
      </c>
      <c r="AT16" s="6" t="s">
        <v>36</v>
      </c>
      <c r="AU16" s="6" t="s">
        <v>18</v>
      </c>
      <c r="AV16" s="9">
        <v>5</v>
      </c>
      <c r="AW16" s="5">
        <v>12</v>
      </c>
      <c r="AX16" s="11">
        <f>IFERROR(INDEX($AY$4:$AY$24,MATCH(AW16,$AR$4:$AR$24,0),1),"")</f>
        <v>44268.517361111109</v>
      </c>
      <c r="AY16" s="11">
        <f t="shared" si="2"/>
        <v>44268.520833333328</v>
      </c>
    </row>
    <row r="17" spans="2:51" ht="21.9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R17" s="5">
        <v>14</v>
      </c>
      <c r="AS17" s="6" t="s">
        <v>26</v>
      </c>
      <c r="AT17" s="6" t="s">
        <v>36</v>
      </c>
      <c r="AU17" s="6" t="s">
        <v>18</v>
      </c>
      <c r="AV17" s="9">
        <v>5</v>
      </c>
      <c r="AW17" s="5">
        <v>13</v>
      </c>
      <c r="AX17" s="11">
        <f>IFERROR(INDEX($AY$4:$AY$24,MATCH(AW17,$AR$4:$AR$24,0),1),"")</f>
        <v>44268.520833333328</v>
      </c>
      <c r="AY17" s="11">
        <f t="shared" si="2"/>
        <v>44268.524305555547</v>
      </c>
    </row>
    <row r="18" spans="2:51" ht="21.9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R18" s="5">
        <v>15</v>
      </c>
      <c r="AS18" s="6" t="s">
        <v>28</v>
      </c>
      <c r="AT18" s="6" t="s">
        <v>36</v>
      </c>
      <c r="AU18" s="6" t="s">
        <v>18</v>
      </c>
      <c r="AV18" s="9">
        <v>5</v>
      </c>
      <c r="AW18" s="5">
        <v>14</v>
      </c>
      <c r="AX18" s="11">
        <f>IFERROR(INDEX($AY$4:$AY$24,MATCH(AW18,$AR$4:$AR$24,0),1),"")</f>
        <v>44268.524305555547</v>
      </c>
      <c r="AY18" s="11">
        <f t="shared" si="2"/>
        <v>44268.527777777766</v>
      </c>
    </row>
    <row r="19" spans="2:51" ht="21.9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R19" s="5">
        <v>16</v>
      </c>
      <c r="AS19" s="6" t="s">
        <v>29</v>
      </c>
      <c r="AT19" s="6" t="s">
        <v>36</v>
      </c>
      <c r="AU19" s="6" t="s">
        <v>18</v>
      </c>
      <c r="AV19" s="9">
        <v>20</v>
      </c>
      <c r="AW19" s="5">
        <v>15</v>
      </c>
      <c r="AX19" s="11">
        <f>IFERROR(INDEX($AY$4:$AY$24,MATCH(AW19,$AR$4:$AR$24,0),1),"")</f>
        <v>44268.527777777766</v>
      </c>
      <c r="AY19" s="11">
        <f t="shared" si="2"/>
        <v>44268.541666666657</v>
      </c>
    </row>
    <row r="20" spans="2:51" ht="21.9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R20" s="5">
        <v>17</v>
      </c>
      <c r="AS20" s="6" t="s">
        <v>22</v>
      </c>
      <c r="AT20" s="6" t="s">
        <v>27</v>
      </c>
      <c r="AU20" s="6" t="s">
        <v>24</v>
      </c>
      <c r="AV20" s="9">
        <v>30</v>
      </c>
      <c r="AW20" s="5">
        <v>16</v>
      </c>
      <c r="AX20" s="11">
        <f>IFERROR(INDEX($AY$4:$AY$24,MATCH(AW20,$AR$4:$AR$24,0),1),"")</f>
        <v>44268.541666666657</v>
      </c>
      <c r="AY20" s="11">
        <f t="shared" si="2"/>
        <v>44268.562499999993</v>
      </c>
    </row>
    <row r="21" spans="2:51" ht="21.9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R21" s="5">
        <v>18</v>
      </c>
      <c r="AS21" s="6" t="s">
        <v>32</v>
      </c>
      <c r="AT21" s="6" t="s">
        <v>23</v>
      </c>
      <c r="AU21" s="6" t="s">
        <v>33</v>
      </c>
      <c r="AV21" s="9">
        <v>120</v>
      </c>
      <c r="AW21" s="5">
        <v>17</v>
      </c>
      <c r="AX21" s="11">
        <f>IFERROR(INDEX($AY$4:$AY$24,MATCH(AW21,$AR$4:$AR$24,0),1),"")</f>
        <v>44268.562499999993</v>
      </c>
      <c r="AY21" s="11">
        <f t="shared" si="2"/>
        <v>44268.645833333328</v>
      </c>
    </row>
    <row r="22" spans="2:51" ht="21.9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R22" s="5">
        <v>19</v>
      </c>
      <c r="AS22" s="6" t="s">
        <v>37</v>
      </c>
      <c r="AT22" s="6" t="s">
        <v>38</v>
      </c>
      <c r="AU22" s="6" t="s">
        <v>18</v>
      </c>
      <c r="AV22" s="9">
        <v>10</v>
      </c>
      <c r="AW22" s="5">
        <v>18</v>
      </c>
      <c r="AX22" s="11">
        <f>IFERROR(INDEX($AY$4:$AY$24,MATCH(AW22,$AR$4:$AR$24,0),1),"")</f>
        <v>44268.645833333328</v>
      </c>
      <c r="AY22" s="11">
        <f t="shared" si="2"/>
        <v>44268.652777777774</v>
      </c>
    </row>
    <row r="23" spans="2:51" ht="21.9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R23" s="5">
        <v>20</v>
      </c>
      <c r="AS23" s="6"/>
      <c r="AT23" s="6"/>
      <c r="AU23" s="6"/>
      <c r="AV23" s="9"/>
      <c r="AW23" s="5"/>
      <c r="AX23" s="11" t="str">
        <f>IFERROR(INDEX($AY$4:$AY$24,MATCH(AW23,$AR$4:$AR$24,0),1),"")</f>
        <v/>
      </c>
      <c r="AY23" s="11" t="str">
        <f t="shared" si="2"/>
        <v/>
      </c>
    </row>
    <row r="24" spans="2:51" ht="21.9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R24" s="5">
        <v>21</v>
      </c>
      <c r="AS24" s="6" t="s">
        <v>11</v>
      </c>
      <c r="AT24" s="6"/>
      <c r="AU24" s="6"/>
      <c r="AV24" s="9">
        <v>0</v>
      </c>
      <c r="AW24" s="5">
        <v>18</v>
      </c>
      <c r="AX24" s="11">
        <f>IFERROR(INDEX($AY$4:$AY$24,MATCH(AW24,$AR$4:$AR$24,0),1),"")</f>
        <v>44268.645833333328</v>
      </c>
      <c r="AY24" s="12">
        <f t="shared" si="2"/>
        <v>44268.645833333328</v>
      </c>
    </row>
    <row r="25" spans="2:5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2:5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2:5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2:5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2:5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2:5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2:5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2:5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2:4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2:4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2:4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2:4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2:4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2:4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2:4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2:4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</sheetData>
  <mergeCells count="1">
    <mergeCell ref="B2:AP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Marqueze</dc:creator>
  <cp:lastModifiedBy>Adriano Marqueze</cp:lastModifiedBy>
  <dcterms:created xsi:type="dcterms:W3CDTF">2021-03-09T14:29:35Z</dcterms:created>
  <dcterms:modified xsi:type="dcterms:W3CDTF">2021-03-09T15:56:43Z</dcterms:modified>
</cp:coreProperties>
</file>