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no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<sst xmlns="http://schemas.openxmlformats.org/spreadsheetml/2006/main" count="66" uniqueCount="30">
  <si>
    <t xml:space="preserve">day</t>
  </si>
  <si>
    <t xml:space="preserve">tpa</t>
  </si>
  <si>
    <t xml:space="preserve">sample name</t>
  </si>
  <si>
    <t xml:space="preserve">cfu-3</t>
  </si>
  <si>
    <t xml:space="preserve">cfu-4</t>
  </si>
  <si>
    <t xml:space="preserve">cfu-5</t>
  </si>
  <si>
    <t xml:space="preserve">cfu-6</t>
  </si>
  <si>
    <t xml:space="preserve">lower dil estimate</t>
  </si>
  <si>
    <t xml:space="preserve">higher dil estimate</t>
  </si>
  <si>
    <t xml:space="preserve">Final</t>
  </si>
  <si>
    <t xml:space="preserve">abc average</t>
  </si>
  <si>
    <t xml:space="preserve">abc stdev</t>
  </si>
  <si>
    <t xml:space="preserve">inoc a</t>
  </si>
  <si>
    <t xml:space="preserve">inoc b</t>
  </si>
  <si>
    <t xml:space="preserve">inoc c</t>
  </si>
  <si>
    <t xml:space="preserve">a</t>
  </si>
  <si>
    <t xml:space="preserve">b</t>
  </si>
  <si>
    <t xml:space="preserve">c</t>
  </si>
  <si>
    <t xml:space="preserve">multiplied up because of soil wash dilution</t>
  </si>
  <si>
    <t xml:space="preserve">Time</t>
  </si>
  <si>
    <t xml:space="preserve">A0</t>
  </si>
  <si>
    <t xml:space="preserve">B0</t>
  </si>
  <si>
    <t xml:space="preserve">C0</t>
  </si>
  <si>
    <t xml:space="preserve">A25</t>
  </si>
  <si>
    <t xml:space="preserve">B25</t>
  </si>
  <si>
    <t xml:space="preserve">C25</t>
  </si>
  <si>
    <t xml:space="preserve">A50</t>
  </si>
  <si>
    <t xml:space="preserve">B50</t>
  </si>
  <si>
    <t xml:space="preserve">C50</t>
  </si>
  <si>
    <t xml:space="preserve">sheet 1 does not factor in the dilution by soilwashing. 10ml M9 salts were added to 1ml bugs and media mix, this is a 1 in 11 dilution so end values need to be multiplied by 11 (not for starting innoculum). Perform this calculation on sheet 2 and paste into prism as data 2. Sheet 2 plotted in prism as shown to right.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</si>
</sst>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F5597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209520</xdr:colOff>
      <xdr:row>1</xdr:row>
      <xdr:rowOff>0</xdr:rowOff>
    </xdr:from>
    <xdr:to>
      <xdr:col>8</xdr:col>
      <xdr:colOff>513720</xdr:colOff>
      <xdr:row>16</xdr:row>
      <xdr:rowOff>101160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7012800" y="190440"/>
          <a:ext cx="5802480" cy="2958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K1" activeCellId="0" sqref="K1"/>
    </sheetView>
  </sheetViews>
  <sheetFormatPr defaultColWidth="8.8359375" defaultRowHeight="15" zeroHeight="false" outlineLevelRow="0" outlineLevelCol="0"/>
  <cols>
    <col collapsed="false" customWidth="true" hidden="false" outlineLevel="0" max="3" min="3" style="0" width="12"/>
    <col collapsed="false" customWidth="true" hidden="false" outlineLevel="0" max="8" min="8" style="0" width="3.5"/>
    <col collapsed="false" customWidth="true" hidden="false" outlineLevel="0" max="9" min="9" style="1" width="15.66"/>
    <col collapsed="false" customWidth="true" hidden="false" outlineLevel="0" max="10" min="10" style="1" width="16.33"/>
    <col collapsed="false" customWidth="true" hidden="false" outlineLevel="0" max="11" min="11" style="2" width="9.83"/>
    <col collapsed="false" customWidth="true" hidden="false" outlineLevel="0" max="12" min="12" style="0" width="10.66"/>
    <col collapsed="false" customWidth="true" hidden="false" outlineLevel="0" max="13" min="13" style="1" width="10.83"/>
    <col collapsed="false" customWidth="true" hidden="false" outlineLevel="0" max="14" min="14" style="0" width="10.83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4" t="s">
        <v>7</v>
      </c>
      <c r="J1" s="4" t="s">
        <v>8</v>
      </c>
      <c r="K1" s="5" t="s">
        <v>9</v>
      </c>
      <c r="L1" s="3" t="s">
        <v>10</v>
      </c>
      <c r="M1" s="4" t="s">
        <v>11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s">
        <v>12</v>
      </c>
      <c r="G2" s="0" t="n">
        <v>51</v>
      </c>
      <c r="J2" s="1" t="n">
        <f aca="false">G2*40*100000</f>
        <v>204000000</v>
      </c>
      <c r="K2" s="2" t="n">
        <v>204000000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s">
        <v>13</v>
      </c>
      <c r="G3" s="0" t="n">
        <v>33</v>
      </c>
      <c r="J3" s="1" t="n">
        <f aca="false">G3*40*100000</f>
        <v>132000000</v>
      </c>
      <c r="K3" s="2" t="n">
        <v>132000000</v>
      </c>
    </row>
    <row r="4" s="6" customFormat="true" ht="15" hidden="false" customHeight="false" outlineLevel="0" collapsed="false">
      <c r="A4" s="6" t="n">
        <v>0</v>
      </c>
      <c r="B4" s="6" t="n">
        <v>0</v>
      </c>
      <c r="C4" s="6" t="s">
        <v>14</v>
      </c>
      <c r="G4" s="6" t="n">
        <v>31</v>
      </c>
      <c r="I4" s="7"/>
      <c r="J4" s="7" t="n">
        <f aca="false">G4*40*100000</f>
        <v>124000000</v>
      </c>
      <c r="K4" s="8" t="n">
        <v>124000000</v>
      </c>
      <c r="L4" s="7" t="n">
        <f aca="false">AVERAGE(K2:K4)</f>
        <v>153333333.333333</v>
      </c>
      <c r="M4" s="7" t="n">
        <f aca="false">STDEV(K2:K4)</f>
        <v>44060564.3782888</v>
      </c>
      <c r="N4" s="7"/>
    </row>
    <row r="5" customFormat="false" ht="15" hidden="false" customHeight="false" outlineLevel="0" collapsed="false">
      <c r="A5" s="0" t="n">
        <v>1</v>
      </c>
      <c r="B5" s="0" t="n">
        <v>0</v>
      </c>
      <c r="C5" s="0" t="s">
        <v>15</v>
      </c>
      <c r="D5" s="0" t="n">
        <v>100</v>
      </c>
      <c r="E5" s="0" t="n">
        <v>1</v>
      </c>
      <c r="I5" s="1" t="n">
        <f aca="false">D5*40*1000</f>
        <v>4000000</v>
      </c>
      <c r="J5" s="1" t="n">
        <f aca="false">E5*40*10000</f>
        <v>400000</v>
      </c>
      <c r="K5" s="2" t="n">
        <v>400000</v>
      </c>
    </row>
    <row r="6" customFormat="false" ht="15" hidden="false" customHeight="false" outlineLevel="0" collapsed="false">
      <c r="A6" s="0" t="n">
        <v>1</v>
      </c>
      <c r="B6" s="0" t="n">
        <v>0</v>
      </c>
      <c r="C6" s="0" t="s">
        <v>16</v>
      </c>
      <c r="D6" s="0" t="n">
        <v>108</v>
      </c>
      <c r="E6" s="0" t="n">
        <v>18</v>
      </c>
      <c r="I6" s="1" t="n">
        <f aca="false">D6*40*1000</f>
        <v>4320000</v>
      </c>
      <c r="J6" s="1" t="n">
        <f aca="false">E6*40*10000</f>
        <v>7200000</v>
      </c>
      <c r="K6" s="2" t="n">
        <v>7200000</v>
      </c>
    </row>
    <row r="7" customFormat="false" ht="15" hidden="false" customHeight="false" outlineLevel="0" collapsed="false">
      <c r="A7" s="0" t="n">
        <v>1</v>
      </c>
      <c r="B7" s="0" t="n">
        <v>0</v>
      </c>
      <c r="C7" s="0" t="s">
        <v>17</v>
      </c>
      <c r="D7" s="0" t="n">
        <v>56</v>
      </c>
      <c r="E7" s="0" t="n">
        <v>6</v>
      </c>
      <c r="I7" s="1" t="n">
        <f aca="false">D7*40*1000</f>
        <v>2240000</v>
      </c>
      <c r="J7" s="1" t="n">
        <f aca="false">E7*40*10000</f>
        <v>2400000</v>
      </c>
      <c r="K7" s="2" t="n">
        <v>2400000</v>
      </c>
      <c r="L7" s="7" t="n">
        <f aca="false">AVERAGE(K5:K7)</f>
        <v>3333333.33333333</v>
      </c>
      <c r="M7" s="7" t="n">
        <f aca="false">STDEV(K5:K7)</f>
        <v>3494757.97922164</v>
      </c>
    </row>
    <row r="8" customFormat="false" ht="15" hidden="false" customHeight="false" outlineLevel="0" collapsed="false">
      <c r="A8" s="0" t="n">
        <v>1</v>
      </c>
      <c r="B8" s="0" t="n">
        <v>25</v>
      </c>
      <c r="C8" s="0" t="s">
        <v>15</v>
      </c>
      <c r="D8" s="0" t="n">
        <v>15</v>
      </c>
      <c r="E8" s="0" t="n">
        <v>0</v>
      </c>
      <c r="I8" s="1" t="n">
        <f aca="false">D8*40*1000</f>
        <v>600000</v>
      </c>
      <c r="J8" s="1" t="n">
        <f aca="false">E8*40*10000</f>
        <v>0</v>
      </c>
      <c r="K8" s="2" t="n">
        <v>600000</v>
      </c>
    </row>
    <row r="9" customFormat="false" ht="15" hidden="false" customHeight="false" outlineLevel="0" collapsed="false">
      <c r="A9" s="0" t="n">
        <v>1</v>
      </c>
      <c r="B9" s="0" t="n">
        <v>25</v>
      </c>
      <c r="C9" s="0" t="s">
        <v>16</v>
      </c>
      <c r="E9" s="0" t="n">
        <v>62</v>
      </c>
      <c r="I9" s="1" t="n">
        <f aca="false">D9*40*1000</f>
        <v>0</v>
      </c>
      <c r="J9" s="1" t="n">
        <f aca="false">E9*40*10000</f>
        <v>24800000</v>
      </c>
      <c r="K9" s="2" t="n">
        <v>24800000</v>
      </c>
    </row>
    <row r="10" customFormat="false" ht="15" hidden="false" customHeight="false" outlineLevel="0" collapsed="false">
      <c r="A10" s="0" t="n">
        <v>1</v>
      </c>
      <c r="B10" s="0" t="n">
        <v>25</v>
      </c>
      <c r="C10" s="0" t="s">
        <v>17</v>
      </c>
      <c r="E10" s="0" t="n">
        <v>180</v>
      </c>
      <c r="I10" s="1" t="n">
        <f aca="false">D10*40*1000</f>
        <v>0</v>
      </c>
      <c r="J10" s="1" t="n">
        <f aca="false">E10*40*10000</f>
        <v>72000000</v>
      </c>
      <c r="K10" s="2" t="n">
        <v>72000000</v>
      </c>
      <c r="L10" s="7" t="n">
        <f aca="false">AVERAGE(K8:K10)</f>
        <v>32466666.6666667</v>
      </c>
      <c r="M10" s="7" t="n">
        <f aca="false">STDEV(K8:K10)</f>
        <v>36312165.0873827</v>
      </c>
    </row>
    <row r="11" customFormat="false" ht="15" hidden="false" customHeight="false" outlineLevel="0" collapsed="false">
      <c r="A11" s="0" t="n">
        <v>1</v>
      </c>
      <c r="B11" s="0" t="n">
        <v>50</v>
      </c>
      <c r="C11" s="0" t="s">
        <v>15</v>
      </c>
      <c r="E11" s="0" t="n">
        <v>83</v>
      </c>
      <c r="I11" s="1" t="n">
        <f aca="false">D11*40*1000</f>
        <v>0</v>
      </c>
      <c r="J11" s="1" t="n">
        <f aca="false">E11*40*10000</f>
        <v>33200000</v>
      </c>
      <c r="K11" s="2" t="n">
        <v>33200000</v>
      </c>
    </row>
    <row r="12" customFormat="false" ht="15" hidden="false" customHeight="false" outlineLevel="0" collapsed="false">
      <c r="A12" s="0" t="n">
        <v>1</v>
      </c>
      <c r="B12" s="0" t="n">
        <v>50</v>
      </c>
      <c r="C12" s="0" t="s">
        <v>16</v>
      </c>
      <c r="D12" s="0" t="n">
        <v>146</v>
      </c>
      <c r="E12" s="0" t="n">
        <v>13</v>
      </c>
      <c r="I12" s="1" t="n">
        <f aca="false">D12*40*1000</f>
        <v>5840000</v>
      </c>
      <c r="J12" s="1" t="n">
        <f aca="false">E12*40*10000</f>
        <v>5200000</v>
      </c>
      <c r="K12" s="2" t="n">
        <v>5200000</v>
      </c>
    </row>
    <row r="13" s="6" customFormat="true" ht="15" hidden="false" customHeight="false" outlineLevel="0" collapsed="false">
      <c r="A13" s="6" t="n">
        <v>1</v>
      </c>
      <c r="B13" s="6" t="n">
        <v>50</v>
      </c>
      <c r="C13" s="6" t="s">
        <v>17</v>
      </c>
      <c r="E13" s="6" t="n">
        <v>168</v>
      </c>
      <c r="I13" s="7" t="n">
        <f aca="false">D13*40*1000</f>
        <v>0</v>
      </c>
      <c r="J13" s="7" t="n">
        <f aca="false">E13*40*10000</f>
        <v>67200000</v>
      </c>
      <c r="K13" s="8" t="n">
        <v>67200000</v>
      </c>
      <c r="L13" s="7" t="n">
        <f aca="false">AVERAGE(K11:K13)</f>
        <v>35200000</v>
      </c>
      <c r="M13" s="7" t="n">
        <f aca="false">STDEV(K11:K13)</f>
        <v>31048349.39252</v>
      </c>
    </row>
    <row r="14" customFormat="false" ht="15" hidden="false" customHeight="false" outlineLevel="0" collapsed="false">
      <c r="A14" s="0" t="n">
        <v>2</v>
      </c>
      <c r="B14" s="0" t="n">
        <v>0</v>
      </c>
      <c r="C14" s="0" t="s">
        <v>15</v>
      </c>
      <c r="E14" s="0" t="n">
        <v>158</v>
      </c>
      <c r="F14" s="0" t="n">
        <v>12</v>
      </c>
      <c r="I14" s="1" t="n">
        <f aca="false">E14*40*10000</f>
        <v>63200000</v>
      </c>
      <c r="J14" s="1" t="n">
        <f aca="false">F14*40*100000</f>
        <v>48000000</v>
      </c>
      <c r="K14" s="2" t="n">
        <v>48000000</v>
      </c>
    </row>
    <row r="15" customFormat="false" ht="15" hidden="false" customHeight="false" outlineLevel="0" collapsed="false">
      <c r="A15" s="0" t="n">
        <v>2</v>
      </c>
      <c r="B15" s="0" t="n">
        <v>0</v>
      </c>
      <c r="C15" s="0" t="s">
        <v>16</v>
      </c>
      <c r="E15" s="0" t="n">
        <v>53</v>
      </c>
      <c r="F15" s="0" t="n">
        <v>4</v>
      </c>
      <c r="I15" s="1" t="n">
        <f aca="false">E15*40*10000</f>
        <v>21200000</v>
      </c>
      <c r="J15" s="1" t="n">
        <f aca="false">F15*40*100000</f>
        <v>16000000</v>
      </c>
      <c r="K15" s="2" t="n">
        <v>16000000</v>
      </c>
    </row>
    <row r="16" customFormat="false" ht="15" hidden="false" customHeight="false" outlineLevel="0" collapsed="false">
      <c r="A16" s="0" t="n">
        <v>2</v>
      </c>
      <c r="B16" s="0" t="n">
        <v>0</v>
      </c>
      <c r="C16" s="0" t="s">
        <v>17</v>
      </c>
      <c r="E16" s="0" t="n">
        <v>82</v>
      </c>
      <c r="F16" s="0" t="n">
        <v>8</v>
      </c>
      <c r="I16" s="1" t="n">
        <f aca="false">E16*40*10000</f>
        <v>32800000</v>
      </c>
      <c r="J16" s="1" t="n">
        <f aca="false">F16*40*100000</f>
        <v>32000000</v>
      </c>
      <c r="K16" s="2" t="n">
        <v>32000000</v>
      </c>
      <c r="L16" s="7" t="n">
        <f aca="false">AVERAGE(K14:K16)</f>
        <v>32000000</v>
      </c>
      <c r="M16" s="7" t="n">
        <f aca="false">STDEV(K14:K16)</f>
        <v>16000000</v>
      </c>
    </row>
    <row r="17" customFormat="false" ht="15" hidden="false" customHeight="false" outlineLevel="0" collapsed="false">
      <c r="A17" s="0" t="n">
        <v>2</v>
      </c>
      <c r="B17" s="0" t="n">
        <v>25</v>
      </c>
      <c r="C17" s="0" t="s">
        <v>15</v>
      </c>
      <c r="F17" s="0" t="n">
        <v>30</v>
      </c>
      <c r="I17" s="1" t="n">
        <f aca="false">E17*40*10000</f>
        <v>0</v>
      </c>
      <c r="J17" s="1" t="n">
        <f aca="false">F17*40*100000</f>
        <v>120000000</v>
      </c>
      <c r="K17" s="2" t="n">
        <v>120000000</v>
      </c>
    </row>
    <row r="18" customFormat="false" ht="15" hidden="false" customHeight="false" outlineLevel="0" collapsed="false">
      <c r="A18" s="0" t="n">
        <v>2</v>
      </c>
      <c r="B18" s="0" t="n">
        <v>25</v>
      </c>
      <c r="C18" s="0" t="s">
        <v>16</v>
      </c>
      <c r="F18" s="0" t="n">
        <v>45</v>
      </c>
      <c r="I18" s="1" t="n">
        <f aca="false">E18*40*10000</f>
        <v>0</v>
      </c>
      <c r="J18" s="1" t="n">
        <f aca="false">F18*40*100000</f>
        <v>180000000</v>
      </c>
      <c r="K18" s="2" t="n">
        <v>180000000</v>
      </c>
    </row>
    <row r="19" customFormat="false" ht="15" hidden="false" customHeight="false" outlineLevel="0" collapsed="false">
      <c r="A19" s="0" t="n">
        <v>2</v>
      </c>
      <c r="B19" s="0" t="n">
        <v>25</v>
      </c>
      <c r="C19" s="0" t="s">
        <v>17</v>
      </c>
      <c r="F19" s="0" t="n">
        <v>86</v>
      </c>
      <c r="I19" s="1" t="n">
        <f aca="false">E19*40*10000</f>
        <v>0</v>
      </c>
      <c r="J19" s="1" t="n">
        <f aca="false">F19*40*100000</f>
        <v>344000000</v>
      </c>
      <c r="K19" s="2" t="n">
        <v>344000000</v>
      </c>
      <c r="L19" s="7" t="n">
        <f aca="false">AVERAGE(K17:K19)</f>
        <v>214666666.666667</v>
      </c>
      <c r="M19" s="7" t="n">
        <f aca="false">STDEV(K17:K19)</f>
        <v>115954013.873317</v>
      </c>
    </row>
    <row r="20" customFormat="false" ht="15" hidden="false" customHeight="false" outlineLevel="0" collapsed="false">
      <c r="A20" s="0" t="n">
        <v>2</v>
      </c>
      <c r="B20" s="0" t="n">
        <v>50</v>
      </c>
      <c r="C20" s="0" t="s">
        <v>15</v>
      </c>
      <c r="F20" s="0" t="n">
        <v>47</v>
      </c>
      <c r="I20" s="1" t="n">
        <f aca="false">E20*40*10000</f>
        <v>0</v>
      </c>
      <c r="J20" s="1" t="n">
        <f aca="false">F20*40*100000</f>
        <v>188000000</v>
      </c>
      <c r="K20" s="2" t="n">
        <v>188000000</v>
      </c>
    </row>
    <row r="21" customFormat="false" ht="15" hidden="false" customHeight="false" outlineLevel="0" collapsed="false">
      <c r="A21" s="0" t="n">
        <v>2</v>
      </c>
      <c r="B21" s="0" t="n">
        <v>50</v>
      </c>
      <c r="C21" s="0" t="s">
        <v>16</v>
      </c>
      <c r="E21" s="0" t="n">
        <v>11</v>
      </c>
      <c r="F21" s="0" t="n">
        <v>1</v>
      </c>
      <c r="I21" s="1" t="n">
        <f aca="false">E21*40*10000</f>
        <v>4400000</v>
      </c>
      <c r="J21" s="1" t="n">
        <f aca="false">F21*40*100000</f>
        <v>4000000</v>
      </c>
      <c r="K21" s="2" t="n">
        <v>4000000</v>
      </c>
    </row>
    <row r="22" s="6" customFormat="true" ht="15" hidden="false" customHeight="false" outlineLevel="0" collapsed="false">
      <c r="A22" s="6" t="n">
        <v>2</v>
      </c>
      <c r="B22" s="6" t="n">
        <v>50</v>
      </c>
      <c r="C22" s="6" t="s">
        <v>17</v>
      </c>
      <c r="F22" s="6" t="n">
        <v>60</v>
      </c>
      <c r="I22" s="7" t="n">
        <f aca="false">E22*40*10000</f>
        <v>0</v>
      </c>
      <c r="J22" s="7" t="n">
        <f aca="false">F22*40*100000</f>
        <v>240000000</v>
      </c>
      <c r="K22" s="8" t="n">
        <v>240000000</v>
      </c>
      <c r="L22" s="7" t="n">
        <f aca="false">AVERAGE(K20:K22)</f>
        <v>144000000</v>
      </c>
      <c r="M22" s="7" t="n">
        <f aca="false">STDEV(K20:K22)</f>
        <v>124000000</v>
      </c>
    </row>
    <row r="23" customFormat="false" ht="15" hidden="false" customHeight="false" outlineLevel="0" collapsed="false">
      <c r="A23" s="0" t="n">
        <v>3</v>
      </c>
      <c r="B23" s="0" t="n">
        <v>0</v>
      </c>
      <c r="C23" s="0" t="s">
        <v>15</v>
      </c>
      <c r="E23" s="0" t="n">
        <v>4</v>
      </c>
      <c r="F23" s="0" t="n">
        <v>1</v>
      </c>
      <c r="I23" s="1" t="n">
        <f aca="false">E23*40*10000</f>
        <v>1600000</v>
      </c>
      <c r="J23" s="1" t="n">
        <f aca="false">F23*40*100000</f>
        <v>4000000</v>
      </c>
      <c r="K23" s="2" t="n">
        <v>4000000</v>
      </c>
    </row>
    <row r="24" customFormat="false" ht="15" hidden="false" customHeight="false" outlineLevel="0" collapsed="false">
      <c r="A24" s="0" t="n">
        <v>3</v>
      </c>
      <c r="B24" s="0" t="n">
        <v>0</v>
      </c>
      <c r="C24" s="0" t="s">
        <v>16</v>
      </c>
      <c r="E24" s="0" t="n">
        <v>137</v>
      </c>
      <c r="F24" s="0" t="n">
        <v>34</v>
      </c>
      <c r="I24" s="1" t="n">
        <f aca="false">E24*40*10000</f>
        <v>54800000</v>
      </c>
      <c r="J24" s="1" t="n">
        <f aca="false">F24*40*100000</f>
        <v>136000000</v>
      </c>
      <c r="K24" s="2" t="n">
        <v>136000000</v>
      </c>
    </row>
    <row r="25" customFormat="false" ht="15" hidden="false" customHeight="false" outlineLevel="0" collapsed="false">
      <c r="A25" s="0" t="n">
        <v>3</v>
      </c>
      <c r="B25" s="0" t="n">
        <v>0</v>
      </c>
      <c r="C25" s="0" t="s">
        <v>17</v>
      </c>
      <c r="E25" s="0" t="n">
        <v>331</v>
      </c>
      <c r="F25" s="0" t="n">
        <v>36</v>
      </c>
      <c r="I25" s="1" t="n">
        <f aca="false">E25*40*10000</f>
        <v>132400000</v>
      </c>
      <c r="J25" s="1" t="n">
        <f aca="false">F25*40*100000</f>
        <v>144000000</v>
      </c>
      <c r="K25" s="2" t="n">
        <v>144000000</v>
      </c>
      <c r="L25" s="7" t="n">
        <f aca="false">AVERAGE(K23:K25)</f>
        <v>94666666.6666667</v>
      </c>
      <c r="M25" s="7" t="n">
        <f aca="false">STDEV(K23:K25)</f>
        <v>78621455.934963</v>
      </c>
    </row>
    <row r="26" customFormat="false" ht="15" hidden="false" customHeight="false" outlineLevel="0" collapsed="false">
      <c r="A26" s="0" t="n">
        <v>3</v>
      </c>
      <c r="B26" s="0" t="n">
        <v>25</v>
      </c>
      <c r="C26" s="0" t="s">
        <v>15</v>
      </c>
      <c r="G26" s="0" t="n">
        <v>36</v>
      </c>
      <c r="J26" s="1" t="n">
        <f aca="false">G26*40*1000000</f>
        <v>1440000000</v>
      </c>
      <c r="K26" s="2" t="n">
        <v>1440000000</v>
      </c>
    </row>
    <row r="27" customFormat="false" ht="15" hidden="false" customHeight="false" outlineLevel="0" collapsed="false">
      <c r="A27" s="0" t="n">
        <v>3</v>
      </c>
      <c r="B27" s="0" t="n">
        <v>25</v>
      </c>
      <c r="C27" s="0" t="s">
        <v>16</v>
      </c>
      <c r="G27" s="0" t="n">
        <v>19</v>
      </c>
      <c r="J27" s="1" t="n">
        <f aca="false">G27*40*1000000</f>
        <v>760000000</v>
      </c>
      <c r="K27" s="2" t="n">
        <v>760000000</v>
      </c>
    </row>
    <row r="28" customFormat="false" ht="15" hidden="false" customHeight="false" outlineLevel="0" collapsed="false">
      <c r="A28" s="0" t="n">
        <v>3</v>
      </c>
      <c r="B28" s="0" t="n">
        <v>25</v>
      </c>
      <c r="C28" s="0" t="s">
        <v>17</v>
      </c>
      <c r="G28" s="0" t="n">
        <v>52</v>
      </c>
      <c r="J28" s="1" t="n">
        <f aca="false">G28*40*1000000</f>
        <v>2080000000</v>
      </c>
      <c r="K28" s="2" t="n">
        <v>2080000000</v>
      </c>
      <c r="L28" s="7" t="n">
        <f aca="false">AVERAGE(K26:K28)</f>
        <v>1426666666.66667</v>
      </c>
      <c r="M28" s="7" t="n">
        <f aca="false">STDEV(K26:K28)</f>
        <v>660101002.372617</v>
      </c>
    </row>
    <row r="29" customFormat="false" ht="15" hidden="false" customHeight="false" outlineLevel="0" collapsed="false">
      <c r="A29" s="0" t="n">
        <v>3</v>
      </c>
      <c r="B29" s="0" t="n">
        <v>50</v>
      </c>
      <c r="C29" s="0" t="s">
        <v>15</v>
      </c>
      <c r="G29" s="0" t="n">
        <v>56</v>
      </c>
      <c r="J29" s="1" t="n">
        <f aca="false">G29*40*1000000</f>
        <v>2240000000</v>
      </c>
      <c r="K29" s="2" t="n">
        <v>2240000000</v>
      </c>
    </row>
    <row r="30" customFormat="false" ht="15" hidden="false" customHeight="false" outlineLevel="0" collapsed="false">
      <c r="A30" s="0" t="n">
        <v>3</v>
      </c>
      <c r="B30" s="0" t="n">
        <v>50</v>
      </c>
      <c r="C30" s="0" t="s">
        <v>16</v>
      </c>
      <c r="G30" s="0" t="n">
        <v>99</v>
      </c>
      <c r="J30" s="1" t="n">
        <f aca="false">G30*40*1000000</f>
        <v>3960000000</v>
      </c>
      <c r="K30" s="2" t="n">
        <v>3960000000</v>
      </c>
    </row>
    <row r="31" s="6" customFormat="true" ht="15" hidden="false" customHeight="false" outlineLevel="0" collapsed="false">
      <c r="A31" s="6" t="n">
        <v>3</v>
      </c>
      <c r="B31" s="6" t="n">
        <v>50</v>
      </c>
      <c r="C31" s="6" t="s">
        <v>17</v>
      </c>
      <c r="G31" s="6" t="n">
        <v>65</v>
      </c>
      <c r="I31" s="7"/>
      <c r="J31" s="7" t="n">
        <f aca="false">G31*40*1000000</f>
        <v>2600000000</v>
      </c>
      <c r="K31" s="8" t="n">
        <v>2600000000</v>
      </c>
      <c r="L31" s="7" t="n">
        <f aca="false">AVERAGE(K29:K31)</f>
        <v>2933333333.33333</v>
      </c>
      <c r="M31" s="7" t="n">
        <f aca="false">STDEV(K29:K31)</f>
        <v>907156730.302616</v>
      </c>
    </row>
    <row r="32" customFormat="false" ht="15" hidden="false" customHeight="false" outlineLevel="0" collapsed="false">
      <c r="A32" s="0" t="n">
        <v>4</v>
      </c>
      <c r="B32" s="0" t="n">
        <v>0</v>
      </c>
      <c r="C32" s="0" t="s">
        <v>15</v>
      </c>
      <c r="F32" s="0" t="n">
        <v>13</v>
      </c>
      <c r="G32" s="0" t="n">
        <v>1</v>
      </c>
      <c r="I32" s="1" t="n">
        <f aca="false">F32*40*100000</f>
        <v>52000000</v>
      </c>
      <c r="J32" s="1" t="n">
        <f aca="false">G32*40*1000000</f>
        <v>40000000</v>
      </c>
      <c r="K32" s="2" t="n">
        <v>52000000</v>
      </c>
    </row>
    <row r="33" customFormat="false" ht="15" hidden="false" customHeight="false" outlineLevel="0" collapsed="false">
      <c r="A33" s="0" t="n">
        <v>4</v>
      </c>
      <c r="B33" s="0" t="n">
        <v>0</v>
      </c>
      <c r="C33" s="0" t="s">
        <v>16</v>
      </c>
      <c r="F33" s="0" t="n">
        <v>4</v>
      </c>
      <c r="G33" s="0" t="n">
        <v>0</v>
      </c>
      <c r="I33" s="1" t="n">
        <f aca="false">F33*40*100000</f>
        <v>16000000</v>
      </c>
      <c r="J33" s="1" t="n">
        <f aca="false">G33*40*1000000</f>
        <v>0</v>
      </c>
      <c r="K33" s="2" t="n">
        <v>16000000</v>
      </c>
    </row>
    <row r="34" customFormat="false" ht="15" hidden="false" customHeight="false" outlineLevel="0" collapsed="false">
      <c r="A34" s="0" t="n">
        <v>4</v>
      </c>
      <c r="B34" s="0" t="n">
        <v>0</v>
      </c>
      <c r="C34" s="0" t="s">
        <v>17</v>
      </c>
      <c r="F34" s="0" t="n">
        <v>2</v>
      </c>
      <c r="G34" s="0" t="n">
        <v>0</v>
      </c>
      <c r="I34" s="1" t="n">
        <f aca="false">F34*40*100000</f>
        <v>8000000</v>
      </c>
      <c r="J34" s="1" t="n">
        <f aca="false">G34*40*1000000</f>
        <v>0</v>
      </c>
      <c r="K34" s="2" t="n">
        <v>8000000</v>
      </c>
      <c r="L34" s="7" t="n">
        <f aca="false">AVERAGE(K32:K34)</f>
        <v>25333333.3333333</v>
      </c>
      <c r="M34" s="7" t="n">
        <f aca="false">STDEV(K32:K34)</f>
        <v>23437861.1083293</v>
      </c>
    </row>
    <row r="35" customFormat="false" ht="15" hidden="false" customHeight="false" outlineLevel="0" collapsed="false">
      <c r="A35" s="0" t="n">
        <v>4</v>
      </c>
      <c r="B35" s="0" t="n">
        <v>25</v>
      </c>
      <c r="C35" s="0" t="s">
        <v>15</v>
      </c>
      <c r="F35" s="0" t="n">
        <v>28</v>
      </c>
      <c r="G35" s="0" t="n">
        <v>0</v>
      </c>
      <c r="I35" s="1" t="n">
        <f aca="false">F35*40*100000</f>
        <v>112000000</v>
      </c>
      <c r="J35" s="1" t="n">
        <f aca="false">G35*40*1000000</f>
        <v>0</v>
      </c>
      <c r="K35" s="2" t="n">
        <v>112000000</v>
      </c>
    </row>
    <row r="36" customFormat="false" ht="15" hidden="false" customHeight="false" outlineLevel="0" collapsed="false">
      <c r="A36" s="0" t="n">
        <v>4</v>
      </c>
      <c r="B36" s="0" t="n">
        <v>25</v>
      </c>
      <c r="C36" s="0" t="s">
        <v>16</v>
      </c>
      <c r="F36" s="0" t="n">
        <v>37</v>
      </c>
      <c r="G36" s="0" t="n">
        <v>4</v>
      </c>
      <c r="I36" s="1" t="n">
        <f aca="false">F36*40*100000</f>
        <v>148000000</v>
      </c>
      <c r="J36" s="1" t="n">
        <f aca="false">G36*40*1000000</f>
        <v>160000000</v>
      </c>
      <c r="K36" s="2" t="n">
        <v>148000000</v>
      </c>
    </row>
    <row r="37" customFormat="false" ht="15" hidden="false" customHeight="false" outlineLevel="0" collapsed="false">
      <c r="A37" s="0" t="n">
        <v>4</v>
      </c>
      <c r="B37" s="0" t="n">
        <v>25</v>
      </c>
      <c r="C37" s="0" t="s">
        <v>17</v>
      </c>
      <c r="F37" s="0" t="n">
        <v>21</v>
      </c>
      <c r="G37" s="0" t="n">
        <v>5</v>
      </c>
      <c r="I37" s="1" t="n">
        <f aca="false">F37*40*100000</f>
        <v>84000000</v>
      </c>
      <c r="J37" s="1" t="n">
        <f aca="false">G37*40*1000000</f>
        <v>200000000</v>
      </c>
      <c r="K37" s="2" t="n">
        <v>84000000</v>
      </c>
      <c r="L37" s="7" t="n">
        <f aca="false">AVERAGE(K35:K37)</f>
        <v>114666666.666667</v>
      </c>
      <c r="M37" s="7" t="n">
        <f aca="false">STDEV(K35:K37)</f>
        <v>32083225.1080426</v>
      </c>
    </row>
    <row r="38" customFormat="false" ht="15" hidden="false" customHeight="false" outlineLevel="0" collapsed="false">
      <c r="A38" s="0" t="n">
        <v>4</v>
      </c>
      <c r="B38" s="0" t="n">
        <v>50</v>
      </c>
      <c r="C38" s="0" t="s">
        <v>15</v>
      </c>
      <c r="F38" s="0" t="n">
        <v>64</v>
      </c>
      <c r="G38" s="0" t="n">
        <v>9</v>
      </c>
      <c r="I38" s="1" t="n">
        <f aca="false">F38*40*100000</f>
        <v>256000000</v>
      </c>
      <c r="J38" s="1" t="n">
        <f aca="false">G38*40*1000000</f>
        <v>360000000</v>
      </c>
      <c r="K38" s="2" t="n">
        <v>256000000</v>
      </c>
    </row>
    <row r="39" customFormat="false" ht="15" hidden="false" customHeight="false" outlineLevel="0" collapsed="false">
      <c r="A39" s="0" t="n">
        <v>4</v>
      </c>
      <c r="B39" s="0" t="n">
        <v>50</v>
      </c>
      <c r="C39" s="0" t="s">
        <v>16</v>
      </c>
      <c r="F39" s="0" t="n">
        <v>37</v>
      </c>
      <c r="G39" s="0" t="n">
        <v>4</v>
      </c>
      <c r="I39" s="1" t="n">
        <f aca="false">F39*40*100000</f>
        <v>148000000</v>
      </c>
      <c r="J39" s="1" t="n">
        <f aca="false">G39*40*1000000</f>
        <v>160000000</v>
      </c>
      <c r="K39" s="2" t="n">
        <v>148000000</v>
      </c>
    </row>
    <row r="40" s="6" customFormat="true" ht="15" hidden="false" customHeight="false" outlineLevel="0" collapsed="false">
      <c r="A40" s="6" t="n">
        <v>4</v>
      </c>
      <c r="B40" s="6" t="n">
        <v>50</v>
      </c>
      <c r="C40" s="6" t="s">
        <v>17</v>
      </c>
      <c r="F40" s="6" t="n">
        <v>97</v>
      </c>
      <c r="G40" s="6" t="n">
        <v>17</v>
      </c>
      <c r="I40" s="7" t="n">
        <f aca="false">F40*40*100000</f>
        <v>388000000</v>
      </c>
      <c r="J40" s="7" t="n">
        <f aca="false">G40*40*1000000</f>
        <v>680000000</v>
      </c>
      <c r="K40" s="8" t="n">
        <v>388000000</v>
      </c>
      <c r="L40" s="7" t="n">
        <f aca="false">AVERAGE(K38:K40)</f>
        <v>264000000</v>
      </c>
      <c r="M40" s="7" t="n">
        <f aca="false">STDEV(K38:K40)</f>
        <v>120199833.610534</v>
      </c>
    </row>
  </sheetData>
  <conditionalFormatting sqref="I1:J40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16" activeCellId="0" sqref="O16"/>
    </sheetView>
  </sheetViews>
  <sheetFormatPr defaultColWidth="8.8359375" defaultRowHeight="13.8" zeroHeight="false" outlineLevelRow="0" outlineLevelCol="0"/>
  <cols>
    <col collapsed="false" customWidth="true" hidden="false" outlineLevel="0" max="3" min="3" style="2" width="9.83"/>
    <col collapsed="false" customWidth="true" hidden="false" outlineLevel="0" max="10" min="10" style="0" width="10.1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5" t="s">
        <v>9</v>
      </c>
      <c r="D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  <row r="2" customFormat="false" ht="13.8" hidden="false" customHeight="false" outlineLevel="0" collapsed="false">
      <c r="A2" s="0" t="n">
        <v>0</v>
      </c>
      <c r="B2" s="0" t="n">
        <v>0</v>
      </c>
      <c r="C2" s="2" t="n">
        <v>204000000</v>
      </c>
      <c r="I2" s="0" t="n">
        <v>0</v>
      </c>
      <c r="J2" s="2" t="n">
        <v>204000000</v>
      </c>
      <c r="K2" s="2" t="n">
        <v>132000000</v>
      </c>
      <c r="L2" s="8" t="n">
        <v>124000000</v>
      </c>
      <c r="M2" s="2" t="n">
        <v>204000000</v>
      </c>
      <c r="N2" s="2" t="n">
        <v>132000000</v>
      </c>
      <c r="O2" s="8" t="n">
        <v>124000000</v>
      </c>
      <c r="P2" s="2" t="n">
        <v>204000000</v>
      </c>
      <c r="Q2" s="2" t="n">
        <v>132000000</v>
      </c>
      <c r="R2" s="8" t="n">
        <v>124000000</v>
      </c>
    </row>
    <row r="3" customFormat="false" ht="13.8" hidden="false" customHeight="false" outlineLevel="0" collapsed="false">
      <c r="A3" s="0" t="n">
        <v>0</v>
      </c>
      <c r="B3" s="0" t="n">
        <v>0</v>
      </c>
      <c r="C3" s="2" t="n">
        <v>132000000</v>
      </c>
      <c r="I3" s="0" t="n">
        <v>24</v>
      </c>
      <c r="J3" s="1" t="n">
        <f aca="false" t="array" ref="J3:L3">TRANSPOSE(D5:D7)</f>
        <v>4400000</v>
      </c>
      <c r="K3" s="1" t="n">
        <v>79200000</v>
      </c>
      <c r="L3" s="1" t="n">
        <v>26400000</v>
      </c>
      <c r="M3" s="1" t="n">
        <f aca="false" t="array" ref="M3:R3">TRANSPOSE(D8:D13)</f>
        <v>6600000</v>
      </c>
      <c r="N3" s="1" t="n">
        <v>272800000</v>
      </c>
      <c r="O3" s="1" t="n">
        <v>792000000</v>
      </c>
      <c r="P3" s="1" t="n">
        <v>365200000</v>
      </c>
      <c r="Q3" s="1" t="n">
        <v>57200000</v>
      </c>
      <c r="R3" s="1" t="n">
        <v>739200000</v>
      </c>
    </row>
    <row r="4" customFormat="false" ht="13.8" hidden="false" customHeight="false" outlineLevel="0" collapsed="false">
      <c r="A4" s="6" t="n">
        <v>0</v>
      </c>
      <c r="B4" s="6" t="n">
        <v>0</v>
      </c>
      <c r="C4" s="8" t="n">
        <v>124000000</v>
      </c>
      <c r="I4" s="0" t="n">
        <v>48</v>
      </c>
      <c r="J4" s="1" t="n">
        <f aca="false" t="array" ref="J4:R4">TRANSPOSE(D14:D22)</f>
        <v>528000000</v>
      </c>
      <c r="K4" s="1" t="n">
        <v>176000000</v>
      </c>
      <c r="L4" s="1" t="n">
        <v>352000000</v>
      </c>
      <c r="M4" s="1" t="n">
        <v>1320000000</v>
      </c>
      <c r="N4" s="1" t="n">
        <v>1980000000</v>
      </c>
      <c r="O4" s="1" t="n">
        <v>3784000000</v>
      </c>
      <c r="P4" s="1" t="n">
        <v>2068000000</v>
      </c>
      <c r="Q4" s="1" t="n">
        <v>44000000</v>
      </c>
      <c r="R4" s="1" t="n">
        <v>2640000000</v>
      </c>
    </row>
    <row r="5" customFormat="false" ht="13.8" hidden="false" customHeight="false" outlineLevel="0" collapsed="false">
      <c r="A5" s="0" t="n">
        <v>1</v>
      </c>
      <c r="B5" s="0" t="n">
        <v>0</v>
      </c>
      <c r="C5" s="2" t="n">
        <v>400000</v>
      </c>
      <c r="D5" s="1" t="n">
        <f aca="false">C5*11</f>
        <v>4400000</v>
      </c>
      <c r="I5" s="0" t="n">
        <v>72</v>
      </c>
      <c r="J5" s="1" t="n">
        <f aca="false" t="array" ref="J5:R5">TRANSPOSE(D23:D31)</f>
        <v>44000000</v>
      </c>
      <c r="K5" s="1" t="n">
        <v>1496000000</v>
      </c>
      <c r="L5" s="1" t="n">
        <v>1584000000</v>
      </c>
      <c r="M5" s="1" t="n">
        <v>15840000000</v>
      </c>
      <c r="N5" s="1" t="n">
        <v>8360000000</v>
      </c>
      <c r="O5" s="1" t="n">
        <v>22880000000</v>
      </c>
      <c r="P5" s="1" t="n">
        <v>24640000000</v>
      </c>
      <c r="Q5" s="1" t="n">
        <v>43560000000</v>
      </c>
      <c r="R5" s="1" t="n">
        <v>28600000000</v>
      </c>
    </row>
    <row r="6" customFormat="false" ht="13.8" hidden="false" customHeight="false" outlineLevel="0" collapsed="false">
      <c r="A6" s="0" t="n">
        <v>1</v>
      </c>
      <c r="B6" s="0" t="n">
        <v>0</v>
      </c>
      <c r="C6" s="2" t="n">
        <v>7200000</v>
      </c>
      <c r="D6" s="1" t="n">
        <f aca="false">C6*11</f>
        <v>79200000</v>
      </c>
      <c r="I6" s="0" t="n">
        <v>96</v>
      </c>
      <c r="J6" s="1" t="n">
        <f aca="false" t="array" ref="J6:R6">TRANSPOSE(D32:D40)</f>
        <v>572000000</v>
      </c>
      <c r="K6" s="1" t="n">
        <v>176000000</v>
      </c>
      <c r="L6" s="1" t="n">
        <v>88000000</v>
      </c>
      <c r="M6" s="1" t="n">
        <v>1232000000</v>
      </c>
      <c r="N6" s="1" t="n">
        <v>1628000000</v>
      </c>
      <c r="O6" s="1" t="n">
        <v>924000000</v>
      </c>
      <c r="P6" s="1" t="n">
        <v>2816000000</v>
      </c>
      <c r="Q6" s="1" t="n">
        <v>1628000000</v>
      </c>
      <c r="R6" s="1" t="n">
        <v>4268000000</v>
      </c>
    </row>
    <row r="7" customFormat="false" ht="13.8" hidden="false" customHeight="false" outlineLevel="0" collapsed="false">
      <c r="A7" s="0" t="n">
        <v>1</v>
      </c>
      <c r="B7" s="0" t="n">
        <v>0</v>
      </c>
      <c r="C7" s="2" t="n">
        <v>2400000</v>
      </c>
      <c r="D7" s="1" t="n">
        <f aca="false">C7*11</f>
        <v>26400000</v>
      </c>
      <c r="J7" s="1"/>
      <c r="K7" s="1"/>
      <c r="L7" s="1"/>
      <c r="M7" s="1"/>
      <c r="N7" s="1"/>
      <c r="O7" s="1"/>
      <c r="P7" s="1"/>
      <c r="Q7" s="1"/>
      <c r="R7" s="1"/>
    </row>
    <row r="8" customFormat="false" ht="13.8" hidden="false" customHeight="false" outlineLevel="0" collapsed="false">
      <c r="A8" s="0" t="n">
        <v>1</v>
      </c>
      <c r="B8" s="0" t="n">
        <v>25</v>
      </c>
      <c r="C8" s="2" t="n">
        <v>600000</v>
      </c>
      <c r="D8" s="1" t="n">
        <f aca="false">C8*11</f>
        <v>6600000</v>
      </c>
    </row>
    <row r="9" customFormat="false" ht="13.8" hidden="false" customHeight="false" outlineLevel="0" collapsed="false">
      <c r="A9" s="0" t="n">
        <v>1</v>
      </c>
      <c r="B9" s="0" t="n">
        <v>25</v>
      </c>
      <c r="C9" s="2" t="n">
        <v>24800000</v>
      </c>
      <c r="D9" s="1" t="n">
        <f aca="false">C9*11</f>
        <v>272800000</v>
      </c>
    </row>
    <row r="10" customFormat="false" ht="13.8" hidden="false" customHeight="false" outlineLevel="0" collapsed="false">
      <c r="A10" s="0" t="n">
        <v>1</v>
      </c>
      <c r="B10" s="0" t="n">
        <v>25</v>
      </c>
      <c r="C10" s="2" t="n">
        <v>72000000</v>
      </c>
      <c r="D10" s="1" t="n">
        <f aca="false">C10*11</f>
        <v>792000000</v>
      </c>
    </row>
    <row r="11" customFormat="false" ht="13.8" hidden="false" customHeight="false" outlineLevel="0" collapsed="false">
      <c r="A11" s="0" t="n">
        <v>1</v>
      </c>
      <c r="B11" s="0" t="n">
        <v>50</v>
      </c>
      <c r="C11" s="2" t="n">
        <v>33200000</v>
      </c>
      <c r="D11" s="1" t="n">
        <f aca="false">C11*11</f>
        <v>365200000</v>
      </c>
      <c r="L11" s="9"/>
      <c r="M11" s="9"/>
      <c r="N11" s="9"/>
      <c r="O11" s="9"/>
      <c r="P11" s="9"/>
    </row>
    <row r="12" customFormat="false" ht="13.8" hidden="false" customHeight="false" outlineLevel="0" collapsed="false">
      <c r="A12" s="0" t="n">
        <v>1</v>
      </c>
      <c r="B12" s="0" t="n">
        <v>50</v>
      </c>
      <c r="C12" s="2" t="n">
        <v>5200000</v>
      </c>
      <c r="D12" s="1" t="n">
        <f aca="false">C12*11</f>
        <v>57200000</v>
      </c>
    </row>
    <row r="13" customFormat="false" ht="13.8" hidden="false" customHeight="false" outlineLevel="0" collapsed="false">
      <c r="A13" s="6" t="n">
        <v>1</v>
      </c>
      <c r="B13" s="6" t="n">
        <v>50</v>
      </c>
      <c r="C13" s="8" t="n">
        <v>67200000</v>
      </c>
      <c r="D13" s="1" t="n">
        <f aca="false">C13*11</f>
        <v>739200000</v>
      </c>
      <c r="L13" s="1"/>
      <c r="M13" s="1"/>
      <c r="N13" s="1"/>
      <c r="O13" s="1"/>
      <c r="P13" s="1"/>
    </row>
    <row r="14" customFormat="false" ht="13.8" hidden="false" customHeight="false" outlineLevel="0" collapsed="false">
      <c r="A14" s="0" t="n">
        <v>2</v>
      </c>
      <c r="B14" s="0" t="n">
        <v>0</v>
      </c>
      <c r="C14" s="2" t="n">
        <v>48000000</v>
      </c>
      <c r="D14" s="1" t="n">
        <f aca="false">C14*11</f>
        <v>528000000</v>
      </c>
      <c r="M14" s="1"/>
      <c r="N14" s="1"/>
      <c r="O14" s="1"/>
      <c r="P14" s="1"/>
    </row>
    <row r="15" customFormat="false" ht="13.8" hidden="false" customHeight="false" outlineLevel="0" collapsed="false">
      <c r="A15" s="0" t="n">
        <v>2</v>
      </c>
      <c r="B15" s="0" t="n">
        <v>0</v>
      </c>
      <c r="C15" s="2" t="n">
        <v>16000000</v>
      </c>
      <c r="D15" s="1" t="n">
        <f aca="false">C15*11</f>
        <v>176000000</v>
      </c>
      <c r="M15" s="1"/>
      <c r="N15" s="1"/>
      <c r="O15" s="1"/>
      <c r="P15" s="1"/>
    </row>
    <row r="16" customFormat="false" ht="13.8" hidden="false" customHeight="false" outlineLevel="0" collapsed="false">
      <c r="A16" s="0" t="n">
        <v>2</v>
      </c>
      <c r="B16" s="0" t="n">
        <v>0</v>
      </c>
      <c r="C16" s="2" t="n">
        <v>32000000</v>
      </c>
      <c r="D16" s="1" t="n">
        <f aca="false">C16*11</f>
        <v>352000000</v>
      </c>
    </row>
    <row r="17" customFormat="false" ht="13.8" hidden="false" customHeight="false" outlineLevel="0" collapsed="false">
      <c r="A17" s="0" t="n">
        <v>2</v>
      </c>
      <c r="B17" s="0" t="n">
        <v>25</v>
      </c>
      <c r="C17" s="2" t="n">
        <v>120000000</v>
      </c>
      <c r="D17" s="1" t="n">
        <f aca="false">C17*11</f>
        <v>1320000000</v>
      </c>
    </row>
    <row r="18" customFormat="false" ht="13.8" hidden="false" customHeight="false" outlineLevel="0" collapsed="false">
      <c r="A18" s="0" t="n">
        <v>2</v>
      </c>
      <c r="B18" s="0" t="n">
        <v>25</v>
      </c>
      <c r="C18" s="2" t="n">
        <v>180000000</v>
      </c>
      <c r="D18" s="1" t="n">
        <f aca="false">C18*11</f>
        <v>1980000000</v>
      </c>
    </row>
    <row r="19" customFormat="false" ht="13.8" hidden="false" customHeight="false" outlineLevel="0" collapsed="false">
      <c r="A19" s="0" t="n">
        <v>2</v>
      </c>
      <c r="B19" s="0" t="n">
        <v>25</v>
      </c>
      <c r="C19" s="2" t="n">
        <v>344000000</v>
      </c>
      <c r="D19" s="1" t="n">
        <f aca="false">C19*11</f>
        <v>3784000000</v>
      </c>
    </row>
    <row r="20" customFormat="false" ht="13.8" hidden="false" customHeight="false" outlineLevel="0" collapsed="false">
      <c r="A20" s="0" t="n">
        <v>2</v>
      </c>
      <c r="B20" s="0" t="n">
        <v>50</v>
      </c>
      <c r="C20" s="2" t="n">
        <v>188000000</v>
      </c>
      <c r="D20" s="1" t="n">
        <f aca="false">C20*11</f>
        <v>2068000000</v>
      </c>
    </row>
    <row r="21" customFormat="false" ht="13.8" hidden="false" customHeight="false" outlineLevel="0" collapsed="false">
      <c r="A21" s="0" t="n">
        <v>2</v>
      </c>
      <c r="B21" s="0" t="n">
        <v>50</v>
      </c>
      <c r="C21" s="2" t="n">
        <v>4000000</v>
      </c>
      <c r="D21" s="1" t="n">
        <f aca="false">C21*11</f>
        <v>44000000</v>
      </c>
    </row>
    <row r="22" customFormat="false" ht="13.8" hidden="false" customHeight="false" outlineLevel="0" collapsed="false">
      <c r="A22" s="6" t="n">
        <v>2</v>
      </c>
      <c r="B22" s="6" t="n">
        <v>50</v>
      </c>
      <c r="C22" s="8" t="n">
        <v>240000000</v>
      </c>
      <c r="D22" s="1" t="n">
        <f aca="false">C22*11</f>
        <v>2640000000</v>
      </c>
    </row>
    <row r="23" customFormat="false" ht="13.8" hidden="false" customHeight="false" outlineLevel="0" collapsed="false">
      <c r="A23" s="0" t="n">
        <v>3</v>
      </c>
      <c r="B23" s="0" t="n">
        <v>0</v>
      </c>
      <c r="C23" s="2" t="n">
        <v>4000000</v>
      </c>
      <c r="D23" s="1" t="n">
        <f aca="false">C23*11</f>
        <v>44000000</v>
      </c>
    </row>
    <row r="24" customFormat="false" ht="13.8" hidden="false" customHeight="false" outlineLevel="0" collapsed="false">
      <c r="A24" s="0" t="n">
        <v>3</v>
      </c>
      <c r="B24" s="0" t="n">
        <v>0</v>
      </c>
      <c r="C24" s="2" t="n">
        <v>136000000</v>
      </c>
      <c r="D24" s="1" t="n">
        <f aca="false">C24*11</f>
        <v>1496000000</v>
      </c>
    </row>
    <row r="25" customFormat="false" ht="13.8" hidden="false" customHeight="false" outlineLevel="0" collapsed="false">
      <c r="A25" s="0" t="n">
        <v>3</v>
      </c>
      <c r="B25" s="0" t="n">
        <v>0</v>
      </c>
      <c r="C25" s="2" t="n">
        <v>144000000</v>
      </c>
      <c r="D25" s="1" t="n">
        <f aca="false">C25*11</f>
        <v>1584000000</v>
      </c>
    </row>
    <row r="26" customFormat="false" ht="13.8" hidden="false" customHeight="false" outlineLevel="0" collapsed="false">
      <c r="A26" s="0" t="n">
        <v>3</v>
      </c>
      <c r="B26" s="0" t="n">
        <v>25</v>
      </c>
      <c r="C26" s="2" t="n">
        <v>1440000000</v>
      </c>
      <c r="D26" s="1" t="n">
        <f aca="false">C26*11</f>
        <v>15840000000</v>
      </c>
    </row>
    <row r="27" customFormat="false" ht="13.8" hidden="false" customHeight="false" outlineLevel="0" collapsed="false">
      <c r="A27" s="0" t="n">
        <v>3</v>
      </c>
      <c r="B27" s="0" t="n">
        <v>25</v>
      </c>
      <c r="C27" s="2" t="n">
        <v>760000000</v>
      </c>
      <c r="D27" s="1" t="n">
        <f aca="false">C27*11</f>
        <v>8360000000</v>
      </c>
    </row>
    <row r="28" customFormat="false" ht="13.8" hidden="false" customHeight="false" outlineLevel="0" collapsed="false">
      <c r="A28" s="0" t="n">
        <v>3</v>
      </c>
      <c r="B28" s="0" t="n">
        <v>25</v>
      </c>
      <c r="C28" s="2" t="n">
        <v>2080000000</v>
      </c>
      <c r="D28" s="1" t="n">
        <f aca="false">C28*11</f>
        <v>22880000000</v>
      </c>
    </row>
    <row r="29" customFormat="false" ht="13.8" hidden="false" customHeight="false" outlineLevel="0" collapsed="false">
      <c r="A29" s="0" t="n">
        <v>3</v>
      </c>
      <c r="B29" s="0" t="n">
        <v>50</v>
      </c>
      <c r="C29" s="2" t="n">
        <v>2240000000</v>
      </c>
      <c r="D29" s="1" t="n">
        <f aca="false">C29*11</f>
        <v>24640000000</v>
      </c>
    </row>
    <row r="30" customFormat="false" ht="13.8" hidden="false" customHeight="false" outlineLevel="0" collapsed="false">
      <c r="A30" s="0" t="n">
        <v>3</v>
      </c>
      <c r="B30" s="0" t="n">
        <v>50</v>
      </c>
      <c r="C30" s="2" t="n">
        <v>3960000000</v>
      </c>
      <c r="D30" s="1" t="n">
        <f aca="false">C30*11</f>
        <v>43560000000</v>
      </c>
    </row>
    <row r="31" customFormat="false" ht="13.8" hidden="false" customHeight="false" outlineLevel="0" collapsed="false">
      <c r="A31" s="6" t="n">
        <v>3</v>
      </c>
      <c r="B31" s="6" t="n">
        <v>50</v>
      </c>
      <c r="C31" s="8" t="n">
        <v>2600000000</v>
      </c>
      <c r="D31" s="1" t="n">
        <f aca="false">C31*11</f>
        <v>28600000000</v>
      </c>
    </row>
    <row r="32" customFormat="false" ht="13.8" hidden="false" customHeight="false" outlineLevel="0" collapsed="false">
      <c r="A32" s="0" t="n">
        <v>4</v>
      </c>
      <c r="B32" s="0" t="n">
        <v>0</v>
      </c>
      <c r="C32" s="2" t="n">
        <v>52000000</v>
      </c>
      <c r="D32" s="1" t="n">
        <f aca="false">C32*11</f>
        <v>572000000</v>
      </c>
    </row>
    <row r="33" customFormat="false" ht="13.8" hidden="false" customHeight="false" outlineLevel="0" collapsed="false">
      <c r="A33" s="0" t="n">
        <v>4</v>
      </c>
      <c r="B33" s="0" t="n">
        <v>0</v>
      </c>
      <c r="C33" s="2" t="n">
        <v>16000000</v>
      </c>
      <c r="D33" s="1" t="n">
        <f aca="false">C33*11</f>
        <v>176000000</v>
      </c>
    </row>
    <row r="34" customFormat="false" ht="13.8" hidden="false" customHeight="false" outlineLevel="0" collapsed="false">
      <c r="A34" s="0" t="n">
        <v>4</v>
      </c>
      <c r="B34" s="0" t="n">
        <v>0</v>
      </c>
      <c r="C34" s="2" t="n">
        <v>8000000</v>
      </c>
      <c r="D34" s="1" t="n">
        <f aca="false">C34*11</f>
        <v>88000000</v>
      </c>
    </row>
    <row r="35" customFormat="false" ht="13.8" hidden="false" customHeight="false" outlineLevel="0" collapsed="false">
      <c r="A35" s="0" t="n">
        <v>4</v>
      </c>
      <c r="B35" s="0" t="n">
        <v>25</v>
      </c>
      <c r="C35" s="2" t="n">
        <v>112000000</v>
      </c>
      <c r="D35" s="1" t="n">
        <f aca="false">C35*11</f>
        <v>1232000000</v>
      </c>
    </row>
    <row r="36" customFormat="false" ht="13.8" hidden="false" customHeight="false" outlineLevel="0" collapsed="false">
      <c r="A36" s="0" t="n">
        <v>4</v>
      </c>
      <c r="B36" s="0" t="n">
        <v>25</v>
      </c>
      <c r="C36" s="2" t="n">
        <v>148000000</v>
      </c>
      <c r="D36" s="1" t="n">
        <f aca="false">C36*11</f>
        <v>1628000000</v>
      </c>
    </row>
    <row r="37" customFormat="false" ht="13.8" hidden="false" customHeight="false" outlineLevel="0" collapsed="false">
      <c r="A37" s="0" t="n">
        <v>4</v>
      </c>
      <c r="B37" s="0" t="n">
        <v>25</v>
      </c>
      <c r="C37" s="2" t="n">
        <v>84000000</v>
      </c>
      <c r="D37" s="1" t="n">
        <f aca="false">C37*11</f>
        <v>924000000</v>
      </c>
    </row>
    <row r="38" customFormat="false" ht="13.8" hidden="false" customHeight="false" outlineLevel="0" collapsed="false">
      <c r="A38" s="0" t="n">
        <v>4</v>
      </c>
      <c r="B38" s="0" t="n">
        <v>50</v>
      </c>
      <c r="C38" s="2" t="n">
        <v>256000000</v>
      </c>
      <c r="D38" s="1" t="n">
        <f aca="false">C38*11</f>
        <v>2816000000</v>
      </c>
    </row>
    <row r="39" customFormat="false" ht="13.8" hidden="false" customHeight="false" outlineLevel="0" collapsed="false">
      <c r="A39" s="0" t="n">
        <v>4</v>
      </c>
      <c r="B39" s="0" t="n">
        <v>50</v>
      </c>
      <c r="C39" s="2" t="n">
        <v>148000000</v>
      </c>
      <c r="D39" s="1" t="n">
        <f aca="false">C39*11</f>
        <v>1628000000</v>
      </c>
    </row>
    <row r="40" customFormat="false" ht="13.8" hidden="false" customHeight="false" outlineLevel="0" collapsed="false">
      <c r="A40" s="6" t="n">
        <v>4</v>
      </c>
      <c r="B40" s="6" t="n">
        <v>50</v>
      </c>
      <c r="C40" s="8" t="n">
        <v>388000000</v>
      </c>
      <c r="D40" s="1" t="n">
        <f aca="false">C40*11</f>
        <v>4268000000</v>
      </c>
    </row>
  </sheetData>
  <mergeCells count="1">
    <mergeCell ref="L11:P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76.51"/>
  </cols>
  <sheetData>
    <row r="1" customFormat="false" ht="15" hidden="false" customHeight="true" outlineLevel="0" collapsed="false">
      <c r="A1" s="10" t="s">
        <v>29</v>
      </c>
    </row>
    <row r="2" customFormat="false" ht="15" hidden="false" customHeight="false" outlineLevel="0" collapsed="false">
      <c r="A2" s="10"/>
    </row>
    <row r="3" customFormat="false" ht="15" hidden="false" customHeight="false" outlineLevel="0" collapsed="false">
      <c r="A3" s="10"/>
    </row>
    <row r="4" customFormat="false" ht="15" hidden="false" customHeight="false" outlineLevel="0" collapsed="false">
      <c r="A4" s="10"/>
    </row>
    <row r="5" customFormat="false" ht="15" hidden="false" customHeight="false" outlineLevel="0" collapsed="false">
      <c r="A5" s="10"/>
    </row>
    <row r="6" customFormat="false" ht="15" hidden="false" customHeight="false" outlineLevel="0" collapsed="false">
      <c r="A6" s="10"/>
    </row>
    <row r="7" customFormat="false" ht="15" hidden="false" customHeight="false" outlineLevel="0" collapsed="false">
      <c r="A7" s="10"/>
    </row>
    <row r="8" customFormat="false" ht="15" hidden="false" customHeight="false" outlineLevel="0" collapsed="false">
      <c r="A8" s="10"/>
    </row>
    <row r="9" customFormat="false" ht="15" hidden="false" customHeight="false" outlineLevel="0" collapsed="false">
      <c r="A9" s="10"/>
    </row>
    <row r="10" customFormat="false" ht="15" hidden="false" customHeight="false" outlineLevel="0" collapsed="false">
      <c r="A10" s="10"/>
    </row>
    <row r="11" customFormat="false" ht="15" hidden="false" customHeight="false" outlineLevel="0" collapsed="false">
      <c r="A11" s="10"/>
    </row>
    <row r="12" customFormat="false" ht="15" hidden="false" customHeight="false" outlineLevel="0" collapsed="false">
      <c r="A12" s="10"/>
    </row>
    <row r="13" customFormat="false" ht="15" hidden="false" customHeight="false" outlineLevel="0" collapsed="false">
      <c r="A13" s="10"/>
    </row>
    <row r="14" customFormat="false" ht="15" hidden="false" customHeight="false" outlineLevel="0" collapsed="false">
      <c r="A14" s="10"/>
    </row>
    <row r="15" customFormat="false" ht="15" hidden="false" customHeight="false" outlineLevel="0" collapsed="false">
      <c r="A15" s="10"/>
    </row>
    <row r="16" customFormat="false" ht="15" hidden="false" customHeight="false" outlineLevel="0" collapsed="false">
      <c r="A16" s="10"/>
    </row>
    <row r="17" customFormat="false" ht="15" hidden="false" customHeight="false" outlineLevel="0" collapsed="false">
      <c r="A17" s="10"/>
    </row>
  </sheetData>
  <mergeCells count="1">
    <mergeCell ref="A1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409297-ea49-464f-b4e4-05f93d7fc71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F3CF2599B82459FF911CD5F630A27" ma:contentTypeVersion="12" ma:contentTypeDescription="Create a new document." ma:contentTypeScope="" ma:versionID="0780aaa6cbb972c746cd69d3be9409b8">
  <xsd:schema xmlns:xsd="http://www.w3.org/2001/XMLSchema" xmlns:xs="http://www.w3.org/2001/XMLSchema" xmlns:p="http://schemas.microsoft.com/office/2006/metadata/properties" xmlns:ns3="6c409297-ea49-464f-b4e4-05f93d7fc718" xmlns:ns4="7de1573e-7b36-438e-9773-ab4a6a8c4291" targetNamespace="http://schemas.microsoft.com/office/2006/metadata/properties" ma:root="true" ma:fieldsID="ca03f9f10a6469169303ed9f13a2427b" ns3:_="" ns4:_="">
    <xsd:import namespace="6c409297-ea49-464f-b4e4-05f93d7fc718"/>
    <xsd:import namespace="7de1573e-7b36-438e-9773-ab4a6a8c42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09297-ea49-464f-b4e4-05f93d7fc7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1573e-7b36-438e-9773-ab4a6a8c42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A0C192-8692-4500-BB2D-856F2CFAEF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485608-2735-4B72-A970-9EE5C3E5F403}">
  <ds:schemaRefs>
    <ds:schemaRef ds:uri="http://schemas.microsoft.com/office/2006/metadata/properties"/>
    <ds:schemaRef ds:uri="http://schemas.microsoft.com/office/infopath/2007/PartnerControls"/>
    <ds:schemaRef ds:uri="6c409297-ea49-464f-b4e4-05f93d7fc718"/>
  </ds:schemaRefs>
</ds:datastoreItem>
</file>

<file path=customXml/itemProps3.xml><?xml version="1.0" encoding="utf-8"?>
<ds:datastoreItem xmlns:ds="http://schemas.openxmlformats.org/officeDocument/2006/customXml" ds:itemID="{4E8B063E-7A93-44E7-B2BC-2DA96FE9E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09297-ea49-464f-b4e4-05f93d7fc718"/>
    <ds:schemaRef ds:uri="7de1573e-7b36-438e-9773-ab4a6a8c42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2023-03-20T15:55:18Z</dcterms:created>
  <dc:creator>Lisa Cliffe</dc:creator>
  <dc:description/>
  <dc:language>en-US</dc:language>
  <cp:lastModifiedBy/>
  <dcterms:modified xsi:type="dcterms:W3CDTF">2023-05-17T09:00:25Z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0x010100F5AF3CF2599B82459FF911CD5F630A27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