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ris\Downloads\"/>
    </mc:Choice>
  </mc:AlternateContent>
  <xr:revisionPtr revIDLastSave="0" documentId="13_ncr:1_{30EE7094-1665-47D1-A748-BBD7A10F30C8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Arkusz1" sheetId="1" r:id="rId1"/>
  </sheets>
  <calcPr calcId="191028"/>
</workbook>
</file>

<file path=xl/calcChain.xml><?xml version="1.0" encoding="utf-8"?>
<calcChain xmlns="http://schemas.openxmlformats.org/spreadsheetml/2006/main">
  <c r="F4" i="1" l="1"/>
  <c r="B4" i="1"/>
  <c r="C4" i="1"/>
  <c r="D4" i="1"/>
  <c r="E4" i="1"/>
  <c r="G4" i="1"/>
  <c r="H4" i="1"/>
  <c r="I4" i="1"/>
  <c r="J4" i="1"/>
  <c r="K4" i="1"/>
  <c r="C53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B7" i="1"/>
  <c r="K5" i="1"/>
  <c r="J5" i="1"/>
  <c r="I5" i="1"/>
  <c r="H5" i="1"/>
  <c r="G5" i="1"/>
  <c r="F5" i="1"/>
  <c r="E5" i="1"/>
  <c r="D5" i="1"/>
  <c r="C5" i="1"/>
  <c r="B8" i="1" l="1"/>
  <c r="B5" i="1"/>
  <c r="L4" i="1"/>
  <c r="L8" i="1"/>
  <c r="L2" i="1"/>
  <c r="L3" i="1"/>
  <c r="L7" i="1"/>
  <c r="L5" i="1"/>
</calcChain>
</file>

<file path=xl/sharedStrings.xml><?xml version="1.0" encoding="utf-8"?>
<sst xmlns="http://schemas.openxmlformats.org/spreadsheetml/2006/main" count="64" uniqueCount="34">
  <si>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</si>
  <si>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</si>
  <si>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</si>
  <si>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</si>
  <si>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</si>
  <si>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</si>
  <si>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</si>
  <si>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</si>
  <si>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</si>
  <si>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</si>
  <si>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all</t>
  </si>
  <si>
    <t>acc1</t>
  </si>
  <si>
    <t>acc2</t>
  </si>
  <si>
    <t>bad</t>
  </si>
  <si>
    <t>długość [s]</t>
  </si>
  <si>
    <t>czas [s]</t>
  </si>
  <si>
    <t>częstotliwość [kHz]</t>
  </si>
  <si>
    <t>metoda</t>
  </si>
  <si>
    <t>EDM</t>
  </si>
  <si>
    <t>CD</t>
  </si>
  <si>
    <t>K-L</t>
  </si>
  <si>
    <t>komponent</t>
  </si>
  <si>
    <t>perkusyjny</t>
  </si>
  <si>
    <t>harmoniczny</t>
  </si>
  <si>
    <t>spektrogram</t>
  </si>
  <si>
    <t>mfcc</t>
  </si>
  <si>
    <t>obciecie d</t>
  </si>
  <si>
    <t>osemki</t>
  </si>
  <si>
    <t>szesnastki</t>
  </si>
  <si>
    <t>osemki mfcc</t>
  </si>
  <si>
    <t>szenstastki mfcc</t>
  </si>
  <si>
    <t>pulsy</t>
  </si>
  <si>
    <t>noverlap</t>
  </si>
  <si>
    <t>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</si>
</sst>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Arkusz1!$A$48</c:f>
              <c:strCache>
                <c:ptCount val="1"/>
                <c:pt idx="0">
                  <c:v>acc1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Arkusz1!$B$47:$D$47</c:f>
              <c:strCache>
                <c:ptCount val="3"/>
                <c:pt idx="0">
                  <c:v>brak</c:v>
                </c:pt>
                <c:pt idx="1">
                  <c:v>perkusyjny</c:v>
                </c:pt>
                <c:pt idx="2">
                  <c:v>harmoniczny</c:v>
                </c:pt>
              </c:strCache>
            </c:strRef>
          </c:cat>
          <c:val>
            <c:numRef>
              <c:f>Arkusz1!$B$48:$D$48</c:f>
              <c:numCache>
                <c:formatCode>General</c:formatCode>
                <c:ptCount val="3"/>
                <c:pt idx="0">
                  <c:v>27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3-405B-A076-C7503396F556}"/>
            </c:ext>
          </c:extLst>
        </c:ser>
        <c:ser>
          <c:idx val="1"/>
          <c:order val="1"/>
          <c:tx>
            <c:strRef>
              <c:f>Arkusz1!$A$49</c:f>
              <c:strCache>
                <c:ptCount val="1"/>
                <c:pt idx="0">
                  <c:v>acc2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Arkusz1!$B$47:$D$47</c:f>
              <c:strCache>
                <c:ptCount val="3"/>
                <c:pt idx="0">
                  <c:v>brak</c:v>
                </c:pt>
                <c:pt idx="1">
                  <c:v>perkusyjny</c:v>
                </c:pt>
                <c:pt idx="2">
                  <c:v>harmoniczny</c:v>
                </c:pt>
              </c:strCache>
            </c:strRef>
          </c:cat>
          <c:val>
            <c:numRef>
              <c:f>Arkusz1!$B$49:$D$49</c:f>
              <c:numCache>
                <c:formatCode>General</c:formatCode>
                <c:ptCount val="3"/>
                <c:pt idx="0">
                  <c:v>85</c:v>
                </c:pt>
                <c:pt idx="1">
                  <c:v>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3-405B-A076-C7503396F556}"/>
            </c:ext>
          </c:extLst>
        </c:ser>
        <c:ser>
          <c:idx val="2"/>
          <c:order val="2"/>
          <c:tx>
            <c:strRef>
              <c:f>Arkusz1!$A$50</c:f>
              <c:strCache>
                <c:ptCount val="1"/>
                <c:pt idx="0">
                  <c:v>czas [s]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Arkusz1!$B$47:$D$47</c:f>
              <c:strCache>
                <c:ptCount val="3"/>
                <c:pt idx="0">
                  <c:v>brak</c:v>
                </c:pt>
                <c:pt idx="1">
                  <c:v>perkusyjny</c:v>
                </c:pt>
                <c:pt idx="2">
                  <c:v>harmoniczny</c:v>
                </c:pt>
              </c:strCache>
            </c:strRef>
          </c:cat>
          <c:val>
            <c:numRef>
              <c:f>Arkusz1!$B$50:$D$50</c:f>
              <c:numCache>
                <c:formatCode>General</c:formatCode>
                <c:ptCount val="3"/>
                <c:pt idx="0">
                  <c:v>33.200000000000003</c:v>
                </c:pt>
                <c:pt idx="1">
                  <c:v>1186</c:v>
                </c:pt>
                <c:pt idx="2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3-405B-A076-C7503396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724984"/>
        <c:axId val="1712852312"/>
      </c:barChart>
      <c:catAx>
        <c:axId val="123772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852312"/>
        <c:crosses val="autoZero"/>
        <c:auto val="1"/>
        <c:lblAlgn val="ctr"/>
        <c:lblOffset val="100"/>
        <c:noMultiLvlLbl val="0"/>
      </c:catAx>
      <c:valAx>
        <c:axId val="171285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772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noverlap na skuteczność wykrycia</a:t>
            </a:r>
            <a:r>
              <a:rPr lang="pl-PL" baseline="0"/>
              <a:t> metrum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Arkusz1!$A$76</c:f>
              <c:strCache>
                <c:ptCount val="1"/>
                <c:pt idx="0">
                  <c:v>acc1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Arkusz1!$B$75:$K$75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Arkusz1!$B$76:$K$76</c:f>
              <c:numCache>
                <c:formatCode>General</c:formatCode>
                <c:ptCount val="10"/>
                <c:pt idx="0">
                  <c:v>19</c:v>
                </c:pt>
                <c:pt idx="1">
                  <c:v>5</c:v>
                </c:pt>
                <c:pt idx="2">
                  <c:v>1</c:v>
                </c:pt>
                <c:pt idx="3">
                  <c:v>14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6-4028-9609-CAA4DB80A4C9}"/>
            </c:ext>
          </c:extLst>
        </c:ser>
        <c:ser>
          <c:idx val="2"/>
          <c:order val="1"/>
          <c:tx>
            <c:strRef>
              <c:f>Arkusz1!$A$77</c:f>
              <c:strCache>
                <c:ptCount val="1"/>
                <c:pt idx="0">
                  <c:v>acc2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Arkusz1!$B$75:$K$75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Arkusz1!$B$77:$K$77</c:f>
              <c:numCache>
                <c:formatCode>General</c:formatCode>
                <c:ptCount val="10"/>
                <c:pt idx="0">
                  <c:v>72</c:v>
                </c:pt>
                <c:pt idx="1">
                  <c:v>49</c:v>
                </c:pt>
                <c:pt idx="2">
                  <c:v>25</c:v>
                </c:pt>
                <c:pt idx="3">
                  <c:v>59</c:v>
                </c:pt>
                <c:pt idx="4">
                  <c:v>81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6-4028-9609-CAA4DB80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16"/>
        <c:axId val="5862144"/>
      </c:lineChart>
      <c:catAx>
        <c:axId val="4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144"/>
        <c:crosses val="autoZero"/>
        <c:auto val="1"/>
        <c:lblAlgn val="ctr"/>
        <c:lblOffset val="100"/>
        <c:noMultiLvlLbl val="0"/>
      </c:catAx>
      <c:valAx>
        <c:axId val="5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Uzyskane wyniki wykrywania tempa z rozbiciem na gatunek</a:t>
            </a:r>
            <a:r>
              <a:rPr lang="pl-PL" baseline="0"/>
              <a:t> utworu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acc1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Arkusz1!$B$1:$L$2</c:f>
              <c:multiLvlStrCache>
                <c:ptCount val="11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1000</c:v>
                  </c:pt>
                </c:lvl>
                <c:lvl>
                  <c:pt idx="0">
                    <c:v>blues</c:v>
                  </c:pt>
                  <c:pt idx="1">
                    <c:v>classical</c:v>
                  </c:pt>
                  <c:pt idx="2">
                    <c:v>country</c:v>
                  </c:pt>
                  <c:pt idx="3">
                    <c:v>disco</c:v>
                  </c:pt>
                  <c:pt idx="4">
                    <c:v>hiphop</c:v>
                  </c:pt>
                  <c:pt idx="5">
                    <c:v>jazz</c:v>
                  </c:pt>
                  <c:pt idx="6">
                    <c:v>metal</c:v>
                  </c:pt>
                  <c:pt idx="7">
                    <c:v>pop</c:v>
                  </c:pt>
                  <c:pt idx="8">
                    <c:v>reggae</c:v>
                  </c:pt>
                  <c:pt idx="9">
                    <c:v>rock</c:v>
                  </c:pt>
                  <c:pt idx="10">
                    <c:v>all</c:v>
                  </c:pt>
                </c:lvl>
              </c:multiLvlStrCache>
            </c:multiLvlStrRef>
          </c:cat>
          <c:val>
            <c:numRef>
              <c:f>Arkusz1!$B$3:$L$3</c:f>
              <c:numCache>
                <c:formatCode>General</c:formatCode>
                <c:ptCount val="11"/>
                <c:pt idx="0">
                  <c:v>40</c:v>
                </c:pt>
                <c:pt idx="1">
                  <c:v>23</c:v>
                </c:pt>
                <c:pt idx="2">
                  <c:v>47</c:v>
                </c:pt>
                <c:pt idx="3">
                  <c:v>80</c:v>
                </c:pt>
                <c:pt idx="4">
                  <c:v>30</c:v>
                </c:pt>
                <c:pt idx="5">
                  <c:v>39</c:v>
                </c:pt>
                <c:pt idx="6">
                  <c:v>43</c:v>
                </c:pt>
                <c:pt idx="7">
                  <c:v>46</c:v>
                </c:pt>
                <c:pt idx="8">
                  <c:v>38</c:v>
                </c:pt>
                <c:pt idx="9">
                  <c:v>42</c:v>
                </c:pt>
                <c:pt idx="10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A-4C86-97A4-8935FE984190}"/>
            </c:ext>
          </c:extLst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acc2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Arkusz1!$B$1:$L$2</c:f>
              <c:multiLvlStrCache>
                <c:ptCount val="11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1000</c:v>
                  </c:pt>
                </c:lvl>
                <c:lvl>
                  <c:pt idx="0">
                    <c:v>blues</c:v>
                  </c:pt>
                  <c:pt idx="1">
                    <c:v>classical</c:v>
                  </c:pt>
                  <c:pt idx="2">
                    <c:v>country</c:v>
                  </c:pt>
                  <c:pt idx="3">
                    <c:v>disco</c:v>
                  </c:pt>
                  <c:pt idx="4">
                    <c:v>hiphop</c:v>
                  </c:pt>
                  <c:pt idx="5">
                    <c:v>jazz</c:v>
                  </c:pt>
                  <c:pt idx="6">
                    <c:v>metal</c:v>
                  </c:pt>
                  <c:pt idx="7">
                    <c:v>pop</c:v>
                  </c:pt>
                  <c:pt idx="8">
                    <c:v>reggae</c:v>
                  </c:pt>
                  <c:pt idx="9">
                    <c:v>rock</c:v>
                  </c:pt>
                  <c:pt idx="10">
                    <c:v>all</c:v>
                  </c:pt>
                </c:lvl>
              </c:multiLvlStrCache>
            </c:multiLvlStrRef>
          </c:cat>
          <c:val>
            <c:numRef>
              <c:f>Arkusz1!$B$4:$L$4</c:f>
              <c:numCache>
                <c:formatCode>General</c:formatCode>
                <c:ptCount val="11"/>
                <c:pt idx="0">
                  <c:v>73</c:v>
                </c:pt>
                <c:pt idx="1">
                  <c:v>41</c:v>
                </c:pt>
                <c:pt idx="2">
                  <c:v>77</c:v>
                </c:pt>
                <c:pt idx="3">
                  <c:v>94</c:v>
                </c:pt>
                <c:pt idx="4">
                  <c:v>65</c:v>
                </c:pt>
                <c:pt idx="5">
                  <c:v>69</c:v>
                </c:pt>
                <c:pt idx="6">
                  <c:v>82</c:v>
                </c:pt>
                <c:pt idx="7">
                  <c:v>82</c:v>
                </c:pt>
                <c:pt idx="8">
                  <c:v>84</c:v>
                </c:pt>
                <c:pt idx="9">
                  <c:v>80</c:v>
                </c:pt>
                <c:pt idx="10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A-4C86-97A4-8935FE984190}"/>
            </c:ext>
          </c:extLst>
        </c:ser>
        <c:ser>
          <c:idx val="2"/>
          <c:order val="2"/>
          <c:tx>
            <c:strRef>
              <c:f>Arkusz1!$A$5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Arkusz1!$B$1:$L$2</c:f>
              <c:multiLvlStrCache>
                <c:ptCount val="11"/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1000</c:v>
                  </c:pt>
                </c:lvl>
                <c:lvl>
                  <c:pt idx="0">
                    <c:v>blues</c:v>
                  </c:pt>
                  <c:pt idx="1">
                    <c:v>classical</c:v>
                  </c:pt>
                  <c:pt idx="2">
                    <c:v>country</c:v>
                  </c:pt>
                  <c:pt idx="3">
                    <c:v>disco</c:v>
                  </c:pt>
                  <c:pt idx="4">
                    <c:v>hiphop</c:v>
                  </c:pt>
                  <c:pt idx="5">
                    <c:v>jazz</c:v>
                  </c:pt>
                  <c:pt idx="6">
                    <c:v>metal</c:v>
                  </c:pt>
                  <c:pt idx="7">
                    <c:v>pop</c:v>
                  </c:pt>
                  <c:pt idx="8">
                    <c:v>reggae</c:v>
                  </c:pt>
                  <c:pt idx="9">
                    <c:v>rock</c:v>
                  </c:pt>
                  <c:pt idx="10">
                    <c:v>all</c:v>
                  </c:pt>
                </c:lvl>
              </c:multiLvlStrCache>
            </c:multiLvlStrRef>
          </c:cat>
          <c:val>
            <c:numRef>
              <c:f>Arkusz1!$B$5:$L$5</c:f>
              <c:numCache>
                <c:formatCode>General</c:formatCode>
                <c:ptCount val="11"/>
                <c:pt idx="0">
                  <c:v>27</c:v>
                </c:pt>
                <c:pt idx="1">
                  <c:v>59</c:v>
                </c:pt>
                <c:pt idx="2">
                  <c:v>23</c:v>
                </c:pt>
                <c:pt idx="3">
                  <c:v>6</c:v>
                </c:pt>
                <c:pt idx="4">
                  <c:v>35</c:v>
                </c:pt>
                <c:pt idx="5">
                  <c:v>31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  <c:pt idx="1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9A-4C86-97A4-8935FE98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498263"/>
        <c:axId val="443370871"/>
      </c:barChart>
      <c:catAx>
        <c:axId val="1552498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370871"/>
        <c:crosses val="autoZero"/>
        <c:auto val="1"/>
        <c:lblAlgn val="ctr"/>
        <c:lblOffset val="100"/>
        <c:noMultiLvlLbl val="0"/>
      </c:catAx>
      <c:valAx>
        <c:axId val="44337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49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</a:t>
            </a:r>
            <a:r>
              <a:rPr lang="pl-PL"/>
              <a:t>ływ liczby pulsów na skuteczność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Arkusz1!$A$63</c:f>
              <c:strCache>
                <c:ptCount val="1"/>
                <c:pt idx="0">
                  <c:v>acc1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Arkusz1!$B$62:$Z$62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Arkusz1!$B$63:$Z$63</c:f>
              <c:numCache>
                <c:formatCode>General</c:formatCode>
                <c:ptCount val="25"/>
                <c:pt idx="0">
                  <c:v>0</c:v>
                </c:pt>
                <c:pt idx="1">
                  <c:v>37</c:v>
                </c:pt>
                <c:pt idx="2">
                  <c:v>51</c:v>
                </c:pt>
                <c:pt idx="3">
                  <c:v>50</c:v>
                </c:pt>
                <c:pt idx="4">
                  <c:v>53</c:v>
                </c:pt>
                <c:pt idx="5">
                  <c:v>52</c:v>
                </c:pt>
                <c:pt idx="6">
                  <c:v>55</c:v>
                </c:pt>
                <c:pt idx="7">
                  <c:v>54</c:v>
                </c:pt>
                <c:pt idx="8">
                  <c:v>56</c:v>
                </c:pt>
                <c:pt idx="9">
                  <c:v>54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44</c:v>
                </c:pt>
                <c:pt idx="14">
                  <c:v>45</c:v>
                </c:pt>
                <c:pt idx="15">
                  <c:v>42</c:v>
                </c:pt>
                <c:pt idx="16">
                  <c:v>42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35</c:v>
                </c:pt>
                <c:pt idx="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F-48DD-89A4-66675AE7BCCB}"/>
            </c:ext>
          </c:extLst>
        </c:ser>
        <c:ser>
          <c:idx val="1"/>
          <c:order val="1"/>
          <c:tx>
            <c:strRef>
              <c:f>Arkusz1!$A$64</c:f>
              <c:strCache>
                <c:ptCount val="1"/>
                <c:pt idx="0">
                  <c:v>acc2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Arkusz1!$B$62:$Z$62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Arkusz1!$B$64:$Z$64</c:f>
              <c:numCache>
                <c:formatCode>General</c:formatCode>
                <c:ptCount val="25"/>
                <c:pt idx="0">
                  <c:v>15</c:v>
                </c:pt>
                <c:pt idx="1">
                  <c:v>51</c:v>
                </c:pt>
                <c:pt idx="2">
                  <c:v>66</c:v>
                </c:pt>
                <c:pt idx="3">
                  <c:v>66</c:v>
                </c:pt>
                <c:pt idx="4">
                  <c:v>71</c:v>
                </c:pt>
                <c:pt idx="5">
                  <c:v>74</c:v>
                </c:pt>
                <c:pt idx="6">
                  <c:v>73</c:v>
                </c:pt>
                <c:pt idx="7">
                  <c:v>73</c:v>
                </c:pt>
                <c:pt idx="8">
                  <c:v>74</c:v>
                </c:pt>
                <c:pt idx="9">
                  <c:v>76</c:v>
                </c:pt>
                <c:pt idx="10">
                  <c:v>75</c:v>
                </c:pt>
                <c:pt idx="11">
                  <c:v>73</c:v>
                </c:pt>
                <c:pt idx="12">
                  <c:v>72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F-48DD-89A4-66675AE7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8320"/>
        <c:axId val="12085200"/>
      </c:lineChart>
      <c:catAx>
        <c:axId val="780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pulsów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85200"/>
        <c:crosses val="autoZero"/>
        <c:auto val="1"/>
        <c:lblAlgn val="ctr"/>
        <c:lblOffset val="100"/>
        <c:noMultiLvlLbl val="0"/>
      </c:catAx>
      <c:valAx>
        <c:axId val="120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Wp</a:t>
            </a:r>
            <a:r>
              <a:rPr lang="pl-PL" sz="1800" b="0" i="0" baseline="0">
                <a:effectLst/>
              </a:rPr>
              <a:t>ływ długości fragmentu na skuteczność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Arkusz1!$A$21</c:f>
              <c:strCache>
                <c:ptCount val="1"/>
                <c:pt idx="0">
                  <c:v>acc1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Arkusz1!$B$20:$P$20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</c:numCache>
            </c:numRef>
          </c:cat>
          <c:val>
            <c:numRef>
              <c:f>Arkusz1!$B$21:$P$21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35</c:v>
                </c:pt>
                <c:pt idx="4">
                  <c:v>28</c:v>
                </c:pt>
                <c:pt idx="5">
                  <c:v>28</c:v>
                </c:pt>
                <c:pt idx="6">
                  <c:v>42</c:v>
                </c:pt>
                <c:pt idx="7">
                  <c:v>28</c:v>
                </c:pt>
                <c:pt idx="8">
                  <c:v>21</c:v>
                </c:pt>
                <c:pt idx="9">
                  <c:v>21</c:v>
                </c:pt>
                <c:pt idx="10">
                  <c:v>35</c:v>
                </c:pt>
                <c:pt idx="11">
                  <c:v>28</c:v>
                </c:pt>
                <c:pt idx="12">
                  <c:v>35</c:v>
                </c:pt>
                <c:pt idx="13">
                  <c:v>21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F-4631-9F8B-FCED59DFA6E1}"/>
            </c:ext>
          </c:extLst>
        </c:ser>
        <c:ser>
          <c:idx val="1"/>
          <c:order val="1"/>
          <c:tx>
            <c:strRef>
              <c:f>Arkusz1!$A$22</c:f>
              <c:strCache>
                <c:ptCount val="1"/>
                <c:pt idx="0">
                  <c:v>acc2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Arkusz1!$B$20:$P$20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</c:numCache>
            </c:numRef>
          </c:cat>
          <c:val>
            <c:numRef>
              <c:f>Arkusz1!$B$22:$P$22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42</c:v>
                </c:pt>
                <c:pt idx="3">
                  <c:v>64</c:v>
                </c:pt>
                <c:pt idx="4">
                  <c:v>64</c:v>
                </c:pt>
                <c:pt idx="5">
                  <c:v>57</c:v>
                </c:pt>
                <c:pt idx="6">
                  <c:v>64</c:v>
                </c:pt>
                <c:pt idx="7">
                  <c:v>50</c:v>
                </c:pt>
                <c:pt idx="8">
                  <c:v>35</c:v>
                </c:pt>
                <c:pt idx="9">
                  <c:v>28</c:v>
                </c:pt>
                <c:pt idx="10">
                  <c:v>50</c:v>
                </c:pt>
                <c:pt idx="11">
                  <c:v>42</c:v>
                </c:pt>
                <c:pt idx="12">
                  <c:v>50</c:v>
                </c:pt>
                <c:pt idx="13">
                  <c:v>28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F-4631-9F8B-FCED59DF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336"/>
        <c:axId val="5862976"/>
      </c:lineChart>
      <c:lineChart>
        <c:grouping val="standard"/>
        <c:varyColors val="0"/>
        <c:ser>
          <c:idx val="2"/>
          <c:order val="2"/>
          <c:tx>
            <c:strRef>
              <c:f>Arkusz1!$A$23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Arkusz1!$B$23:$P$23</c:f>
              <c:numCache>
                <c:formatCode>General</c:formatCode>
                <c:ptCount val="15"/>
                <c:pt idx="0">
                  <c:v>20.3</c:v>
                </c:pt>
                <c:pt idx="1">
                  <c:v>20.7</c:v>
                </c:pt>
                <c:pt idx="2">
                  <c:v>21.2</c:v>
                </c:pt>
                <c:pt idx="3">
                  <c:v>21.7</c:v>
                </c:pt>
                <c:pt idx="4">
                  <c:v>22.5</c:v>
                </c:pt>
                <c:pt idx="5">
                  <c:v>24.3</c:v>
                </c:pt>
                <c:pt idx="6">
                  <c:v>26</c:v>
                </c:pt>
                <c:pt idx="7">
                  <c:v>29.1</c:v>
                </c:pt>
                <c:pt idx="8">
                  <c:v>32.6</c:v>
                </c:pt>
                <c:pt idx="9">
                  <c:v>40.200000000000003</c:v>
                </c:pt>
                <c:pt idx="10">
                  <c:v>47.1</c:v>
                </c:pt>
                <c:pt idx="11">
                  <c:v>43.8</c:v>
                </c:pt>
                <c:pt idx="12">
                  <c:v>59.8</c:v>
                </c:pt>
                <c:pt idx="13">
                  <c:v>56.3</c:v>
                </c:pt>
                <c:pt idx="14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F-4631-9F8B-FCED59DF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68"/>
        <c:axId val="7555728"/>
      </c:lineChart>
      <c:catAx>
        <c:axId val="70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fragmentu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976"/>
        <c:crosses val="autoZero"/>
        <c:auto val="1"/>
        <c:lblAlgn val="ctr"/>
        <c:lblOffset val="100"/>
        <c:noMultiLvlLbl val="0"/>
      </c:catAx>
      <c:valAx>
        <c:axId val="5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336"/>
        <c:crosses val="autoZero"/>
        <c:crossBetween val="between"/>
      </c:valAx>
      <c:valAx>
        <c:axId val="75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568"/>
        <c:crosses val="max"/>
        <c:crossBetween val="between"/>
      </c:valAx>
      <c:catAx>
        <c:axId val="60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7555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Wp</a:t>
            </a:r>
            <a:r>
              <a:rPr lang="pl-PL" sz="1800" b="0" i="0" baseline="0">
                <a:effectLst/>
              </a:rPr>
              <a:t>ływ długości fragmentu na skuteczność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Arkusz1!$A$26</c:f>
              <c:strCache>
                <c:ptCount val="1"/>
                <c:pt idx="0">
                  <c:v>acc1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Arkusz1!$B$20:$P$20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</c:numCache>
            </c:numRef>
          </c:cat>
          <c:val>
            <c:numRef>
              <c:f>Arkusz1!$B$26:$G$26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22</c:v>
                </c:pt>
                <c:pt idx="3">
                  <c:v>30</c:v>
                </c:pt>
                <c:pt idx="4">
                  <c:v>27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2-4690-BB5C-5CACA269A202}"/>
            </c:ext>
          </c:extLst>
        </c:ser>
        <c:ser>
          <c:idx val="1"/>
          <c:order val="1"/>
          <c:tx>
            <c:strRef>
              <c:f>Arkusz1!$A$27</c:f>
              <c:strCache>
                <c:ptCount val="1"/>
                <c:pt idx="0">
                  <c:v>acc2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Arkusz1!$B$20:$P$20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</c:numCache>
            </c:numRef>
          </c:cat>
          <c:val>
            <c:numRef>
              <c:f>Arkusz1!$B$27:$G$27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62</c:v>
                </c:pt>
                <c:pt idx="3">
                  <c:v>82</c:v>
                </c:pt>
                <c:pt idx="4">
                  <c:v>84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4690-BB5C-5CACA269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336"/>
        <c:axId val="5862976"/>
      </c:lineChart>
      <c:lineChart>
        <c:grouping val="standard"/>
        <c:varyColors val="0"/>
        <c:ser>
          <c:idx val="2"/>
          <c:order val="2"/>
          <c:tx>
            <c:strRef>
              <c:f>Arkusz1!$A$23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Arkusz1!$B$25:$G$25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Arkusz1!$B$28:$G$28</c:f>
              <c:numCache>
                <c:formatCode>General</c:formatCode>
                <c:ptCount val="6"/>
                <c:pt idx="0">
                  <c:v>22.5</c:v>
                </c:pt>
                <c:pt idx="1">
                  <c:v>24.6</c:v>
                </c:pt>
                <c:pt idx="2">
                  <c:v>26.1</c:v>
                </c:pt>
                <c:pt idx="3">
                  <c:v>29.6</c:v>
                </c:pt>
                <c:pt idx="4">
                  <c:v>33.299999999999997</c:v>
                </c:pt>
                <c:pt idx="5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2-4690-BB5C-5CACA269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68"/>
        <c:axId val="7555728"/>
      </c:lineChart>
      <c:catAx>
        <c:axId val="70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fragmentu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976"/>
        <c:crosses val="autoZero"/>
        <c:auto val="1"/>
        <c:lblAlgn val="ctr"/>
        <c:lblOffset val="100"/>
        <c:noMultiLvlLbl val="0"/>
      </c:catAx>
      <c:valAx>
        <c:axId val="5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336"/>
        <c:crosses val="autoZero"/>
        <c:crossBetween val="between"/>
      </c:valAx>
      <c:valAx>
        <c:axId val="75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568"/>
        <c:crosses val="max"/>
        <c:crossBetween val="between"/>
      </c:valAx>
      <c:catAx>
        <c:axId val="60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Wp</a:t>
            </a:r>
            <a:r>
              <a:rPr lang="pl-PL" sz="1800" b="0" i="0" baseline="0">
                <a:effectLst/>
              </a:rPr>
              <a:t>ływ długości fragmentu na skuteczność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Arkusz1!$A$70</c:f>
              <c:strCache>
                <c:ptCount val="1"/>
                <c:pt idx="0">
                  <c:v>acc1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Arkusz1!$B$69:$U$69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Arkusz1!$B$70:$U$70</c:f>
              <c:numCache>
                <c:formatCode>General</c:formatCode>
                <c:ptCount val="20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46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51</c:v>
                </c:pt>
                <c:pt idx="13">
                  <c:v>48</c:v>
                </c:pt>
                <c:pt idx="14">
                  <c:v>50</c:v>
                </c:pt>
                <c:pt idx="15">
                  <c:v>54</c:v>
                </c:pt>
                <c:pt idx="16">
                  <c:v>55</c:v>
                </c:pt>
                <c:pt idx="17">
                  <c:v>55</c:v>
                </c:pt>
                <c:pt idx="18">
                  <c:v>54</c:v>
                </c:pt>
                <c:pt idx="1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D-4796-85F3-0642157A2434}"/>
            </c:ext>
          </c:extLst>
        </c:ser>
        <c:ser>
          <c:idx val="1"/>
          <c:order val="1"/>
          <c:tx>
            <c:strRef>
              <c:f>Arkusz1!$A$71</c:f>
              <c:strCache>
                <c:ptCount val="1"/>
                <c:pt idx="0">
                  <c:v>acc2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Arkusz1!$B$69:$U$69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Arkusz1!$B$71:$U$71</c:f>
              <c:numCache>
                <c:formatCode>General</c:formatCode>
                <c:ptCount val="20"/>
                <c:pt idx="0">
                  <c:v>63</c:v>
                </c:pt>
                <c:pt idx="1">
                  <c:v>65</c:v>
                </c:pt>
                <c:pt idx="2">
                  <c:v>61</c:v>
                </c:pt>
                <c:pt idx="3">
                  <c:v>64</c:v>
                </c:pt>
                <c:pt idx="4">
                  <c:v>66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  <c:pt idx="11">
                  <c:v>69</c:v>
                </c:pt>
                <c:pt idx="12">
                  <c:v>73</c:v>
                </c:pt>
                <c:pt idx="13">
                  <c:v>72</c:v>
                </c:pt>
                <c:pt idx="14">
                  <c:v>74</c:v>
                </c:pt>
                <c:pt idx="15">
                  <c:v>76</c:v>
                </c:pt>
                <c:pt idx="16">
                  <c:v>77</c:v>
                </c:pt>
                <c:pt idx="17">
                  <c:v>76</c:v>
                </c:pt>
                <c:pt idx="18">
                  <c:v>76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D-4796-85F3-0642157A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6336"/>
        <c:axId val="5862976"/>
      </c:lineChart>
      <c:lineChart>
        <c:grouping val="standard"/>
        <c:varyColors val="0"/>
        <c:ser>
          <c:idx val="2"/>
          <c:order val="2"/>
          <c:tx>
            <c:strRef>
              <c:f>Arkusz1!$A$72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Arkusz1!$B$69:$U$69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Arkusz1!$B$72:$U$72</c:f>
              <c:numCache>
                <c:formatCode>General</c:formatCode>
                <c:ptCount val="20"/>
                <c:pt idx="0">
                  <c:v>191</c:v>
                </c:pt>
                <c:pt idx="1">
                  <c:v>235</c:v>
                </c:pt>
                <c:pt idx="2">
                  <c:v>219</c:v>
                </c:pt>
                <c:pt idx="3">
                  <c:v>284</c:v>
                </c:pt>
                <c:pt idx="4">
                  <c:v>257</c:v>
                </c:pt>
                <c:pt idx="5">
                  <c:v>331</c:v>
                </c:pt>
                <c:pt idx="6">
                  <c:v>298</c:v>
                </c:pt>
                <c:pt idx="7">
                  <c:v>376</c:v>
                </c:pt>
                <c:pt idx="8">
                  <c:v>334</c:v>
                </c:pt>
                <c:pt idx="9">
                  <c:v>375</c:v>
                </c:pt>
                <c:pt idx="10">
                  <c:v>372</c:v>
                </c:pt>
                <c:pt idx="11">
                  <c:v>470</c:v>
                </c:pt>
                <c:pt idx="12">
                  <c:v>416</c:v>
                </c:pt>
                <c:pt idx="13">
                  <c:v>529</c:v>
                </c:pt>
                <c:pt idx="14">
                  <c:v>480</c:v>
                </c:pt>
                <c:pt idx="15">
                  <c:v>501</c:v>
                </c:pt>
                <c:pt idx="16">
                  <c:v>519</c:v>
                </c:pt>
                <c:pt idx="17">
                  <c:v>566</c:v>
                </c:pt>
                <c:pt idx="18">
                  <c:v>540</c:v>
                </c:pt>
                <c:pt idx="19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D-4796-85F3-0642157A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68"/>
        <c:axId val="7555728"/>
      </c:lineChart>
      <c:catAx>
        <c:axId val="70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fragmentu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2976"/>
        <c:crosses val="autoZero"/>
        <c:auto val="1"/>
        <c:lblAlgn val="ctr"/>
        <c:lblOffset val="100"/>
        <c:noMultiLvlLbl val="0"/>
      </c:catAx>
      <c:valAx>
        <c:axId val="5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6336"/>
        <c:crosses val="autoZero"/>
        <c:crossBetween val="between"/>
      </c:valAx>
      <c:valAx>
        <c:axId val="75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568"/>
        <c:crosses val="max"/>
        <c:crossBetween val="between"/>
      </c:valAx>
      <c:catAx>
        <c:axId val="60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obcięcia spektrogramu</a:t>
            </a:r>
            <a:r>
              <a:rPr lang="pl-PL" baseline="0"/>
              <a:t> na skutczność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Arkusz1!$A$35</c:f>
              <c:strCache>
                <c:ptCount val="1"/>
                <c:pt idx="0">
                  <c:v>acc1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Arkusz1!$B$35:$M$35</c:f>
              <c:numCache>
                <c:formatCode>General</c:formatCode>
                <c:ptCount val="1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8-4B75-A10D-318BB5ADAAE6}"/>
            </c:ext>
          </c:extLst>
        </c:ser>
        <c:ser>
          <c:idx val="2"/>
          <c:order val="1"/>
          <c:tx>
            <c:strRef>
              <c:f>Arkusz1!$A$36</c:f>
              <c:strCache>
                <c:ptCount val="1"/>
                <c:pt idx="0">
                  <c:v>acc2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Arkusz1!$B$36:$M$36</c:f>
              <c:numCache>
                <c:formatCode>General</c:formatCode>
                <c:ptCount val="12"/>
                <c:pt idx="0">
                  <c:v>84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8-4B75-A10D-318BB5AD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23456"/>
        <c:axId val="14826288"/>
      </c:lineChart>
      <c:lineChart>
        <c:grouping val="standard"/>
        <c:varyColors val="0"/>
        <c:ser>
          <c:idx val="3"/>
          <c:order val="2"/>
          <c:tx>
            <c:strRef>
              <c:f>Arkusz1!$A$37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Arkusz1!$B$37:$M$37</c:f>
              <c:numCache>
                <c:formatCode>General</c:formatCode>
                <c:ptCount val="12"/>
                <c:pt idx="0">
                  <c:v>32.5</c:v>
                </c:pt>
                <c:pt idx="1">
                  <c:v>32</c:v>
                </c:pt>
                <c:pt idx="2">
                  <c:v>33.1</c:v>
                </c:pt>
                <c:pt idx="3">
                  <c:v>33.200000000000003</c:v>
                </c:pt>
                <c:pt idx="4">
                  <c:v>32.6</c:v>
                </c:pt>
                <c:pt idx="5">
                  <c:v>33.5</c:v>
                </c:pt>
                <c:pt idx="6">
                  <c:v>33.6</c:v>
                </c:pt>
                <c:pt idx="7">
                  <c:v>33.5</c:v>
                </c:pt>
                <c:pt idx="8">
                  <c:v>33.6</c:v>
                </c:pt>
                <c:pt idx="9">
                  <c:v>33.4</c:v>
                </c:pt>
                <c:pt idx="10">
                  <c:v>33.6</c:v>
                </c:pt>
                <c:pt idx="11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8-4B75-A10D-318BB5AD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28672"/>
        <c:axId val="140351360"/>
      </c:lineChart>
      <c:catAx>
        <c:axId val="1965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Maksymalna częstotliwość</a:t>
                </a:r>
                <a:r>
                  <a:rPr lang="pl-PL" baseline="0"/>
                  <a:t> spektrogramu [kHz]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26288"/>
        <c:crosses val="autoZero"/>
        <c:auto val="1"/>
        <c:lblAlgn val="ctr"/>
        <c:lblOffset val="100"/>
        <c:noMultiLvlLbl val="0"/>
      </c:catAx>
      <c:valAx>
        <c:axId val="148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pl-PL"/>
                  <a:t>kuteczność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523456"/>
        <c:crosses val="autoZero"/>
        <c:crossBetween val="between"/>
      </c:valAx>
      <c:valAx>
        <c:axId val="14035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128672"/>
        <c:crosses val="max"/>
        <c:crossBetween val="between"/>
      </c:valAx>
      <c:catAx>
        <c:axId val="21612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351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Wykorzystanie</a:t>
            </a:r>
            <a:r>
              <a:rPr lang="pl-PL" baseline="0"/>
              <a:t> różnych m</a:t>
            </a:r>
            <a:r>
              <a:rPr lang="pl-PL"/>
              <a:t>iar odległości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Arkusz1!$A$42</c:f>
              <c:strCache>
                <c:ptCount val="1"/>
                <c:pt idx="0">
                  <c:v>acc1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Arkusz1!$B$41:$D$41</c:f>
              <c:strCache>
                <c:ptCount val="3"/>
                <c:pt idx="0">
                  <c:v>EDM</c:v>
                </c:pt>
                <c:pt idx="1">
                  <c:v>CD</c:v>
                </c:pt>
                <c:pt idx="2">
                  <c:v>K-L</c:v>
                </c:pt>
              </c:strCache>
            </c:strRef>
          </c:cat>
          <c:val>
            <c:numRef>
              <c:f>Arkusz1!$B$42:$D$42</c:f>
              <c:numCache>
                <c:formatCode>General</c:formatCode>
                <c:ptCount val="3"/>
                <c:pt idx="0">
                  <c:v>27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7-40CC-A604-857C984EB5ED}"/>
            </c:ext>
          </c:extLst>
        </c:ser>
        <c:ser>
          <c:idx val="1"/>
          <c:order val="1"/>
          <c:tx>
            <c:strRef>
              <c:f>Arkusz1!$A$43</c:f>
              <c:strCache>
                <c:ptCount val="1"/>
                <c:pt idx="0">
                  <c:v>acc2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Arkusz1!$B$41:$D$41</c:f>
              <c:strCache>
                <c:ptCount val="3"/>
                <c:pt idx="0">
                  <c:v>EDM</c:v>
                </c:pt>
                <c:pt idx="1">
                  <c:v>CD</c:v>
                </c:pt>
                <c:pt idx="2">
                  <c:v>K-L</c:v>
                </c:pt>
              </c:strCache>
            </c:strRef>
          </c:cat>
          <c:val>
            <c:numRef>
              <c:f>Arkusz1!$B$43:$D$43</c:f>
              <c:numCache>
                <c:formatCode>General</c:formatCode>
                <c:ptCount val="3"/>
                <c:pt idx="0">
                  <c:v>85</c:v>
                </c:pt>
                <c:pt idx="1">
                  <c:v>78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7-40CC-A604-857C984E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7781392"/>
        <c:axId val="137991824"/>
      </c:barChart>
      <c:barChart>
        <c:barDir val="col"/>
        <c:grouping val="clustered"/>
        <c:varyColors val="0"/>
        <c:ser>
          <c:idx val="2"/>
          <c:order val="2"/>
          <c:tx>
            <c:strRef>
              <c:f>Arkusz1!$A$44</c:f>
              <c:strCache>
                <c:ptCount val="1"/>
                <c:pt idx="0">
                  <c:v>czas [s]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Arkusz1!$B$41:$D$41</c:f>
              <c:strCache>
                <c:ptCount val="3"/>
                <c:pt idx="0">
                  <c:v>EDM</c:v>
                </c:pt>
                <c:pt idx="1">
                  <c:v>CD</c:v>
                </c:pt>
                <c:pt idx="2">
                  <c:v>K-L</c:v>
                </c:pt>
              </c:strCache>
            </c:strRef>
          </c:cat>
          <c:val>
            <c:numRef>
              <c:f>Arkusz1!$B$44:$D$44</c:f>
              <c:numCache>
                <c:formatCode>General</c:formatCode>
                <c:ptCount val="3"/>
                <c:pt idx="0">
                  <c:v>33.200000000000003</c:v>
                </c:pt>
                <c:pt idx="1">
                  <c:v>89.2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7-40CC-A604-857C984E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337738992"/>
        <c:axId val="189167248"/>
      </c:barChart>
      <c:catAx>
        <c:axId val="33778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Miara odległości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991824"/>
        <c:crosses val="autoZero"/>
        <c:auto val="1"/>
        <c:lblAlgn val="ctr"/>
        <c:lblOffset val="100"/>
        <c:noMultiLvlLbl val="0"/>
      </c:catAx>
      <c:valAx>
        <c:axId val="1379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781392"/>
        <c:crosses val="autoZero"/>
        <c:crossBetween val="between"/>
      </c:valAx>
      <c:valAx>
        <c:axId val="189167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738992"/>
        <c:crosses val="max"/>
        <c:crossBetween val="between"/>
      </c:valAx>
      <c:catAx>
        <c:axId val="33773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67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Składowe harmoniczne i rytmiczne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Arkusz1!$A$48</c:f>
              <c:strCache>
                <c:ptCount val="1"/>
                <c:pt idx="0">
                  <c:v>acc1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Arkusz1!$B$47:$D$47</c:f>
              <c:strCache>
                <c:ptCount val="3"/>
                <c:pt idx="0">
                  <c:v>brak</c:v>
                </c:pt>
                <c:pt idx="1">
                  <c:v>perkusyjny</c:v>
                </c:pt>
                <c:pt idx="2">
                  <c:v>harmoniczny</c:v>
                </c:pt>
              </c:strCache>
            </c:strRef>
          </c:cat>
          <c:val>
            <c:numRef>
              <c:f>Arkusz1!$B$48:$D$48</c:f>
              <c:numCache>
                <c:formatCode>General</c:formatCode>
                <c:ptCount val="3"/>
                <c:pt idx="0">
                  <c:v>27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5-4B56-87C1-34E863F4AD29}"/>
            </c:ext>
          </c:extLst>
        </c:ser>
        <c:ser>
          <c:idx val="1"/>
          <c:order val="1"/>
          <c:tx>
            <c:strRef>
              <c:f>Arkusz1!$A$49</c:f>
              <c:strCache>
                <c:ptCount val="1"/>
                <c:pt idx="0">
                  <c:v>acc2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Arkusz1!$B$47:$D$47</c:f>
              <c:strCache>
                <c:ptCount val="3"/>
                <c:pt idx="0">
                  <c:v>brak</c:v>
                </c:pt>
                <c:pt idx="1">
                  <c:v>perkusyjny</c:v>
                </c:pt>
                <c:pt idx="2">
                  <c:v>harmoniczny</c:v>
                </c:pt>
              </c:strCache>
            </c:strRef>
          </c:cat>
          <c:val>
            <c:numRef>
              <c:f>Arkusz1!$B$49:$D$49</c:f>
              <c:numCache>
                <c:formatCode>General</c:formatCode>
                <c:ptCount val="3"/>
                <c:pt idx="0">
                  <c:v>85</c:v>
                </c:pt>
                <c:pt idx="1">
                  <c:v>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5-4B56-87C1-34E863F4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1792"/>
        <c:axId val="1998742592"/>
      </c:barChart>
      <c:barChart>
        <c:barDir val="col"/>
        <c:grouping val="clustered"/>
        <c:varyColors val="0"/>
        <c:ser>
          <c:idx val="2"/>
          <c:order val="2"/>
          <c:tx>
            <c:strRef>
              <c:f>Arkusz1!$A$50</c:f>
              <c:strCache>
                <c:ptCount val="1"/>
                <c:pt idx="0">
                  <c:v>czas [s]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Arkusz1!$B$47:$D$47</c:f>
              <c:strCache>
                <c:ptCount val="3"/>
                <c:pt idx="0">
                  <c:v>brak</c:v>
                </c:pt>
                <c:pt idx="1">
                  <c:v>perkusyjny</c:v>
                </c:pt>
                <c:pt idx="2">
                  <c:v>harmoniczny</c:v>
                </c:pt>
              </c:strCache>
            </c:strRef>
          </c:cat>
          <c:val>
            <c:numRef>
              <c:f>Arkusz1!$B$50:$D$50</c:f>
              <c:numCache>
                <c:formatCode>General</c:formatCode>
                <c:ptCount val="3"/>
                <c:pt idx="0">
                  <c:v>33.200000000000003</c:v>
                </c:pt>
                <c:pt idx="1">
                  <c:v>1186</c:v>
                </c:pt>
                <c:pt idx="2">
                  <c:v>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5-4B56-87C1-34E863F4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30062992"/>
        <c:axId val="12931136"/>
      </c:barChart>
      <c:catAx>
        <c:axId val="21268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Metoda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742592"/>
        <c:crosses val="autoZero"/>
        <c:auto val="1"/>
        <c:lblAlgn val="ctr"/>
        <c:lblOffset val="100"/>
        <c:noMultiLvlLbl val="0"/>
      </c:catAx>
      <c:valAx>
        <c:axId val="19987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681792"/>
        <c:crosses val="autoZero"/>
        <c:crossBetween val="between"/>
      </c:valAx>
      <c:valAx>
        <c:axId val="129311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062992"/>
        <c:crosses val="max"/>
        <c:crossBetween val="between"/>
      </c:valAx>
      <c:catAx>
        <c:axId val="13006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31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419100</xdr:colOff>
      <xdr:row>70</xdr:row>
      <xdr:rowOff>133350</xdr:rowOff>
    </xdr:from>
    <xdr:to>
      <xdr:col>38</xdr:col>
      <xdr:colOff>114300</xdr:colOff>
      <xdr:row>85</xdr:row>
      <xdr:rowOff>19050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F343928-47EA-4537-A1AB-52DF14AE13A6}"/>
            </a:ext>
            <a:ext uri="{147F2762-F138-4A5C-976F-8EAC2B608ADB}">
              <a16:predDERef xmlns:a16="http://schemas.microsoft.com/office/drawing/2014/main" pred="{F28CDE95-9BFC-4CC7-A628-CE89D54AF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130122</xdr:colOff>
      <xdr:row>3</xdr:row>
      <xdr:rowOff>159020</xdr:rowOff>
    </xdr:from>
    <xdr:to>
      <xdr:col>53</xdr:col>
      <xdr:colOff>53921</xdr:colOff>
      <xdr:row>30</xdr:row>
      <xdr:rowOff>178070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A086C50-38F7-4246-81FD-C4C2D693B18A}"/>
            </a:ext>
            <a:ext uri="{147F2762-F138-4A5C-976F-8EAC2B608ADB}">
              <a16:predDERef xmlns:a16="http://schemas.microsoft.com/office/drawing/2014/main" pred="{58A18F7C-993D-41B5-B887-B2E24A33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400049</xdr:colOff>
      <xdr:row>37</xdr:row>
      <xdr:rowOff>71437</xdr:rowOff>
    </xdr:from>
    <xdr:to>
      <xdr:col>26</xdr:col>
      <xdr:colOff>9524</xdr:colOff>
      <xdr:row>59</xdr:row>
      <xdr:rowOff>47625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7388115-9DC6-45A2-AD6C-B13EAD2C5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523875</xdr:colOff>
      <xdr:row>19</xdr:row>
      <xdr:rowOff>138112</xdr:rowOff>
    </xdr:from>
    <xdr:to>
      <xdr:col>27</xdr:col>
      <xdr:colOff>28575</xdr:colOff>
      <xdr:row>37</xdr:row>
      <xdr:rowOff>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993CDCFB-937E-4DB7-9579-3E9A0AC7D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161925</xdr:colOff>
      <xdr:row>19</xdr:row>
      <xdr:rowOff>123825</xdr:rowOff>
    </xdr:from>
    <xdr:to>
      <xdr:col>36</xdr:col>
      <xdr:colOff>276225</xdr:colOff>
      <xdr:row>36</xdr:row>
      <xdr:rowOff>176213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AEB7CC0A-AEF7-455F-BD72-0DEA3AA7D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133350</xdr:colOff>
      <xdr:row>37</xdr:row>
      <xdr:rowOff>66674</xdr:rowOff>
    </xdr:from>
    <xdr:to>
      <xdr:col>36</xdr:col>
      <xdr:colOff>457200</xdr:colOff>
      <xdr:row>59</xdr:row>
      <xdr:rowOff>19049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E1730A3-70B0-4205-AAF8-CA3EB2550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169334</xdr:colOff>
      <xdr:row>34</xdr:row>
      <xdr:rowOff>141815</xdr:rowOff>
    </xdr:from>
    <xdr:to>
      <xdr:col>23</xdr:col>
      <xdr:colOff>63500</xdr:colOff>
      <xdr:row>58</xdr:row>
      <xdr:rowOff>105833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AA51153-14B5-4108-93BA-216703DFD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31750</xdr:colOff>
      <xdr:row>26</xdr:row>
      <xdr:rowOff>78315</xdr:rowOff>
    </xdr:from>
    <xdr:to>
      <xdr:col>23</xdr:col>
      <xdr:colOff>21166</xdr:colOff>
      <xdr:row>48</xdr:row>
      <xdr:rowOff>10582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85E413A7-A8C7-4D82-BF3E-DDEAD2B46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455084</xdr:colOff>
      <xdr:row>30</xdr:row>
      <xdr:rowOff>35982</xdr:rowOff>
    </xdr:from>
    <xdr:to>
      <xdr:col>23</xdr:col>
      <xdr:colOff>412750</xdr:colOff>
      <xdr:row>52</xdr:row>
      <xdr:rowOff>31749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87BDECEE-AF54-4864-8E93-C16C8DB98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465667</xdr:colOff>
      <xdr:row>72</xdr:row>
      <xdr:rowOff>173565</xdr:rowOff>
    </xdr:from>
    <xdr:to>
      <xdr:col>24</xdr:col>
      <xdr:colOff>74083</xdr:colOff>
      <xdr:row>92</xdr:row>
      <xdr:rowOff>52916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1BE568D6-9530-4521-9DC8-8E02D6455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tabSelected="1" topLeftCell="A16" zoomScale="90" zoomScaleNormal="90" workbookViewId="0">
      <selection activeCell="AU39" sqref="AU39"/>
    </sheetView>
  </sheetViews>
  <sheetFormatPr defaultRowHeight="15" x14ac:dyDescent="0.25"/>
  <cols>
    <col min="1" max="1" width="15.425781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f ca="1">SUM(B2:L2)</f>
        <v>1000</v>
      </c>
    </row>
    <row r="3" spans="1:12" x14ac:dyDescent="0.25">
      <c r="A3" t="s">
        <v>11</v>
      </c>
      <c r="B3">
        <v>40</v>
      </c>
      <c r="C3">
        <v>23</v>
      </c>
      <c r="D3">
        <v>47</v>
      </c>
      <c r="E3">
        <v>80</v>
      </c>
      <c r="F3">
        <v>30</v>
      </c>
      <c r="G3">
        <v>39</v>
      </c>
      <c r="H3">
        <v>43</v>
      </c>
      <c r="I3">
        <v>46</v>
      </c>
      <c r="J3">
        <v>38</v>
      </c>
      <c r="K3">
        <v>42</v>
      </c>
      <c r="L3">
        <f ca="1">SUM(B3:L3)</f>
        <v>428</v>
      </c>
    </row>
    <row r="4" spans="1:12" x14ac:dyDescent="0.25">
      <c r="A4" t="s">
        <v>12</v>
      </c>
      <c r="B4">
        <f>B3+33</f>
        <v>73</v>
      </c>
      <c r="C4">
        <f>C3+18</f>
        <v>41</v>
      </c>
      <c r="D4">
        <f>D3+30</f>
        <v>77</v>
      </c>
      <c r="E4">
        <f>E3+14</f>
        <v>94</v>
      </c>
      <c r="F4">
        <f>F3+35</f>
        <v>65</v>
      </c>
      <c r="G4">
        <f>G3+30</f>
        <v>69</v>
      </c>
      <c r="H4">
        <f>H3+39</f>
        <v>82</v>
      </c>
      <c r="I4">
        <f>I3+36</f>
        <v>82</v>
      </c>
      <c r="J4">
        <f>J3+46</f>
        <v>84</v>
      </c>
      <c r="K4">
        <f>K3+38</f>
        <v>80</v>
      </c>
      <c r="L4">
        <f ca="1">SUM(B4:L4)</f>
        <v>747</v>
      </c>
    </row>
    <row r="5" spans="1:12" x14ac:dyDescent="0.25">
      <c r="A5" t="s">
        <v>13</v>
      </c>
      <c r="B5">
        <f>B2-B4</f>
        <v>27</v>
      </c>
      <c r="C5">
        <f t="shared" ref="C5:K5" si="0">C2-C4</f>
        <v>59</v>
      </c>
      <c r="D5">
        <f t="shared" si="0"/>
        <v>23</v>
      </c>
      <c r="E5">
        <f t="shared" si="0"/>
        <v>6</v>
      </c>
      <c r="F5">
        <f t="shared" si="0"/>
        <v>35</v>
      </c>
      <c r="G5">
        <f t="shared" si="0"/>
        <v>31</v>
      </c>
      <c r="H5">
        <f t="shared" si="0"/>
        <v>18</v>
      </c>
      <c r="I5">
        <f t="shared" si="0"/>
        <v>18</v>
      </c>
      <c r="J5">
        <f t="shared" si="0"/>
        <v>16</v>
      </c>
      <c r="K5">
        <f t="shared" si="0"/>
        <v>20</v>
      </c>
      <c r="L5">
        <f ca="1">SUM(B5:L5)</f>
        <v>253</v>
      </c>
    </row>
    <row r="7" spans="1:12" x14ac:dyDescent="0.25">
      <c r="A7" t="s">
        <v>11</v>
      </c>
      <c r="B7" s="1">
        <f>B3/B2</f>
        <v>0.4</v>
      </c>
      <c r="C7" s="1">
        <f t="shared" ref="C7:K7" si="1">C3/C2</f>
        <v>0.23</v>
      </c>
      <c r="D7" s="1">
        <f t="shared" si="1"/>
        <v>0.47</v>
      </c>
      <c r="E7" s="1">
        <f t="shared" si="1"/>
        <v>0.8</v>
      </c>
      <c r="F7" s="1">
        <f t="shared" si="1"/>
        <v>0.3</v>
      </c>
      <c r="G7" s="1">
        <f t="shared" si="1"/>
        <v>0.39</v>
      </c>
      <c r="H7" s="1">
        <f t="shared" si="1"/>
        <v>0.43</v>
      </c>
      <c r="I7" s="1">
        <f t="shared" si="1"/>
        <v>0.46</v>
      </c>
      <c r="J7" s="1">
        <f t="shared" si="1"/>
        <v>0.38</v>
      </c>
      <c r="K7" s="1">
        <f t="shared" si="1"/>
        <v>0.42</v>
      </c>
      <c r="L7" s="1">
        <f ca="1">L3/L2</f>
        <v>0.42799999999999999</v>
      </c>
    </row>
    <row r="8" spans="1:12" x14ac:dyDescent="0.25">
      <c r="A8" t="s">
        <v>12</v>
      </c>
      <c r="B8" s="1">
        <f>B4/B2</f>
        <v>0.73</v>
      </c>
      <c r="C8" s="1">
        <f t="shared" ref="C8:K8" si="2">C4/C2</f>
        <v>0.41</v>
      </c>
      <c r="D8" s="1">
        <f t="shared" si="2"/>
        <v>0.77</v>
      </c>
      <c r="E8" s="1">
        <f t="shared" si="2"/>
        <v>0.94</v>
      </c>
      <c r="F8" s="1">
        <f t="shared" si="2"/>
        <v>0.65</v>
      </c>
      <c r="G8" s="1">
        <f t="shared" si="2"/>
        <v>0.69</v>
      </c>
      <c r="H8" s="1">
        <f t="shared" si="2"/>
        <v>0.82</v>
      </c>
      <c r="I8" s="1">
        <f t="shared" si="2"/>
        <v>0.82</v>
      </c>
      <c r="J8" s="1">
        <f t="shared" si="2"/>
        <v>0.84</v>
      </c>
      <c r="K8" s="1">
        <f t="shared" si="2"/>
        <v>0.8</v>
      </c>
      <c r="L8" s="1">
        <f ca="1">L4/L2</f>
        <v>0.747</v>
      </c>
    </row>
    <row r="20" spans="1:16" x14ac:dyDescent="0.25">
      <c r="A20" t="s">
        <v>14</v>
      </c>
      <c r="B20">
        <v>5</v>
      </c>
      <c r="C20">
        <v>10</v>
      </c>
      <c r="D20">
        <v>15</v>
      </c>
      <c r="E20">
        <v>20</v>
      </c>
      <c r="F20">
        <v>25</v>
      </c>
      <c r="G20">
        <v>30</v>
      </c>
      <c r="H20">
        <v>40</v>
      </c>
      <c r="I20">
        <v>50</v>
      </c>
      <c r="J20">
        <v>60</v>
      </c>
      <c r="K20">
        <v>70</v>
      </c>
      <c r="L20">
        <v>80</v>
      </c>
      <c r="M20">
        <v>90</v>
      </c>
      <c r="N20">
        <v>100</v>
      </c>
      <c r="O20">
        <v>110</v>
      </c>
      <c r="P20">
        <v>120</v>
      </c>
    </row>
    <row r="21" spans="1:16" x14ac:dyDescent="0.25">
      <c r="A21" t="s">
        <v>11</v>
      </c>
      <c r="B21">
        <v>0</v>
      </c>
      <c r="C21">
        <v>0</v>
      </c>
      <c r="D21">
        <v>28</v>
      </c>
      <c r="E21">
        <v>35</v>
      </c>
      <c r="F21">
        <v>28</v>
      </c>
      <c r="G21">
        <v>28</v>
      </c>
      <c r="H21">
        <v>42</v>
      </c>
      <c r="I21">
        <v>28</v>
      </c>
      <c r="J21">
        <v>21</v>
      </c>
      <c r="K21">
        <v>21</v>
      </c>
      <c r="L21">
        <v>35</v>
      </c>
      <c r="M21">
        <v>28</v>
      </c>
      <c r="N21">
        <v>35</v>
      </c>
      <c r="O21">
        <v>21</v>
      </c>
      <c r="P21">
        <v>7</v>
      </c>
    </row>
    <row r="22" spans="1:16" x14ac:dyDescent="0.25">
      <c r="A22" t="s">
        <v>12</v>
      </c>
      <c r="B22">
        <v>0</v>
      </c>
      <c r="C22">
        <v>7</v>
      </c>
      <c r="D22">
        <v>42</v>
      </c>
      <c r="E22">
        <v>64</v>
      </c>
      <c r="F22">
        <v>64</v>
      </c>
      <c r="G22">
        <v>57</v>
      </c>
      <c r="H22">
        <v>64</v>
      </c>
      <c r="I22">
        <v>50</v>
      </c>
      <c r="J22">
        <v>35</v>
      </c>
      <c r="K22">
        <v>28</v>
      </c>
      <c r="L22">
        <v>50</v>
      </c>
      <c r="M22">
        <v>42</v>
      </c>
      <c r="N22">
        <v>50</v>
      </c>
      <c r="O22">
        <v>28</v>
      </c>
      <c r="P22">
        <v>21</v>
      </c>
    </row>
    <row r="23" spans="1:16" x14ac:dyDescent="0.25">
      <c r="A23" t="s">
        <v>15</v>
      </c>
      <c r="B23">
        <v>20.3</v>
      </c>
      <c r="C23">
        <v>20.7</v>
      </c>
      <c r="D23">
        <v>21.2</v>
      </c>
      <c r="E23">
        <v>21.7</v>
      </c>
      <c r="F23">
        <v>22.5</v>
      </c>
      <c r="G23">
        <v>24.3</v>
      </c>
      <c r="H23">
        <v>26</v>
      </c>
      <c r="I23">
        <v>29.1</v>
      </c>
      <c r="J23">
        <v>32.6</v>
      </c>
      <c r="K23">
        <v>40.200000000000003</v>
      </c>
      <c r="L23">
        <v>47.1</v>
      </c>
      <c r="M23">
        <v>43.8</v>
      </c>
      <c r="N23">
        <v>59.8</v>
      </c>
      <c r="O23">
        <v>56.3</v>
      </c>
      <c r="P23">
        <v>72.2</v>
      </c>
    </row>
    <row r="25" spans="1:16" x14ac:dyDescent="0.25">
      <c r="A25" t="s">
        <v>15</v>
      </c>
      <c r="B25">
        <v>5</v>
      </c>
      <c r="C25">
        <v>10</v>
      </c>
      <c r="D25">
        <v>15</v>
      </c>
      <c r="E25">
        <v>20</v>
      </c>
      <c r="F25">
        <v>25</v>
      </c>
      <c r="G25">
        <v>30</v>
      </c>
    </row>
    <row r="26" spans="1:16" x14ac:dyDescent="0.25">
      <c r="A26" t="s">
        <v>11</v>
      </c>
      <c r="B26">
        <v>0</v>
      </c>
      <c r="C26">
        <v>2</v>
      </c>
      <c r="D26">
        <v>22</v>
      </c>
      <c r="E26">
        <v>30</v>
      </c>
      <c r="F26">
        <v>27</v>
      </c>
      <c r="G26">
        <v>30</v>
      </c>
    </row>
    <row r="27" spans="1:16" x14ac:dyDescent="0.25">
      <c r="A27" t="s">
        <v>12</v>
      </c>
      <c r="B27">
        <v>0</v>
      </c>
      <c r="C27">
        <v>8</v>
      </c>
      <c r="D27">
        <v>62</v>
      </c>
      <c r="E27">
        <v>82</v>
      </c>
      <c r="F27">
        <v>84</v>
      </c>
      <c r="G27">
        <v>81</v>
      </c>
    </row>
    <row r="28" spans="1:16" x14ac:dyDescent="0.25">
      <c r="A28" t="s">
        <v>15</v>
      </c>
      <c r="B28">
        <v>22.5</v>
      </c>
      <c r="C28">
        <v>24.6</v>
      </c>
      <c r="D28">
        <v>26.1</v>
      </c>
      <c r="E28">
        <v>29.6</v>
      </c>
      <c r="F28">
        <v>33.299999999999997</v>
      </c>
      <c r="G28">
        <v>36.6</v>
      </c>
    </row>
    <row r="34" spans="1:13" x14ac:dyDescent="0.25">
      <c r="A34" t="s">
        <v>16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</row>
    <row r="35" spans="1:13" x14ac:dyDescent="0.25">
      <c r="A35" t="s">
        <v>11</v>
      </c>
      <c r="B35">
        <v>25</v>
      </c>
      <c r="C35">
        <v>27</v>
      </c>
      <c r="D35">
        <v>27</v>
      </c>
      <c r="E35">
        <v>27</v>
      </c>
      <c r="F35">
        <v>27</v>
      </c>
      <c r="G35">
        <v>27</v>
      </c>
      <c r="H35">
        <v>27</v>
      </c>
      <c r="I35">
        <v>27</v>
      </c>
      <c r="J35">
        <v>27</v>
      </c>
      <c r="K35">
        <v>27</v>
      </c>
      <c r="L35">
        <v>27</v>
      </c>
      <c r="M35">
        <v>27</v>
      </c>
    </row>
    <row r="36" spans="1:13" x14ac:dyDescent="0.25">
      <c r="A36" t="s">
        <v>12</v>
      </c>
      <c r="B36">
        <v>84</v>
      </c>
      <c r="C36">
        <v>85</v>
      </c>
      <c r="D36">
        <v>85</v>
      </c>
      <c r="E36">
        <v>85</v>
      </c>
      <c r="F36">
        <v>84</v>
      </c>
      <c r="G36">
        <v>84</v>
      </c>
      <c r="H36">
        <v>84</v>
      </c>
      <c r="I36">
        <v>84</v>
      </c>
      <c r="J36">
        <v>84</v>
      </c>
      <c r="K36">
        <v>84</v>
      </c>
      <c r="L36">
        <v>84</v>
      </c>
      <c r="M36">
        <v>84</v>
      </c>
    </row>
    <row r="37" spans="1:13" x14ac:dyDescent="0.25">
      <c r="A37" t="s">
        <v>15</v>
      </c>
      <c r="B37">
        <v>32.5</v>
      </c>
      <c r="C37">
        <v>32</v>
      </c>
      <c r="D37">
        <v>33.1</v>
      </c>
      <c r="E37">
        <v>33.200000000000003</v>
      </c>
      <c r="F37">
        <v>32.6</v>
      </c>
      <c r="G37">
        <v>33.5</v>
      </c>
      <c r="H37">
        <v>33.6</v>
      </c>
      <c r="I37">
        <v>33.5</v>
      </c>
      <c r="J37">
        <v>33.6</v>
      </c>
      <c r="K37">
        <v>33.4</v>
      </c>
      <c r="L37">
        <v>33.6</v>
      </c>
      <c r="M37">
        <v>33.5</v>
      </c>
    </row>
    <row r="41" spans="1:13" x14ac:dyDescent="0.25">
      <c r="A41" t="s">
        <v>17</v>
      </c>
      <c r="B41" t="s">
        <v>18</v>
      </c>
      <c r="C41" t="s">
        <v>19</v>
      </c>
      <c r="D41" t="s">
        <v>20</v>
      </c>
    </row>
    <row r="42" spans="1:13" x14ac:dyDescent="0.25">
      <c r="A42" t="s">
        <v>11</v>
      </c>
      <c r="B42">
        <v>27</v>
      </c>
      <c r="C42">
        <v>26</v>
      </c>
      <c r="D42">
        <v>16</v>
      </c>
    </row>
    <row r="43" spans="1:13" x14ac:dyDescent="0.25">
      <c r="A43" t="s">
        <v>12</v>
      </c>
      <c r="B43">
        <v>85</v>
      </c>
      <c r="C43">
        <v>78</v>
      </c>
      <c r="D43">
        <v>73</v>
      </c>
    </row>
    <row r="44" spans="1:13" x14ac:dyDescent="0.25">
      <c r="A44" t="s">
        <v>15</v>
      </c>
      <c r="B44">
        <v>33.200000000000003</v>
      </c>
      <c r="C44">
        <v>89.2</v>
      </c>
      <c r="D44">
        <v>36</v>
      </c>
    </row>
    <row r="47" spans="1:13" x14ac:dyDescent="0.25">
      <c r="A47" t="s">
        <v>21</v>
      </c>
      <c r="B47" t="s">
        <v>33</v>
      </c>
      <c r="C47" t="s">
        <v>22</v>
      </c>
      <c r="D47" t="s">
        <v>23</v>
      </c>
    </row>
    <row r="48" spans="1:13" x14ac:dyDescent="0.25">
      <c r="A48" t="s">
        <v>11</v>
      </c>
      <c r="B48">
        <v>27</v>
      </c>
      <c r="C48">
        <v>19</v>
      </c>
      <c r="D48">
        <v>0</v>
      </c>
    </row>
    <row r="49" spans="1:26" x14ac:dyDescent="0.25">
      <c r="A49" t="s">
        <v>12</v>
      </c>
      <c r="B49">
        <v>85</v>
      </c>
      <c r="C49">
        <v>76</v>
      </c>
      <c r="D49">
        <v>0</v>
      </c>
    </row>
    <row r="50" spans="1:26" x14ac:dyDescent="0.25">
      <c r="A50" t="s">
        <v>15</v>
      </c>
      <c r="B50">
        <v>33.200000000000003</v>
      </c>
      <c r="C50">
        <v>1186</v>
      </c>
      <c r="D50">
        <v>1082</v>
      </c>
    </row>
    <row r="53" spans="1:26" x14ac:dyDescent="0.25">
      <c r="C53">
        <f>C50/B50</f>
        <v>35.722891566265055</v>
      </c>
    </row>
    <row r="55" spans="1:26" x14ac:dyDescent="0.25">
      <c r="A55" t="s">
        <v>17</v>
      </c>
      <c r="B55" t="s">
        <v>24</v>
      </c>
      <c r="C55" t="s">
        <v>25</v>
      </c>
      <c r="F55" t="s">
        <v>26</v>
      </c>
      <c r="G55" t="s">
        <v>27</v>
      </c>
      <c r="H55" t="s">
        <v>28</v>
      </c>
      <c r="I55" t="s">
        <v>29</v>
      </c>
      <c r="J55" t="s">
        <v>30</v>
      </c>
    </row>
    <row r="56" spans="1:26" x14ac:dyDescent="0.25">
      <c r="A56" t="s">
        <v>11</v>
      </c>
      <c r="B56">
        <v>27</v>
      </c>
      <c r="C56">
        <v>26</v>
      </c>
      <c r="F56">
        <v>28</v>
      </c>
      <c r="G56">
        <v>13</v>
      </c>
      <c r="H56">
        <v>15</v>
      </c>
      <c r="I56">
        <v>30</v>
      </c>
      <c r="J56">
        <v>23</v>
      </c>
    </row>
    <row r="57" spans="1:26" x14ac:dyDescent="0.25">
      <c r="A57" t="s">
        <v>12</v>
      </c>
      <c r="B57">
        <v>85</v>
      </c>
      <c r="C57">
        <v>80</v>
      </c>
      <c r="F57">
        <v>59</v>
      </c>
      <c r="G57">
        <v>58</v>
      </c>
      <c r="H57">
        <v>45</v>
      </c>
      <c r="I57">
        <v>83</v>
      </c>
      <c r="J57">
        <v>81</v>
      </c>
    </row>
    <row r="58" spans="1:26" x14ac:dyDescent="0.25">
      <c r="A58" t="s">
        <v>15</v>
      </c>
      <c r="B58">
        <v>33.200000000000003</v>
      </c>
      <c r="C58">
        <v>184.8</v>
      </c>
    </row>
    <row r="62" spans="1:26" x14ac:dyDescent="0.25">
      <c r="A62" t="s">
        <v>31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</row>
    <row r="63" spans="1:26" x14ac:dyDescent="0.25">
      <c r="A63" t="s">
        <v>11</v>
      </c>
      <c r="B63">
        <v>0</v>
      </c>
      <c r="C63">
        <v>37</v>
      </c>
      <c r="D63">
        <v>51</v>
      </c>
      <c r="E63">
        <v>50</v>
      </c>
      <c r="F63">
        <v>53</v>
      </c>
      <c r="G63">
        <v>52</v>
      </c>
      <c r="H63">
        <v>55</v>
      </c>
      <c r="I63">
        <v>54</v>
      </c>
      <c r="J63">
        <v>56</v>
      </c>
      <c r="K63">
        <v>54</v>
      </c>
      <c r="L63">
        <v>51</v>
      </c>
      <c r="M63">
        <v>50</v>
      </c>
      <c r="N63">
        <v>49</v>
      </c>
      <c r="O63">
        <v>44</v>
      </c>
      <c r="P63">
        <v>45</v>
      </c>
      <c r="Q63">
        <v>42</v>
      </c>
      <c r="R63">
        <v>42</v>
      </c>
      <c r="S63">
        <v>40</v>
      </c>
      <c r="T63">
        <v>38</v>
      </c>
      <c r="U63">
        <v>38</v>
      </c>
      <c r="V63">
        <v>37</v>
      </c>
      <c r="W63">
        <v>36</v>
      </c>
      <c r="X63">
        <v>35</v>
      </c>
      <c r="Y63">
        <v>35</v>
      </c>
      <c r="Z63">
        <v>34</v>
      </c>
    </row>
    <row r="64" spans="1:26" x14ac:dyDescent="0.25">
      <c r="A64" t="s">
        <v>12</v>
      </c>
      <c r="B64">
        <v>15</v>
      </c>
      <c r="C64">
        <v>51</v>
      </c>
      <c r="D64">
        <v>66</v>
      </c>
      <c r="E64">
        <v>66</v>
      </c>
      <c r="F64">
        <v>71</v>
      </c>
      <c r="G64">
        <v>74</v>
      </c>
      <c r="H64">
        <v>73</v>
      </c>
      <c r="I64">
        <v>73</v>
      </c>
      <c r="J64">
        <v>74</v>
      </c>
      <c r="K64">
        <v>76</v>
      </c>
      <c r="L64">
        <v>75</v>
      </c>
      <c r="M64">
        <v>73</v>
      </c>
      <c r="N64">
        <v>72</v>
      </c>
      <c r="O64">
        <v>70</v>
      </c>
      <c r="P64">
        <v>71</v>
      </c>
      <c r="Q64">
        <v>71</v>
      </c>
      <c r="R64">
        <v>72</v>
      </c>
      <c r="S64">
        <v>69</v>
      </c>
      <c r="T64">
        <v>69</v>
      </c>
      <c r="U64">
        <v>69</v>
      </c>
      <c r="V64">
        <v>69</v>
      </c>
      <c r="W64">
        <v>69</v>
      </c>
      <c r="X64">
        <v>69</v>
      </c>
      <c r="Y64">
        <v>69</v>
      </c>
      <c r="Z64">
        <v>68</v>
      </c>
    </row>
    <row r="65" spans="1:26" x14ac:dyDescent="0.25">
      <c r="A65" t="s">
        <v>15</v>
      </c>
      <c r="B65">
        <v>741</v>
      </c>
      <c r="C65">
        <v>723</v>
      </c>
      <c r="D65">
        <v>717</v>
      </c>
      <c r="E65">
        <v>701</v>
      </c>
      <c r="F65">
        <v>753</v>
      </c>
      <c r="G65">
        <v>726</v>
      </c>
      <c r="H65">
        <v>728</v>
      </c>
      <c r="I65">
        <v>697</v>
      </c>
      <c r="J65">
        <v>710</v>
      </c>
      <c r="K65">
        <v>776</v>
      </c>
      <c r="L65">
        <v>556</v>
      </c>
      <c r="M65">
        <v>522</v>
      </c>
      <c r="N65">
        <v>525</v>
      </c>
      <c r="O65">
        <v>524</v>
      </c>
      <c r="P65">
        <v>528</v>
      </c>
      <c r="Q65">
        <v>523</v>
      </c>
      <c r="R65">
        <v>531</v>
      </c>
      <c r="S65">
        <v>546</v>
      </c>
      <c r="T65">
        <v>548</v>
      </c>
      <c r="U65">
        <v>534</v>
      </c>
      <c r="V65">
        <v>541</v>
      </c>
      <c r="W65">
        <v>565</v>
      </c>
      <c r="X65">
        <v>567</v>
      </c>
      <c r="Y65">
        <v>568</v>
      </c>
      <c r="Z65">
        <v>565</v>
      </c>
    </row>
    <row r="69" spans="1:26" x14ac:dyDescent="0.25">
      <c r="A69" t="s">
        <v>14</v>
      </c>
      <c r="B69">
        <v>10</v>
      </c>
      <c r="C69">
        <v>11</v>
      </c>
      <c r="D69">
        <v>12</v>
      </c>
      <c r="E69">
        <v>13</v>
      </c>
      <c r="F69">
        <v>14</v>
      </c>
      <c r="G69">
        <v>15</v>
      </c>
      <c r="H69">
        <v>16</v>
      </c>
      <c r="I69">
        <v>17</v>
      </c>
      <c r="J69">
        <v>18</v>
      </c>
      <c r="K69">
        <v>19</v>
      </c>
      <c r="L69">
        <v>20</v>
      </c>
      <c r="M69">
        <v>21</v>
      </c>
      <c r="N69">
        <v>22</v>
      </c>
      <c r="O69">
        <v>23</v>
      </c>
      <c r="P69">
        <v>24</v>
      </c>
      <c r="Q69">
        <v>25</v>
      </c>
      <c r="R69">
        <v>26</v>
      </c>
      <c r="S69">
        <v>27</v>
      </c>
      <c r="T69">
        <v>28</v>
      </c>
      <c r="U69">
        <v>29</v>
      </c>
    </row>
    <row r="70" spans="1:26" x14ac:dyDescent="0.25">
      <c r="A70" t="s">
        <v>11</v>
      </c>
      <c r="B70">
        <v>38</v>
      </c>
      <c r="C70">
        <v>38</v>
      </c>
      <c r="D70">
        <v>37</v>
      </c>
      <c r="E70">
        <v>42</v>
      </c>
      <c r="F70">
        <v>42</v>
      </c>
      <c r="G70">
        <v>42</v>
      </c>
      <c r="H70">
        <v>43</v>
      </c>
      <c r="I70">
        <v>44</v>
      </c>
      <c r="J70">
        <v>46</v>
      </c>
      <c r="K70">
        <v>47</v>
      </c>
      <c r="L70">
        <v>47</v>
      </c>
      <c r="M70">
        <v>47</v>
      </c>
      <c r="N70">
        <v>51</v>
      </c>
      <c r="O70">
        <v>48</v>
      </c>
      <c r="P70">
        <v>50</v>
      </c>
      <c r="Q70">
        <v>54</v>
      </c>
      <c r="R70">
        <v>55</v>
      </c>
      <c r="S70">
        <v>55</v>
      </c>
      <c r="T70">
        <v>54</v>
      </c>
      <c r="U70">
        <v>53</v>
      </c>
    </row>
    <row r="71" spans="1:26" x14ac:dyDescent="0.25">
      <c r="A71" t="s">
        <v>12</v>
      </c>
      <c r="B71">
        <v>63</v>
      </c>
      <c r="C71">
        <v>65</v>
      </c>
      <c r="D71">
        <v>61</v>
      </c>
      <c r="E71">
        <v>64</v>
      </c>
      <c r="F71">
        <v>66</v>
      </c>
      <c r="G71">
        <v>65</v>
      </c>
      <c r="H71">
        <v>66</v>
      </c>
      <c r="I71">
        <v>66</v>
      </c>
      <c r="J71">
        <v>72</v>
      </c>
      <c r="K71">
        <v>71</v>
      </c>
      <c r="L71">
        <v>70</v>
      </c>
      <c r="M71">
        <v>69</v>
      </c>
      <c r="N71">
        <v>73</v>
      </c>
      <c r="O71">
        <v>72</v>
      </c>
      <c r="P71">
        <v>74</v>
      </c>
      <c r="Q71">
        <v>76</v>
      </c>
      <c r="R71">
        <v>77</v>
      </c>
      <c r="S71">
        <v>76</v>
      </c>
      <c r="T71">
        <v>76</v>
      </c>
      <c r="U71">
        <v>73</v>
      </c>
    </row>
    <row r="72" spans="1:26" x14ac:dyDescent="0.25">
      <c r="A72" t="s">
        <v>15</v>
      </c>
      <c r="B72">
        <v>191</v>
      </c>
      <c r="C72">
        <v>235</v>
      </c>
      <c r="D72">
        <v>219</v>
      </c>
      <c r="E72">
        <v>284</v>
      </c>
      <c r="F72">
        <v>257</v>
      </c>
      <c r="G72">
        <v>331</v>
      </c>
      <c r="H72">
        <v>298</v>
      </c>
      <c r="I72">
        <v>376</v>
      </c>
      <c r="J72">
        <v>334</v>
      </c>
      <c r="K72">
        <v>375</v>
      </c>
      <c r="L72">
        <v>372</v>
      </c>
      <c r="M72">
        <v>470</v>
      </c>
      <c r="N72">
        <v>416</v>
      </c>
      <c r="O72">
        <v>529</v>
      </c>
      <c r="P72">
        <v>480</v>
      </c>
      <c r="Q72">
        <v>501</v>
      </c>
      <c r="R72">
        <v>519</v>
      </c>
      <c r="S72">
        <v>566</v>
      </c>
      <c r="T72">
        <v>540</v>
      </c>
      <c r="U72">
        <v>692</v>
      </c>
    </row>
    <row r="75" spans="1:26" x14ac:dyDescent="0.25">
      <c r="A75" t="s">
        <v>32</v>
      </c>
      <c r="B75">
        <v>2</v>
      </c>
      <c r="C75">
        <v>4</v>
      </c>
      <c r="D75">
        <v>8</v>
      </c>
      <c r="E75">
        <v>16</v>
      </c>
      <c r="F75">
        <v>32</v>
      </c>
      <c r="G75">
        <v>64</v>
      </c>
      <c r="H75">
        <v>128</v>
      </c>
      <c r="I75">
        <v>256</v>
      </c>
      <c r="J75">
        <v>512</v>
      </c>
      <c r="K75">
        <v>1024</v>
      </c>
    </row>
    <row r="76" spans="1:26" x14ac:dyDescent="0.25">
      <c r="A76" t="s">
        <v>11</v>
      </c>
      <c r="B76">
        <v>19</v>
      </c>
      <c r="C76">
        <v>5</v>
      </c>
      <c r="D76">
        <v>1</v>
      </c>
      <c r="E76">
        <v>14</v>
      </c>
      <c r="F76">
        <v>28</v>
      </c>
      <c r="G76">
        <v>27</v>
      </c>
      <c r="H76">
        <v>28</v>
      </c>
      <c r="I76">
        <v>28</v>
      </c>
      <c r="J76">
        <v>30</v>
      </c>
      <c r="K76">
        <v>29</v>
      </c>
    </row>
    <row r="77" spans="1:26" x14ac:dyDescent="0.25">
      <c r="A77" t="s">
        <v>12</v>
      </c>
      <c r="B77">
        <v>72</v>
      </c>
      <c r="C77">
        <v>49</v>
      </c>
      <c r="D77">
        <v>25</v>
      </c>
      <c r="E77">
        <v>59</v>
      </c>
      <c r="F77">
        <v>81</v>
      </c>
      <c r="G77">
        <v>85</v>
      </c>
      <c r="H77">
        <v>85</v>
      </c>
      <c r="I77">
        <v>85</v>
      </c>
      <c r="J77">
        <v>86</v>
      </c>
      <c r="K77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Marek Żabiałowicz</cp:lastModifiedBy>
  <cp:revision/>
  <dcterms:created xsi:type="dcterms:W3CDTF">2021-10-19T16:51:01Z</dcterms:created>
  <dcterms:modified xsi:type="dcterms:W3CDTF">2021-10-29T09:09:01Z</dcterms:modified>
  <cp:category/>
  <cp:contentStatus/>
</cp:coreProperties>
</file>