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edy\Downloads\"/>
    </mc:Choice>
  </mc:AlternateContent>
  <bookViews>
    <workbookView xWindow="3765" yWindow="4185" windowWidth="21930" windowHeight="15435" firstSheet="4" activeTab="9"/>
  </bookViews>
  <sheets>
    <sheet name="Beachside  - Background" sheetId="1" r:id="rId1"/>
    <sheet name="Variable Descriptions" sheetId="2" r:id="rId2"/>
    <sheet name="Houses Database" sheetId="3" r:id="rId3"/>
    <sheet name="Q1a" sheetId="19" r:id="rId4"/>
    <sheet name="Q1c" sheetId="5" r:id="rId5"/>
    <sheet name="Q1d" sheetId="6" r:id="rId6"/>
    <sheet name="Q2a" sheetId="21" r:id="rId7"/>
    <sheet name="Q2bi" sheetId="7" r:id="rId8"/>
    <sheet name="Q2b(ii)" sheetId="10" r:id="rId9"/>
    <sheet name="Q2c" sheetId="20" r:id="rId10"/>
    <sheet name="Q3a" sheetId="9" r:id="rId11"/>
    <sheet name="Q3b" sheetId="11" r:id="rId12"/>
    <sheet name="Q4" sheetId="12" r:id="rId13"/>
    <sheet name="Workings" sheetId="13" r:id="rId14"/>
    <sheet name="CI_Mean" sheetId="14" r:id="rId15"/>
    <sheet name="CI_Proportion" sheetId="15" r:id="rId16"/>
    <sheet name="SampleSize" sheetId="16" r:id="rId17"/>
    <sheet name="HT Mean" sheetId="17" r:id="rId18"/>
    <sheet name="HT Proportion" sheetId="18" r:id="rId19"/>
  </sheets>
  <externalReferences>
    <externalReference r:id="rId20"/>
    <externalReference r:id="rId21"/>
    <externalReference r:id="rId22"/>
  </externalReferences>
  <definedNames>
    <definedName name="_Bins1" localSheetId="15">ROUND((MOD(ROW(OFFSET([1]Working!$AA$1,0,0,_NumClasses1-1,1)),1)+[1]Analysis!$B$4)+(ROW(OFFSET([1]Working!$AA$1,0,0,_NumClasses1-1,1))-1)*_Spacing1,0)</definedName>
    <definedName name="_Bins1" localSheetId="17">ROUND((MOD(ROW(OFFSET([1]Working!$AA$1,0,0,_NumClasses1-1,1)),1)+[1]Analysis!$B$4)+(ROW(OFFSET([1]Working!$AA$1,0,0,_NumClasses1-1,1))-1)*_Spacing1,0)</definedName>
    <definedName name="_Bins1" localSheetId="18">ROUND((MOD(ROW(OFFSET([1]Working!$AA$1,0,0,_NumClasses1-1,1)),1)+[1]Analysis!$B$4)+(ROW(OFFSET([1]Working!$AA$1,0,0,_NumClasses1-1,1))-1)*_Spacing1,0)</definedName>
    <definedName name="_Bins1" localSheetId="16">ROUND((MOD(ROW(OFFSET([1]Working!$AA$1,0,0,_NumClasses1-1,1)),1)+[1]Analysis!$B$4)+(ROW(OFFSET([1]Working!$AA$1,0,0,_NumClasses1-1,1))-1)*_Spacing1,0)</definedName>
    <definedName name="_Bins1">ROUND((MOD(ROW(OFFSET([1]Working!$AA$1,0,0,_NumClasses1-1,1)),1)+[1]Analysis!$B$4)+(ROW(OFFSET([1]Working!$AA$1,0,0,_NumClasses1-1,1))-1)*_Spacing1,0)</definedName>
    <definedName name="_Bins1_Displaced" localSheetId="15">ROUND((MOD(ROW(OFFSET([1]Working!$AA$1,0,0,_NumClasses1-1,1)),1)+[1]Analysis!$B$4)+(ROW(OFFSET([1]Working!$AA$1,0,0,_NumClasses1-1,1))-2)*_Spacing1,0)</definedName>
    <definedName name="_Bins1_Displaced" localSheetId="17">ROUND((MOD(ROW(OFFSET([1]Working!$AA$1,0,0,_NumClasses1-1,1)),1)+[1]Analysis!$B$4)+(ROW(OFFSET([1]Working!$AA$1,0,0,_NumClasses1-1,1))-2)*_Spacing1,0)</definedName>
    <definedName name="_Bins1_Displaced" localSheetId="18">ROUND((MOD(ROW(OFFSET([1]Working!$AA$1,0,0,_NumClasses1-1,1)),1)+[1]Analysis!$B$4)+(ROW(OFFSET([1]Working!$AA$1,0,0,_NumClasses1-1,1))-2)*_Spacing1,0)</definedName>
    <definedName name="_Bins1_Displaced" localSheetId="16">ROUND((MOD(ROW(OFFSET([1]Working!$AA$1,0,0,_NumClasses1-1,1)),1)+[1]Analysis!$B$4)+(ROW(OFFSET([1]Working!$AA$1,0,0,_NumClasses1-1,1))-2)*_Spacing1,0)</definedName>
    <definedName name="_Bins1_Displaced">ROUND((MOD(ROW(OFFSET([1]Working!$AA$1,0,0,_NumClasses1-1,1)),1)+[1]Analysis!$B$4)+(ROW(OFFSET([1]Working!$AA$1,0,0,_NumClasses1-1,1))-2)*_Spacing1,0)</definedName>
    <definedName name="_Conditions3">[1]Analysis!$C$128:$F$128</definedName>
    <definedName name="_xlnm._FilterDatabase" localSheetId="2" hidden="1">'Houses Database'!$A$1:$X$121</definedName>
    <definedName name="_Frequency1" localSheetId="15">FREQUENCY(_HousePrices,CI_Proportion!_Bins1)</definedName>
    <definedName name="_Frequency1" localSheetId="17">FREQUENCY(_HousePrices,'HT Mean'!_Bins1)</definedName>
    <definedName name="_Frequency1" localSheetId="18">FREQUENCY(_HousePrices,'HT Proportion'!_Bins1)</definedName>
    <definedName name="_Frequency1" localSheetId="16">FREQUENCY(_HousePrices,SampleSize!_Bins1)</definedName>
    <definedName name="_Frequency1">FREQUENCY(_HousePrices,_Bins1)</definedName>
    <definedName name="_HorLabels1" localSheetId="15">IF(ROW(OFFSET([1]Working!$AA$1,0,0,_NumClasses1,1))=1,"Up to "&amp;[1]Analysis!$B$4,IF(ROW(OFFSET([1]Working!$AA$1,0,0,_NumClasses1,1))=_NumClasses1,"Greater than "&amp;[1]Analysis!$B$5,"Greater than " &amp;CI_Proportion!_Bins1_Displaced&amp;" to "&amp;CI_Proportion!_Bins1))</definedName>
    <definedName name="_HorLabels1" localSheetId="17">IF(ROW(OFFSET([1]Working!$AA$1,0,0,_NumClasses1,1))=1,"Up to "&amp;[1]Analysis!$B$4,IF(ROW(OFFSET([1]Working!$AA$1,0,0,_NumClasses1,1))=_NumClasses1,"Greater than "&amp;[1]Analysis!$B$5,"Greater than " &amp;'HT Mean'!_Bins1_Displaced&amp;" to "&amp;'HT Mean'!_Bins1))</definedName>
    <definedName name="_HorLabels1" localSheetId="18">IF(ROW(OFFSET([1]Working!$AA$1,0,0,_NumClasses1,1))=1,"Up to "&amp;[1]Analysis!$B$4,IF(ROW(OFFSET([1]Working!$AA$1,0,0,_NumClasses1,1))=_NumClasses1,"Greater than "&amp;[1]Analysis!$B$5,"Greater than " &amp;'HT Proportion'!_Bins1_Displaced&amp;" to "&amp;'HT Proportion'!_Bins1))</definedName>
    <definedName name="_HorLabels1" localSheetId="16">IF(ROW(OFFSET([1]Working!$AA$1,0,0,_NumClasses1,1))=1,"Up to "&amp;[1]Analysis!$B$4,IF(ROW(OFFSET([1]Working!$AA$1,0,0,_NumClasses1,1))=_NumClasses1,"Greater than "&amp;[1]Analysis!$B$5,"Greater than " &amp;SampleSize!_Bins1_Displaced&amp;" to "&amp;SampleSize!_Bins1))</definedName>
    <definedName name="_HorLabels1">IF(ROW(OFFSET([1]Working!$AA$1,0,0,_NumClasses1,1))=1,"Up to "&amp;[1]Analysis!$B$4,IF(ROW(OFFSET([1]Working!$AA$1,0,0,_NumClasses1,1))=_NumClasses1,"Greater than "&amp;[1]Analysis!$B$5,"Greater than " &amp;_Bins1_Displaced&amp;" to "&amp;_Bins1))</definedName>
    <definedName name="_HousePrices">[1]NewData!$B$2:$B$121</definedName>
    <definedName name="_HousePrices1A">IF([1]NewData!$T$2:$T$121=1,[1]NewData!$B$2:$B$121,"")</definedName>
    <definedName name="_HousePrices1B">IF([1]NewData!$T$2:$T$121=2,[1]NewData!$B$2:$B$121,"")</definedName>
    <definedName name="_HousePrices1C">IF([1]NewData!$T$2:$T$121=3,[1]NewData!$B$2:$B$121,"")</definedName>
    <definedName name="_HousePrices3_Excellent">IF([1]NewData!$W$2:$W$121=4,[1]NewData!$B$2:$B$121,"")</definedName>
    <definedName name="_HousePrices3_Good">IF([1]NewData!$W$2:$W$121=3,[1]NewData!$B$2:$B$121,"")</definedName>
    <definedName name="_HousePrices3_Poor">IF([1]NewData!$W$2:$W$121=2,[1]NewData!$B$2:$B$121,"")</definedName>
    <definedName name="_HousePrices3_VeryPoor">IF([1]NewData!$W$2:$W$121=1,[1]NewData!$B$2:$B$121,"")</definedName>
    <definedName name="_HousePrices4_Owner">IF([1]NewData!$X$2:$X$121=3,[1]NewData!$B$2:$B$121,"")</definedName>
    <definedName name="_HousePrices4_Rented">IF([1]NewData!$X$2:$X$121=2,[1]NewData!$B$2:$B$121,"")</definedName>
    <definedName name="_HousePrices4_Vacant">IF([1]NewData!$X$2:$X$121=1,[1]NewData!$B$2:$B$121,"")</definedName>
    <definedName name="_Mean2BySuburb">[1]Analysis!$C$57:$E$57</definedName>
    <definedName name="_Mean3ByCondition">[1]Analysis!$C$130:$F$130</definedName>
    <definedName name="_Mean4ByRentalStatus">[1]Analysis!$C$191:$E$191</definedName>
    <definedName name="_NumClasses1">MAX(1,[1]Analysis!$B$6)</definedName>
    <definedName name="_RelFrequency1" localSheetId="15">CI_Proportion!_Frequency1/[1]Analysis!$B$9*100</definedName>
    <definedName name="_RelFrequency1" localSheetId="17">'HT Mean'!_Frequency1/[1]Analysis!$B$9*100</definedName>
    <definedName name="_RelFrequency1" localSheetId="18">'HT Proportion'!_Frequency1/[1]Analysis!$B$9*100</definedName>
    <definedName name="_RelFrequency1" localSheetId="16">SampleSize!_Frequency1/[1]Analysis!$B$9*100</definedName>
    <definedName name="_RelFrequency1">_Frequency1/[1]Analysis!$B$9*100</definedName>
    <definedName name="_RelFrequency2A" localSheetId="15">FREQUENCY(_HousePrices1A,CI_Proportion!_Bins1)/[1]Analysis!$C$56*100</definedName>
    <definedName name="_RelFrequency2A" localSheetId="17">FREQUENCY(_HousePrices1A,'HT Mean'!_Bins1)/[1]Analysis!$C$56*100</definedName>
    <definedName name="_RelFrequency2A" localSheetId="18">FREQUENCY(_HousePrices1A,'HT Proportion'!_Bins1)/[1]Analysis!$C$56*100</definedName>
    <definedName name="_RelFrequency2A" localSheetId="16">FREQUENCY(_HousePrices1A,SampleSize!_Bins1)/[1]Analysis!$C$56*100</definedName>
    <definedName name="_RelFrequency2A">FREQUENCY(_HousePrices1A,_Bins1)/[1]Analysis!$C$56*100</definedName>
    <definedName name="_RelFrequency2B" localSheetId="15">FREQUENCY(_HousePrices1B,CI_Proportion!_Bins1)/[1]Analysis!$D$56*100</definedName>
    <definedName name="_RelFrequency2B" localSheetId="17">FREQUENCY(_HousePrices1B,'HT Mean'!_Bins1)/[1]Analysis!$D$56*100</definedName>
    <definedName name="_RelFrequency2B" localSheetId="18">FREQUENCY(_HousePrices1B,'HT Proportion'!_Bins1)/[1]Analysis!$D$56*100</definedName>
    <definedName name="_RelFrequency2B" localSheetId="16">FREQUENCY(_HousePrices1B,SampleSize!_Bins1)/[1]Analysis!$D$56*100</definedName>
    <definedName name="_RelFrequency2B">FREQUENCY(_HousePrices1B,_Bins1)/[1]Analysis!$D$56*100</definedName>
    <definedName name="_RelFrequency2C" localSheetId="15">FREQUENCY(_HousePrices1C,CI_Proportion!_Bins1)/[1]Analysis!$E$56*100</definedName>
    <definedName name="_RelFrequency2C" localSheetId="17">FREQUENCY(_HousePrices1C,'HT Mean'!_Bins1)/[1]Analysis!$E$56*100</definedName>
    <definedName name="_RelFrequency2C" localSheetId="18">FREQUENCY(_HousePrices1C,'HT Proportion'!_Bins1)/[1]Analysis!$E$56*100</definedName>
    <definedName name="_RelFrequency2C" localSheetId="16">FREQUENCY(_HousePrices1C,SampleSize!_Bins1)/[1]Analysis!$E$56*100</definedName>
    <definedName name="_RelFrequency2C">FREQUENCY(_HousePrices1C,_Bins1)/[1]Analysis!$E$56*100</definedName>
    <definedName name="_RelFrequency3b_Excellent" localSheetId="15">FREQUENCY(_HousePrices3_Excellent,CI_Proportion!_Bins1)/[1]Analysis!$F$129*100</definedName>
    <definedName name="_RelFrequency3b_Excellent" localSheetId="17">FREQUENCY(_HousePrices3_Excellent,'HT Mean'!_Bins1)/[1]Analysis!$F$129*100</definedName>
    <definedName name="_RelFrequency3b_Excellent" localSheetId="18">FREQUENCY(_HousePrices3_Excellent,'HT Proportion'!_Bins1)/[1]Analysis!$F$129*100</definedName>
    <definedName name="_RelFrequency3b_Excellent" localSheetId="16">FREQUENCY(_HousePrices3_Excellent,SampleSize!_Bins1)/[1]Analysis!$F$129*100</definedName>
    <definedName name="_RelFrequency3b_Excellent">FREQUENCY(_HousePrices3_Excellent,_Bins1)/[1]Analysis!$F$129*100</definedName>
    <definedName name="_RelFrequency3b_Good" localSheetId="15">FREQUENCY(_HousePrices3_Good,CI_Proportion!_Bins1)/[1]Analysis!$E$129*100</definedName>
    <definedName name="_RelFrequency3b_Good" localSheetId="17">FREQUENCY(_HousePrices3_Good,'HT Mean'!_Bins1)/[1]Analysis!$E$129*100</definedName>
    <definedName name="_RelFrequency3b_Good" localSheetId="18">FREQUENCY(_HousePrices3_Good,'HT Proportion'!_Bins1)/[1]Analysis!$E$129*100</definedName>
    <definedName name="_RelFrequency3b_Good" localSheetId="16">FREQUENCY(_HousePrices3_Good,SampleSize!_Bins1)/[1]Analysis!$E$129*100</definedName>
    <definedName name="_RelFrequency3b_Good">FREQUENCY(_HousePrices3_Good,_Bins1)/[1]Analysis!$E$129*100</definedName>
    <definedName name="_RelFrequency3b_Poor" localSheetId="15">FREQUENCY(_HousePrices3_Poor,CI_Proportion!_Bins1)/[1]Analysis!$D$129*100</definedName>
    <definedName name="_RelFrequency3b_Poor" localSheetId="17">FREQUENCY(_HousePrices3_Poor,'HT Mean'!_Bins1)/[1]Analysis!$D$129*100</definedName>
    <definedName name="_RelFrequency3b_Poor" localSheetId="18">FREQUENCY(_HousePrices3_Poor,'HT Proportion'!_Bins1)/[1]Analysis!$D$129*100</definedName>
    <definedName name="_RelFrequency3b_Poor" localSheetId="16">FREQUENCY(_HousePrices3_Poor,SampleSize!_Bins1)/[1]Analysis!$D$129*100</definedName>
    <definedName name="_RelFrequency3b_Poor">FREQUENCY(_HousePrices3_Poor,_Bins1)/[1]Analysis!$D$129*100</definedName>
    <definedName name="_RelFrequency3b_VeryPoor" localSheetId="15">FREQUENCY(_HousePrices3_VeryPoor,CI_Proportion!_Bins1)/[1]Analysis!$C$129*100</definedName>
    <definedName name="_RelFrequency3b_VeryPoor" localSheetId="17">FREQUENCY(_HousePrices3_VeryPoor,'HT Mean'!_Bins1)/[1]Analysis!$C$129*100</definedName>
    <definedName name="_RelFrequency3b_VeryPoor" localSheetId="18">FREQUENCY(_HousePrices3_VeryPoor,'HT Proportion'!_Bins1)/[1]Analysis!$C$129*100</definedName>
    <definedName name="_RelFrequency3b_VeryPoor" localSheetId="16">FREQUENCY(_HousePrices3_VeryPoor,SampleSize!_Bins1)/[1]Analysis!$C$129*100</definedName>
    <definedName name="_RelFrequency3b_VeryPoor">FREQUENCY(_HousePrices3_VeryPoor,_Bins1)/[1]Analysis!$C$129*100</definedName>
    <definedName name="_RelFrequency4_Owner" localSheetId="15">FREQUENCY(_HousePrices4_Owner,CI_Proportion!_Bins1)/[1]Analysis!$E$190*100</definedName>
    <definedName name="_RelFrequency4_Owner" localSheetId="17">FREQUENCY(_HousePrices4_Owner,'HT Mean'!_Bins1)/[1]Analysis!$E$190*100</definedName>
    <definedName name="_RelFrequency4_Owner" localSheetId="18">FREQUENCY(_HousePrices4_Owner,'HT Proportion'!_Bins1)/[1]Analysis!$E$190*100</definedName>
    <definedName name="_RelFrequency4_Owner" localSheetId="16">FREQUENCY(_HousePrices4_Owner,SampleSize!_Bins1)/[1]Analysis!$E$190*100</definedName>
    <definedName name="_RelFrequency4_Owner">FREQUENCY(_HousePrices4_Owner,_Bins1)/[1]Analysis!$E$190*100</definedName>
    <definedName name="_RelFrequency4_Rented" localSheetId="15">FREQUENCY(_HousePrices4_Rented,CI_Proportion!_Bins1)/[1]Analysis!$D$190*100</definedName>
    <definedName name="_RelFrequency4_Rented" localSheetId="17">FREQUENCY(_HousePrices4_Rented,'HT Mean'!_Bins1)/[1]Analysis!$D$190*100</definedName>
    <definedName name="_RelFrequency4_Rented" localSheetId="18">FREQUENCY(_HousePrices4_Rented,'HT Proportion'!_Bins1)/[1]Analysis!$D$190*100</definedName>
    <definedName name="_RelFrequency4_Rented" localSheetId="16">FREQUENCY(_HousePrices4_Rented,SampleSize!_Bins1)/[1]Analysis!$D$190*100</definedName>
    <definedName name="_RelFrequency4_Rented">FREQUENCY(_HousePrices4_Rented,_Bins1)/[1]Analysis!$D$190*100</definedName>
    <definedName name="_RelFrequency4_Vacant" localSheetId="15">FREQUENCY(_HousePrices4_Vacant,CI_Proportion!_Bins1)/[1]Analysis!$C$190*100</definedName>
    <definedName name="_RelFrequency4_Vacant" localSheetId="17">FREQUENCY(_HousePrices4_Vacant,'HT Mean'!_Bins1)/[1]Analysis!$C$190*100</definedName>
    <definedName name="_RelFrequency4_Vacant" localSheetId="18">FREQUENCY(_HousePrices4_Vacant,'HT Proportion'!_Bins1)/[1]Analysis!$C$190*100</definedName>
    <definedName name="_RelFrequency4_Vacant" localSheetId="16">FREQUENCY(_HousePrices4_Vacant,SampleSize!_Bins1)/[1]Analysis!$C$190*100</definedName>
    <definedName name="_RelFrequency4_Vacant">FREQUENCY(_HousePrices4_Vacant,_Bins1)/[1]Analysis!$C$190*100</definedName>
    <definedName name="_RentalStatus4">[1]Analysis!$C$189:$E$189</definedName>
    <definedName name="_Spacing1">([1]Analysis!$B$5-[1]Analysis!$B$4)/([1]Analysis!$B$6-2)</definedName>
    <definedName name="_Suburbs2">[1]Analysis!$C$55:$E$55</definedName>
    <definedName name="_xlchart.0" hidden="1">Q1a!$A$1</definedName>
    <definedName name="_xlchart.1" hidden="1">Q1a!$A$2:$A$203</definedName>
    <definedName name="_xlchart.2" hidden="1">Q1a!$A$1</definedName>
    <definedName name="_xlchart.3" hidden="1">Q1a!$A$2:$A$203</definedName>
    <definedName name="_xlchart.4" hidden="1">Q3a!$A$1</definedName>
    <definedName name="_xlchart.5" hidden="1">Q3a!$A$2:$A$121</definedName>
    <definedName name="_xlchart.6" hidden="1">Q3b!$A$1</definedName>
    <definedName name="_xlchart.7" hidden="1">Q3b!$A$2:$A$203</definedName>
    <definedName name="AA" localSheetId="14">#REF!</definedName>
    <definedName name="AA" localSheetId="15">#REF!</definedName>
    <definedName name="AA" localSheetId="17">#REF!</definedName>
    <definedName name="AA" localSheetId="18">#REF!</definedName>
    <definedName name="AA" localSheetId="16">#REF!</definedName>
    <definedName name="AA">#REF!</definedName>
    <definedName name="AAA" localSheetId="14">#REF!</definedName>
    <definedName name="AAA" localSheetId="15">#REF!</definedName>
    <definedName name="AAA" localSheetId="17">#REF!</definedName>
    <definedName name="AAA" localSheetId="18">#REF!</definedName>
    <definedName name="AAA" localSheetId="16">#REF!</definedName>
    <definedName name="AAA">#REF!</definedName>
    <definedName name="aaaaa" localSheetId="14">#REF!</definedName>
    <definedName name="aaaaa" localSheetId="15">#REF!</definedName>
    <definedName name="aaaaa" localSheetId="17">#REF!</definedName>
    <definedName name="aaaaa" localSheetId="18">#REF!</definedName>
    <definedName name="aaaaa" localSheetId="16">#REF!</definedName>
    <definedName name="aaaaa">#REF!</definedName>
    <definedName name="aaaaaa" localSheetId="14">#REF!</definedName>
    <definedName name="aaaaaa" localSheetId="15">#REF!</definedName>
    <definedName name="aaaaaa" localSheetId="17">#REF!</definedName>
    <definedName name="aaaaaa" localSheetId="18">#REF!</definedName>
    <definedName name="aaaaaa" localSheetId="16">#REF!</definedName>
    <definedName name="aaaaaa">#REF!</definedName>
    <definedName name="AAD" localSheetId="14">#REF!</definedName>
    <definedName name="AAD" localSheetId="15">#REF!</definedName>
    <definedName name="AAD" localSheetId="17">#REF!</definedName>
    <definedName name="AAD" localSheetId="18">#REF!</definedName>
    <definedName name="AAD" localSheetId="16">#REF!</definedName>
    <definedName name="AAD">#REF!</definedName>
    <definedName name="ab" localSheetId="14">#REF!</definedName>
    <definedName name="ab" localSheetId="15">#REF!</definedName>
    <definedName name="ab" localSheetId="17">#REF!</definedName>
    <definedName name="ab" localSheetId="18">#REF!</definedName>
    <definedName name="ab" localSheetId="16">#REF!</definedName>
    <definedName name="ab">#REF!</definedName>
    <definedName name="ABS" localSheetId="14">#REF!</definedName>
    <definedName name="ABS" localSheetId="15">#REF!</definedName>
    <definedName name="ABS" localSheetId="17">#REF!</definedName>
    <definedName name="ABS" localSheetId="18">#REF!</definedName>
    <definedName name="ABS" localSheetId="16">#REF!</definedName>
    <definedName name="ABS">#REF!</definedName>
    <definedName name="advb" localSheetId="14">#REF!</definedName>
    <definedName name="advb" localSheetId="15">#REF!</definedName>
    <definedName name="advb" localSheetId="17">#REF!</definedName>
    <definedName name="advb" localSheetId="18">#REF!</definedName>
    <definedName name="advb" localSheetId="16">#REF!</definedName>
    <definedName name="advb">#REF!</definedName>
    <definedName name="ae" localSheetId="14">#REF!</definedName>
    <definedName name="ae" localSheetId="15">#REF!</definedName>
    <definedName name="ae" localSheetId="17">#REF!</definedName>
    <definedName name="ae" localSheetId="18">#REF!</definedName>
    <definedName name="ae" localSheetId="16">#REF!</definedName>
    <definedName name="ae">#REF!</definedName>
    <definedName name="Age" localSheetId="14">#REF!</definedName>
    <definedName name="Age" localSheetId="15">#REF!</definedName>
    <definedName name="Age" localSheetId="17">#REF!</definedName>
    <definedName name="Age" localSheetId="18">#REF!</definedName>
    <definedName name="Age" localSheetId="16">#REF!</definedName>
    <definedName name="Age">'Houses Database'!$E$2:$E$121</definedName>
    <definedName name="Aircon">'Houses Database'!$R$2:$R$121</definedName>
    <definedName name="aq" localSheetId="14">#REF!</definedName>
    <definedName name="aq" localSheetId="15">#REF!</definedName>
    <definedName name="aq" localSheetId="17">#REF!</definedName>
    <definedName name="aq" localSheetId="18">#REF!</definedName>
    <definedName name="aq" localSheetId="16">#REF!</definedName>
    <definedName name="aq">#REF!</definedName>
    <definedName name="Area">'Houses Database'!$F$2:$F$121</definedName>
    <definedName name="as" localSheetId="14">#REF!</definedName>
    <definedName name="as" localSheetId="15">#REF!</definedName>
    <definedName name="as" localSheetId="17">#REF!</definedName>
    <definedName name="as" localSheetId="18">#REF!</definedName>
    <definedName name="as" localSheetId="16">#REF!</definedName>
    <definedName name="as">#REF!</definedName>
    <definedName name="asd" localSheetId="14">#REF!</definedName>
    <definedName name="asd" localSheetId="15">#REF!</definedName>
    <definedName name="asd" localSheetId="17">#REF!</definedName>
    <definedName name="asd" localSheetId="18">#REF!</definedName>
    <definedName name="asd" localSheetId="16">#REF!</definedName>
    <definedName name="asd">#REF!</definedName>
    <definedName name="ase" localSheetId="14">#REF!</definedName>
    <definedName name="ase" localSheetId="15">#REF!</definedName>
    <definedName name="ase" localSheetId="17">#REF!</definedName>
    <definedName name="ase" localSheetId="18">#REF!</definedName>
    <definedName name="ase" localSheetId="16">#REF!</definedName>
    <definedName name="ase">#REF!</definedName>
    <definedName name="at" localSheetId="14">#REF!</definedName>
    <definedName name="at" localSheetId="15">#REF!</definedName>
    <definedName name="at" localSheetId="17">#REF!</definedName>
    <definedName name="at" localSheetId="18">#REF!</definedName>
    <definedName name="at" localSheetId="16">#REF!</definedName>
    <definedName name="at">#REF!</definedName>
    <definedName name="AtConrobar" localSheetId="14">#REF!</definedName>
    <definedName name="AtConrobar" localSheetId="15">#REF!</definedName>
    <definedName name="AtConrobar" localSheetId="17">#REF!</definedName>
    <definedName name="AtConrobar" localSheetId="18">#REF!</definedName>
    <definedName name="AtConrobar" localSheetId="16">#REF!</definedName>
    <definedName name="AtConrobar">#REF!</definedName>
    <definedName name="Bathrooms">'Houses Database'!$O$2:$O$121</definedName>
    <definedName name="Bayviews">'Houses Database'!$S$2:$S$121</definedName>
    <definedName name="Bedrooms">'Houses Database'!$N$2:$N$121</definedName>
    <definedName name="bjs" localSheetId="14">#REF!</definedName>
    <definedName name="bjs" localSheetId="15">#REF!</definedName>
    <definedName name="bjs" localSheetId="17">#REF!</definedName>
    <definedName name="bjs" localSheetId="18">#REF!</definedName>
    <definedName name="bjs" localSheetId="16">#REF!</definedName>
    <definedName name="bjs">#REF!</definedName>
    <definedName name="bnm" localSheetId="14">#REF!</definedName>
    <definedName name="bnm" localSheetId="15">#REF!</definedName>
    <definedName name="bnm" localSheetId="17">#REF!</definedName>
    <definedName name="bnm" localSheetId="18">#REF!</definedName>
    <definedName name="bnm" localSheetId="16">#REF!</definedName>
    <definedName name="bnm">#REF!</definedName>
    <definedName name="co" localSheetId="14">#REF!</definedName>
    <definedName name="co" localSheetId="15">#REF!</definedName>
    <definedName name="co" localSheetId="17">#REF!</definedName>
    <definedName name="co" localSheetId="18">#REF!</definedName>
    <definedName name="co" localSheetId="16">#REF!</definedName>
    <definedName name="co">#REF!</definedName>
    <definedName name="Condition">'Houses Database'!$W$2:$W$121</definedName>
    <definedName name="CorpCult" localSheetId="14">#REF!</definedName>
    <definedName name="CorpCult" localSheetId="15">#REF!</definedName>
    <definedName name="CorpCult" localSheetId="17">#REF!</definedName>
    <definedName name="CorpCult" localSheetId="18">#REF!</definedName>
    <definedName name="CorpCult" localSheetId="16">#REF!</definedName>
    <definedName name="CorpCult">#REF!</definedName>
    <definedName name="cvb" localSheetId="14">#REF!</definedName>
    <definedName name="cvb" localSheetId="15">#REF!</definedName>
    <definedName name="cvb" localSheetId="17">#REF!</definedName>
    <definedName name="cvb" localSheetId="18">#REF!</definedName>
    <definedName name="cvb" localSheetId="16">#REF!</definedName>
    <definedName name="cvb">#REF!</definedName>
    <definedName name="da" localSheetId="14">#REF!</definedName>
    <definedName name="da" localSheetId="15">#REF!</definedName>
    <definedName name="da" localSheetId="17">#REF!</definedName>
    <definedName name="da" localSheetId="18">#REF!</definedName>
    <definedName name="da" localSheetId="16">#REF!</definedName>
    <definedName name="da">#REF!</definedName>
    <definedName name="Dataset" localSheetId="14">#REF!</definedName>
    <definedName name="Dataset" localSheetId="15">#REF!</definedName>
    <definedName name="Dataset" localSheetId="17">#REF!</definedName>
    <definedName name="Dataset" localSheetId="18">#REF!</definedName>
    <definedName name="Dataset" localSheetId="16">#REF!</definedName>
    <definedName name="Dataset">'Houses Database'!$A$2:$X$121</definedName>
    <definedName name="datasetH" localSheetId="14">#REF!</definedName>
    <definedName name="datasetH" localSheetId="15">#REF!</definedName>
    <definedName name="datasetH" localSheetId="17">#REF!</definedName>
    <definedName name="datasetH" localSheetId="18">#REF!</definedName>
    <definedName name="datasetH" localSheetId="16">#REF!</definedName>
    <definedName name="datasetH">#REF!</definedName>
    <definedName name="DaysAbsent" localSheetId="14">#REF!</definedName>
    <definedName name="DaysAbsent" localSheetId="15">#REF!</definedName>
    <definedName name="DaysAbsent" localSheetId="17">#REF!</definedName>
    <definedName name="DaysAbsent" localSheetId="18">#REF!</definedName>
    <definedName name="DaysAbsent" localSheetId="16">#REF!</definedName>
    <definedName name="DaysAbsent">#REF!</definedName>
    <definedName name="dddddd" localSheetId="14">#REF!</definedName>
    <definedName name="dddddd" localSheetId="15">#REF!</definedName>
    <definedName name="dddddd" localSheetId="17">#REF!</definedName>
    <definedName name="dddddd" localSheetId="18">#REF!</definedName>
    <definedName name="dddddd" localSheetId="16">#REF!</definedName>
    <definedName name="dddddd">#REF!</definedName>
    <definedName name="ddddq" localSheetId="14">#REF!</definedName>
    <definedName name="ddddq" localSheetId="15">#REF!</definedName>
    <definedName name="ddddq" localSheetId="17">#REF!</definedName>
    <definedName name="ddddq" localSheetId="18">#REF!</definedName>
    <definedName name="ddddq" localSheetId="16">#REF!</definedName>
    <definedName name="ddddq">#REF!</definedName>
    <definedName name="ddds" localSheetId="14">#REF!</definedName>
    <definedName name="ddds" localSheetId="15">#REF!</definedName>
    <definedName name="ddds" localSheetId="17">#REF!</definedName>
    <definedName name="ddds" localSheetId="18">#REF!</definedName>
    <definedName name="ddds" localSheetId="16">#REF!</definedName>
    <definedName name="ddds">#REF!</definedName>
    <definedName name="Department" localSheetId="14">#REF!</definedName>
    <definedName name="Department" localSheetId="15">#REF!</definedName>
    <definedName name="Department" localSheetId="17">#REF!</definedName>
    <definedName name="Department" localSheetId="18">#REF!</definedName>
    <definedName name="Department" localSheetId="16">#REF!</definedName>
    <definedName name="Department">#REF!</definedName>
    <definedName name="DepartmentNum" localSheetId="14">#REF!</definedName>
    <definedName name="DepartmentNum" localSheetId="15">#REF!</definedName>
    <definedName name="DepartmentNum" localSheetId="17">#REF!</definedName>
    <definedName name="DepartmentNum" localSheetId="18">#REF!</definedName>
    <definedName name="DepartmentNum" localSheetId="16">#REF!</definedName>
    <definedName name="DepartmentNum">#REF!</definedName>
    <definedName name="DEPT" localSheetId="14">#REF!</definedName>
    <definedName name="DEPT" localSheetId="15">#REF!</definedName>
    <definedName name="DEPT" localSheetId="17">#REF!</definedName>
    <definedName name="DEPT" localSheetId="18">#REF!</definedName>
    <definedName name="DEPT" localSheetId="16">#REF!</definedName>
    <definedName name="DEPT">#REF!</definedName>
    <definedName name="dfg" localSheetId="14">#REF!</definedName>
    <definedName name="dfg" localSheetId="15">#REF!</definedName>
    <definedName name="dfg" localSheetId="17">#REF!</definedName>
    <definedName name="dfg" localSheetId="18">#REF!</definedName>
    <definedName name="dfg" localSheetId="16">#REF!</definedName>
    <definedName name="dfg">#REF!</definedName>
    <definedName name="dfgs" localSheetId="14">#REF!</definedName>
    <definedName name="dfgs" localSheetId="15">#REF!</definedName>
    <definedName name="dfgs" localSheetId="17">#REF!</definedName>
    <definedName name="dfgs" localSheetId="18">#REF!</definedName>
    <definedName name="dfgs" localSheetId="16">#REF!</definedName>
    <definedName name="dfgs">#REF!</definedName>
    <definedName name="dh" localSheetId="14">#REF!</definedName>
    <definedName name="dh" localSheetId="15">#REF!</definedName>
    <definedName name="dh" localSheetId="17">#REF!</definedName>
    <definedName name="dh" localSheetId="18">#REF!</definedName>
    <definedName name="dh" localSheetId="16">#REF!</definedName>
    <definedName name="dh">#REF!</definedName>
    <definedName name="dhj" localSheetId="14">#REF!</definedName>
    <definedName name="dhj" localSheetId="15">#REF!</definedName>
    <definedName name="dhj" localSheetId="17">#REF!</definedName>
    <definedName name="dhj" localSheetId="18">#REF!</definedName>
    <definedName name="dhj" localSheetId="16">#REF!</definedName>
    <definedName name="dhj">#REF!</definedName>
    <definedName name="DPN" localSheetId="14">#REF!</definedName>
    <definedName name="DPN" localSheetId="15">#REF!</definedName>
    <definedName name="DPN" localSheetId="17">#REF!</definedName>
    <definedName name="DPN" localSheetId="18">#REF!</definedName>
    <definedName name="DPN" localSheetId="16">#REF!</definedName>
    <definedName name="DPN">#REF!</definedName>
    <definedName name="dvb" localSheetId="14">#REF!</definedName>
    <definedName name="dvb" localSheetId="15">#REF!</definedName>
    <definedName name="dvb" localSheetId="17">#REF!</definedName>
    <definedName name="dvb" localSheetId="18">#REF!</definedName>
    <definedName name="dvb" localSheetId="16">#REF!</definedName>
    <definedName name="dvb">#REF!</definedName>
    <definedName name="dvbb" localSheetId="14">#REF!</definedName>
    <definedName name="dvbb" localSheetId="15">#REF!</definedName>
    <definedName name="dvbb" localSheetId="17">#REF!</definedName>
    <definedName name="dvbb" localSheetId="18">#REF!</definedName>
    <definedName name="dvbb" localSheetId="16">#REF!</definedName>
    <definedName name="dvbb">#REF!</definedName>
    <definedName name="ED" localSheetId="14">#REF!</definedName>
    <definedName name="ED" localSheetId="15">#REF!</definedName>
    <definedName name="ED" localSheetId="17">#REF!</definedName>
    <definedName name="ED" localSheetId="18">#REF!</definedName>
    <definedName name="ED" localSheetId="16">#REF!</definedName>
    <definedName name="ED">#REF!</definedName>
    <definedName name="EducYrs" localSheetId="14">#REF!</definedName>
    <definedName name="EducYrs" localSheetId="15">#REF!</definedName>
    <definedName name="EducYrs" localSheetId="17">#REF!</definedName>
    <definedName name="EducYrs" localSheetId="18">#REF!</definedName>
    <definedName name="EducYrs" localSheetId="16">#REF!</definedName>
    <definedName name="EducYrs">#REF!</definedName>
    <definedName name="edy" localSheetId="14">#REF!</definedName>
    <definedName name="edy" localSheetId="15">#REF!</definedName>
    <definedName name="edy" localSheetId="17">#REF!</definedName>
    <definedName name="edy" localSheetId="18">#REF!</definedName>
    <definedName name="edy" localSheetId="16">#REF!</definedName>
    <definedName name="edy">#REF!</definedName>
    <definedName name="ef" localSheetId="14">#REF!</definedName>
    <definedName name="ef" localSheetId="15">#REF!</definedName>
    <definedName name="ef" localSheetId="17">#REF!</definedName>
    <definedName name="ef" localSheetId="18">#REF!</definedName>
    <definedName name="ef" localSheetId="16">#REF!</definedName>
    <definedName name="ef">#REF!</definedName>
    <definedName name="ery" localSheetId="14">#REF!</definedName>
    <definedName name="ery" localSheetId="15">#REF!</definedName>
    <definedName name="ery" localSheetId="17">#REF!</definedName>
    <definedName name="ery" localSheetId="18">#REF!</definedName>
    <definedName name="ery" localSheetId="16">#REF!</definedName>
    <definedName name="ery">#REF!</definedName>
    <definedName name="fdg" localSheetId="14">#REF!</definedName>
    <definedName name="fdg" localSheetId="15">#REF!</definedName>
    <definedName name="fdg" localSheetId="17">#REF!</definedName>
    <definedName name="fdg" localSheetId="18">#REF!</definedName>
    <definedName name="fdg" localSheetId="16">#REF!</definedName>
    <definedName name="fdg">#REF!</definedName>
    <definedName name="fds" localSheetId="14">#REF!</definedName>
    <definedName name="fds" localSheetId="15">#REF!</definedName>
    <definedName name="fds" localSheetId="17">#REF!</definedName>
    <definedName name="fds" localSheetId="18">#REF!</definedName>
    <definedName name="fds" localSheetId="16">#REF!</definedName>
    <definedName name="fds">#REF!</definedName>
    <definedName name="fdt" localSheetId="14">#REF!</definedName>
    <definedName name="fdt" localSheetId="15">#REF!</definedName>
    <definedName name="fdt" localSheetId="17">#REF!</definedName>
    <definedName name="fdt" localSheetId="18">#REF!</definedName>
    <definedName name="fdt" localSheetId="16">#REF!</definedName>
    <definedName name="fdt">#REF!</definedName>
    <definedName name="fff" localSheetId="14">#REF!</definedName>
    <definedName name="fff" localSheetId="15">#REF!</definedName>
    <definedName name="fff" localSheetId="17">#REF!</definedName>
    <definedName name="fff" localSheetId="18">#REF!</definedName>
    <definedName name="fff" localSheetId="16">#REF!</definedName>
    <definedName name="fff">#REF!</definedName>
    <definedName name="ffff" localSheetId="14">#REF!</definedName>
    <definedName name="ffff" localSheetId="15">#REF!</definedName>
    <definedName name="ffff" localSheetId="17">#REF!</definedName>
    <definedName name="ffff" localSheetId="18">#REF!</definedName>
    <definedName name="ffff" localSheetId="16">#REF!</definedName>
    <definedName name="ffff">#REF!</definedName>
    <definedName name="fffff" localSheetId="14">#REF!</definedName>
    <definedName name="fffff" localSheetId="15">#REF!</definedName>
    <definedName name="fffff" localSheetId="17">#REF!</definedName>
    <definedName name="fffff" localSheetId="18">#REF!</definedName>
    <definedName name="fffff" localSheetId="16">#REF!</definedName>
    <definedName name="fffff">#REF!</definedName>
    <definedName name="ffffg" localSheetId="14">#REF!</definedName>
    <definedName name="ffffg" localSheetId="15">#REF!</definedName>
    <definedName name="ffffg" localSheetId="17">#REF!</definedName>
    <definedName name="ffffg" localSheetId="18">#REF!</definedName>
    <definedName name="ffffg" localSheetId="16">#REF!</definedName>
    <definedName name="ffffg">#REF!</definedName>
    <definedName name="fg" localSheetId="14">#REF!</definedName>
    <definedName name="fg" localSheetId="15">#REF!</definedName>
    <definedName name="fg" localSheetId="17">#REF!</definedName>
    <definedName name="fg" localSheetId="18">#REF!</definedName>
    <definedName name="fg" localSheetId="16">#REF!</definedName>
    <definedName name="fg">#REF!</definedName>
    <definedName name="fgh" localSheetId="14">#REF!</definedName>
    <definedName name="fgh" localSheetId="15">#REF!</definedName>
    <definedName name="fgh" localSheetId="17">#REF!</definedName>
    <definedName name="fgh" localSheetId="18">#REF!</definedName>
    <definedName name="fgh" localSheetId="16">#REF!</definedName>
    <definedName name="fgh">#REF!</definedName>
    <definedName name="Gender" localSheetId="14">#REF!</definedName>
    <definedName name="Gender" localSheetId="15">#REF!</definedName>
    <definedName name="Gender" localSheetId="17">#REF!</definedName>
    <definedName name="Gender" localSheetId="18">#REF!</definedName>
    <definedName name="Gender" localSheetId="16">#REF!</definedName>
    <definedName name="Gender">#REF!</definedName>
    <definedName name="gggd" localSheetId="14">#REF!</definedName>
    <definedName name="gggd" localSheetId="15">#REF!</definedName>
    <definedName name="gggd" localSheetId="17">#REF!</definedName>
    <definedName name="gggd" localSheetId="18">#REF!</definedName>
    <definedName name="gggd" localSheetId="16">#REF!</definedName>
    <definedName name="gggd">#REF!</definedName>
    <definedName name="ggh" localSheetId="14">#REF!</definedName>
    <definedName name="ggh" localSheetId="15">#REF!</definedName>
    <definedName name="ggh" localSheetId="17">#REF!</definedName>
    <definedName name="ggh" localSheetId="18">#REF!</definedName>
    <definedName name="ggh" localSheetId="16">#REF!</definedName>
    <definedName name="ggh">#REF!</definedName>
    <definedName name="ghj" localSheetId="14">#REF!</definedName>
    <definedName name="ghj" localSheetId="15">#REF!</definedName>
    <definedName name="ghj" localSheetId="17">#REF!</definedName>
    <definedName name="ghj" localSheetId="18">#REF!</definedName>
    <definedName name="ghj" localSheetId="16">#REF!</definedName>
    <definedName name="ghj">#REF!</definedName>
    <definedName name="GN" localSheetId="14">#REF!</definedName>
    <definedName name="GN" localSheetId="15">#REF!</definedName>
    <definedName name="GN" localSheetId="17">#REF!</definedName>
    <definedName name="GN" localSheetId="18">#REF!</definedName>
    <definedName name="GN" localSheetId="16">#REF!</definedName>
    <definedName name="GN">#REF!</definedName>
    <definedName name="gnh" localSheetId="14">#REF!</definedName>
    <definedName name="gnh" localSheetId="15">#REF!</definedName>
    <definedName name="gnh" localSheetId="17">#REF!</definedName>
    <definedName name="gnh" localSheetId="18">#REF!</definedName>
    <definedName name="gnh" localSheetId="16">#REF!</definedName>
    <definedName name="gnh">#REF!</definedName>
    <definedName name="HBN" localSheetId="14">#REF!</definedName>
    <definedName name="HBN" localSheetId="15">#REF!</definedName>
    <definedName name="HBN" localSheetId="17">#REF!</definedName>
    <definedName name="HBN" localSheetId="18">#REF!</definedName>
    <definedName name="HBN" localSheetId="16">#REF!</definedName>
    <definedName name="HBN">#REF!</definedName>
    <definedName name="Heating">'Houses Database'!$Q$2:$Q$121</definedName>
    <definedName name="hhh" localSheetId="14">#REF!</definedName>
    <definedName name="hhh" localSheetId="15">#REF!</definedName>
    <definedName name="hhh" localSheetId="17">#REF!</definedName>
    <definedName name="hhh" localSheetId="18">#REF!</definedName>
    <definedName name="hhh" localSheetId="16">#REF!</definedName>
    <definedName name="hhh">#REF!</definedName>
    <definedName name="HomeBrand">'[2]Stores-Data'!#REF!</definedName>
    <definedName name="jbdf" localSheetId="14">#REF!</definedName>
    <definedName name="jbdf" localSheetId="15">#REF!</definedName>
    <definedName name="jbdf" localSheetId="17">#REF!</definedName>
    <definedName name="jbdf" localSheetId="18">#REF!</definedName>
    <definedName name="jbdf" localSheetId="16">#REF!</definedName>
    <definedName name="jbdf">#REF!</definedName>
    <definedName name="JBS" localSheetId="14">#REF!</definedName>
    <definedName name="JBS" localSheetId="15">#REF!</definedName>
    <definedName name="JBS" localSheetId="17">#REF!</definedName>
    <definedName name="JBS" localSheetId="18">#REF!</definedName>
    <definedName name="JBS" localSheetId="16">#REF!</definedName>
    <definedName name="JBS">#REF!</definedName>
    <definedName name="JJ" localSheetId="14">#REF!</definedName>
    <definedName name="JJ" localSheetId="15">#REF!</definedName>
    <definedName name="JJ" localSheetId="17">#REF!</definedName>
    <definedName name="JJ" localSheetId="18">#REF!</definedName>
    <definedName name="JJ" localSheetId="16">#REF!</definedName>
    <definedName name="JJ">#REF!</definedName>
    <definedName name="JJJ" localSheetId="14">#REF!</definedName>
    <definedName name="JJJ" localSheetId="15">#REF!</definedName>
    <definedName name="JJJ" localSheetId="17">#REF!</definedName>
    <definedName name="JJJ" localSheetId="18">#REF!</definedName>
    <definedName name="JJJ" localSheetId="16">#REF!</definedName>
    <definedName name="JJJ">#REF!</definedName>
    <definedName name="jjy" localSheetId="14">#REF!</definedName>
    <definedName name="jjy" localSheetId="15">#REF!</definedName>
    <definedName name="jjy" localSheetId="17">#REF!</definedName>
    <definedName name="jjy" localSheetId="18">#REF!</definedName>
    <definedName name="jjy" localSheetId="16">#REF!</definedName>
    <definedName name="jjy">#REF!</definedName>
    <definedName name="jls" localSheetId="14">#REF!</definedName>
    <definedName name="jls" localSheetId="15">#REF!</definedName>
    <definedName name="jls" localSheetId="17">#REF!</definedName>
    <definedName name="jls" localSheetId="18">#REF!</definedName>
    <definedName name="jls" localSheetId="16">#REF!</definedName>
    <definedName name="jls">#REF!</definedName>
    <definedName name="jnur" localSheetId="14">#REF!</definedName>
    <definedName name="jnur" localSheetId="15">#REF!</definedName>
    <definedName name="jnur" localSheetId="17">#REF!</definedName>
    <definedName name="jnur" localSheetId="18">#REF!</definedName>
    <definedName name="jnur" localSheetId="16">#REF!</definedName>
    <definedName name="jnur">#REF!</definedName>
    <definedName name="JobSat" localSheetId="14">#REF!</definedName>
    <definedName name="JobSat" localSheetId="15">#REF!</definedName>
    <definedName name="JobSat" localSheetId="17">#REF!</definedName>
    <definedName name="JobSat" localSheetId="18">#REF!</definedName>
    <definedName name="JobSat" localSheetId="16">#REF!</definedName>
    <definedName name="JobSat">#REF!</definedName>
    <definedName name="JobSecure" localSheetId="14">#REF!</definedName>
    <definedName name="JobSecure" localSheetId="15">#REF!</definedName>
    <definedName name="JobSecure" localSheetId="17">#REF!</definedName>
    <definedName name="JobSecure" localSheetId="18">#REF!</definedName>
    <definedName name="JobSecure" localSheetId="16">#REF!</definedName>
    <definedName name="JobSecure">#REF!</definedName>
    <definedName name="JobSecureNum" localSheetId="14">#REF!</definedName>
    <definedName name="JobSecureNum" localSheetId="15">#REF!</definedName>
    <definedName name="JobSecureNum" localSheetId="17">#REF!</definedName>
    <definedName name="JobSecureNum" localSheetId="18">#REF!</definedName>
    <definedName name="JobSecureNum" localSheetId="16">#REF!</definedName>
    <definedName name="JobSecureNum">#REF!</definedName>
    <definedName name="JS" localSheetId="14">#REF!</definedName>
    <definedName name="JS" localSheetId="15">#REF!</definedName>
    <definedName name="JS" localSheetId="17">#REF!</definedName>
    <definedName name="JS" localSheetId="18">#REF!</definedName>
    <definedName name="JS" localSheetId="16">#REF!</definedName>
    <definedName name="JS">#REF!</definedName>
    <definedName name="jst" localSheetId="14">#REF!</definedName>
    <definedName name="jst" localSheetId="15">#REF!</definedName>
    <definedName name="jst" localSheetId="17">#REF!</definedName>
    <definedName name="jst" localSheetId="18">#REF!</definedName>
    <definedName name="jst" localSheetId="16">#REF!</definedName>
    <definedName name="jst">#REF!</definedName>
    <definedName name="juyt" localSheetId="14">#REF!</definedName>
    <definedName name="juyt" localSheetId="15">#REF!</definedName>
    <definedName name="juyt" localSheetId="17">#REF!</definedName>
    <definedName name="juyt" localSheetId="18">#REF!</definedName>
    <definedName name="juyt" localSheetId="16">#REF!</definedName>
    <definedName name="juyt">#REF!</definedName>
    <definedName name="khj" localSheetId="14">#REF!</definedName>
    <definedName name="khj" localSheetId="15">#REF!</definedName>
    <definedName name="khj" localSheetId="17">#REF!</definedName>
    <definedName name="khj" localSheetId="18">#REF!</definedName>
    <definedName name="khj" localSheetId="16">#REF!</definedName>
    <definedName name="khj">#REF!</definedName>
    <definedName name="khl" localSheetId="14">#REF!</definedName>
    <definedName name="khl" localSheetId="15">#REF!</definedName>
    <definedName name="khl" localSheetId="17">#REF!</definedName>
    <definedName name="khl" localSheetId="18">#REF!</definedName>
    <definedName name="khl" localSheetId="16">#REF!</definedName>
    <definedName name="khl">#REF!</definedName>
    <definedName name="kilometres" localSheetId="14">#REF!</definedName>
    <definedName name="kilometres" localSheetId="15">#REF!</definedName>
    <definedName name="kilometres" localSheetId="17">#REF!</definedName>
    <definedName name="kilometres" localSheetId="18">#REF!</definedName>
    <definedName name="kilometres" localSheetId="16">#REF!</definedName>
    <definedName name="kilometres">#REF!</definedName>
    <definedName name="Kitchen">'Houses Database'!$P$2:$P$121</definedName>
    <definedName name="KK" localSheetId="14">#REF!</definedName>
    <definedName name="KK" localSheetId="15">#REF!</definedName>
    <definedName name="KK" localSheetId="17">#REF!</definedName>
    <definedName name="KK" localSheetId="18">#REF!</definedName>
    <definedName name="KK" localSheetId="16">#REF!</definedName>
    <definedName name="KK">#REF!</definedName>
    <definedName name="KKK" localSheetId="14">#REF!</definedName>
    <definedName name="KKK" localSheetId="15">#REF!</definedName>
    <definedName name="KKK" localSheetId="17">#REF!</definedName>
    <definedName name="KKK" localSheetId="18">#REF!</definedName>
    <definedName name="KKK" localSheetId="16">#REF!</definedName>
    <definedName name="KKK">#REF!</definedName>
    <definedName name="kkkky" localSheetId="14">#REF!</definedName>
    <definedName name="kkkky" localSheetId="15">#REF!</definedName>
    <definedName name="kkkky" localSheetId="17">#REF!</definedName>
    <definedName name="kkkky" localSheetId="18">#REF!</definedName>
    <definedName name="kkkky" localSheetId="16">#REF!</definedName>
    <definedName name="kkkky">#REF!</definedName>
    <definedName name="kkkt" localSheetId="14">#REF!</definedName>
    <definedName name="kkkt" localSheetId="15">#REF!</definedName>
    <definedName name="kkkt" localSheetId="17">#REF!</definedName>
    <definedName name="kkkt" localSheetId="18">#REF!</definedName>
    <definedName name="kkkt" localSheetId="16">#REF!</definedName>
    <definedName name="kkkt">#REF!</definedName>
    <definedName name="kmg" localSheetId="14">#REF!</definedName>
    <definedName name="kmg" localSheetId="15">#REF!</definedName>
    <definedName name="kmg" localSheetId="17">#REF!</definedName>
    <definedName name="kmg" localSheetId="18">#REF!</definedName>
    <definedName name="kmg" localSheetId="16">#REF!</definedName>
    <definedName name="kmg">#REF!</definedName>
    <definedName name="KML" localSheetId="14">#REF!</definedName>
    <definedName name="KML" localSheetId="15">#REF!</definedName>
    <definedName name="KML" localSheetId="17">#REF!</definedName>
    <definedName name="KML" localSheetId="18">#REF!</definedName>
    <definedName name="KML" localSheetId="16">#REF!</definedName>
    <definedName name="KML">#REF!</definedName>
    <definedName name="LotSize">'Houses Database'!$D$2:$D$121</definedName>
    <definedName name="Material">'Houses Database'!$G$2:$G$121</definedName>
    <definedName name="npd" localSheetId="14">#REF!</definedName>
    <definedName name="npd" localSheetId="15">#REF!</definedName>
    <definedName name="npd" localSheetId="17">#REF!</definedName>
    <definedName name="npd" localSheetId="18">#REF!</definedName>
    <definedName name="npd" localSheetId="16">#REF!</definedName>
    <definedName name="npd">#REF!</definedName>
    <definedName name="olm" localSheetId="14">#REF!</definedName>
    <definedName name="olm" localSheetId="15">#REF!</definedName>
    <definedName name="olm" localSheetId="17">#REF!</definedName>
    <definedName name="olm" localSheetId="18">#REF!</definedName>
    <definedName name="olm" localSheetId="16">#REF!</definedName>
    <definedName name="olm">#REF!</definedName>
    <definedName name="pde" localSheetId="14">#REF!</definedName>
    <definedName name="pde" localSheetId="15">#REF!</definedName>
    <definedName name="pde" localSheetId="17">#REF!</definedName>
    <definedName name="pde" localSheetId="18">#REF!</definedName>
    <definedName name="pde" localSheetId="16">#REF!</definedName>
    <definedName name="pde">#REF!</definedName>
    <definedName name="pet" localSheetId="14">#REF!</definedName>
    <definedName name="pet" localSheetId="15">#REF!</definedName>
    <definedName name="pet" localSheetId="17">#REF!</definedName>
    <definedName name="pet" localSheetId="18">#REF!</definedName>
    <definedName name="pet" localSheetId="16">#REF!</definedName>
    <definedName name="pet">#REF!</definedName>
    <definedName name="pfgt" localSheetId="14">#REF!</definedName>
    <definedName name="pfgt" localSheetId="15">#REF!</definedName>
    <definedName name="pfgt" localSheetId="17">#REF!</definedName>
    <definedName name="pfgt" localSheetId="18">#REF!</definedName>
    <definedName name="pfgt" localSheetId="16">#REF!</definedName>
    <definedName name="pfgt">#REF!</definedName>
    <definedName name="pol" localSheetId="14">#REF!</definedName>
    <definedName name="pol" localSheetId="15">#REF!</definedName>
    <definedName name="pol" localSheetId="17">#REF!</definedName>
    <definedName name="pol" localSheetId="18">#REF!</definedName>
    <definedName name="pol" localSheetId="16">#REF!</definedName>
    <definedName name="pol">#REF!</definedName>
    <definedName name="Position" localSheetId="14">#REF!</definedName>
    <definedName name="Position" localSheetId="15">#REF!</definedName>
    <definedName name="Position" localSheetId="17">#REF!</definedName>
    <definedName name="Position" localSheetId="18">#REF!</definedName>
    <definedName name="Position" localSheetId="16">#REF!</definedName>
    <definedName name="Position">#REF!</definedName>
    <definedName name="PP" localSheetId="14">#REF!</definedName>
    <definedName name="PP" localSheetId="15">#REF!</definedName>
    <definedName name="PP" localSheetId="17">#REF!</definedName>
    <definedName name="PP" localSheetId="18">#REF!</definedName>
    <definedName name="PP" localSheetId="16">#REF!</definedName>
    <definedName name="PP">#REF!</definedName>
    <definedName name="ppppp" localSheetId="14">#REF!</definedName>
    <definedName name="ppppp" localSheetId="15">#REF!</definedName>
    <definedName name="ppppp" localSheetId="17">#REF!</definedName>
    <definedName name="ppppp" localSheetId="18">#REF!</definedName>
    <definedName name="ppppp" localSheetId="16">#REF!</definedName>
    <definedName name="ppppp">#REF!</definedName>
    <definedName name="Price">'Houses Database'!$B$2:$B$121</definedName>
    <definedName name="PROD" localSheetId="14">#REF!</definedName>
    <definedName name="PROD" localSheetId="15">#REF!</definedName>
    <definedName name="PROD" localSheetId="17">#REF!</definedName>
    <definedName name="PROD" localSheetId="18">#REF!</definedName>
    <definedName name="PROD" localSheetId="16">#REF!</definedName>
    <definedName name="PROD">#REF!</definedName>
    <definedName name="Productivity" localSheetId="14">#REF!</definedName>
    <definedName name="Productivity" localSheetId="15">#REF!</definedName>
    <definedName name="Productivity" localSheetId="17">#REF!</definedName>
    <definedName name="Productivity" localSheetId="18">#REF!</definedName>
    <definedName name="Productivity" localSheetId="16">#REF!</definedName>
    <definedName name="Productivity">#REF!</definedName>
    <definedName name="qqqq" localSheetId="14">#REF!</definedName>
    <definedName name="qqqq" localSheetId="15">#REF!</definedName>
    <definedName name="qqqq" localSheetId="17">#REF!</definedName>
    <definedName name="qqqq" localSheetId="18">#REF!</definedName>
    <definedName name="qqqq" localSheetId="16">#REF!</definedName>
    <definedName name="qqqq">#REF!</definedName>
    <definedName name="qw" localSheetId="14">#REF!</definedName>
    <definedName name="qw" localSheetId="15">#REF!</definedName>
    <definedName name="qw" localSheetId="17">#REF!</definedName>
    <definedName name="qw" localSheetId="18">#REF!</definedName>
    <definedName name="qw" localSheetId="16">#REF!</definedName>
    <definedName name="qw">#REF!</definedName>
    <definedName name="RentalReturn">'Houses Database'!$V$2:$V$121</definedName>
    <definedName name="RentalStatus" localSheetId="14">'[3]Houses Database'!$X$2:$X$121</definedName>
    <definedName name="RentalStatus" localSheetId="15">'[3]Houses Database'!$X$2:$X$121</definedName>
    <definedName name="RentalStatus" localSheetId="17">'[3]Houses Database'!$X$2:$X$121</definedName>
    <definedName name="RentalStatus" localSheetId="18">'[3]Houses Database'!$X$2:$X$121</definedName>
    <definedName name="RentalStatus" localSheetId="16">'[3]Houses Database'!$X$2:$X$121</definedName>
    <definedName name="RentalStatus">'Houses Database'!$X$2:$X$121</definedName>
    <definedName name="Rooms">'Houses Database'!$C$2:$C$121</definedName>
    <definedName name="sda" localSheetId="14">#REF!</definedName>
    <definedName name="sda" localSheetId="15">#REF!</definedName>
    <definedName name="sda" localSheetId="17">#REF!</definedName>
    <definedName name="sda" localSheetId="18">#REF!</definedName>
    <definedName name="sda" localSheetId="16">#REF!</definedName>
    <definedName name="sda">#REF!</definedName>
    <definedName name="Storeys">'Houses Database'!$L$2:$L$121</definedName>
    <definedName name="Street">'Houses Database'!$K$2:$K$121</definedName>
    <definedName name="Style">'Houses Database'!$M$2:$M$121</definedName>
    <definedName name="Suburb">'Houses Database'!$T$2:$T$121</definedName>
    <definedName name="ToBus">'Houses Database'!$I$2:$I$121</definedName>
    <definedName name="ToShops">'Houses Database'!$J$2:$J$121</definedName>
    <definedName name="ToTrain">'Houses Database'!$H$2:$H$121</definedName>
    <definedName name="UOvTime" localSheetId="14">#REF!</definedName>
    <definedName name="UOvTime" localSheetId="15">#REF!</definedName>
    <definedName name="UOvTime" localSheetId="17">#REF!</definedName>
    <definedName name="UOvTime" localSheetId="18">#REF!</definedName>
    <definedName name="UOvTime" localSheetId="16">#REF!</definedName>
    <definedName name="UOvTime">#REF!</definedName>
    <definedName name="upo" localSheetId="14">#REF!</definedName>
    <definedName name="upo" localSheetId="15">#REF!</definedName>
    <definedName name="upo" localSheetId="17">#REF!</definedName>
    <definedName name="upo" localSheetId="18">#REF!</definedName>
    <definedName name="upo" localSheetId="16">#REF!</definedName>
    <definedName name="upo">#REF!</definedName>
    <definedName name="utyi" localSheetId="14">#REF!</definedName>
    <definedName name="utyi" localSheetId="15">#REF!</definedName>
    <definedName name="utyi" localSheetId="17">#REF!</definedName>
    <definedName name="utyi" localSheetId="18">#REF!</definedName>
    <definedName name="utyi" localSheetId="16">#REF!</definedName>
    <definedName name="utyi">#REF!</definedName>
    <definedName name="UU" localSheetId="14">#REF!</definedName>
    <definedName name="UU" localSheetId="15">#REF!</definedName>
    <definedName name="UU" localSheetId="17">#REF!</definedName>
    <definedName name="UU" localSheetId="18">#REF!</definedName>
    <definedName name="UU" localSheetId="16">#REF!</definedName>
    <definedName name="UU">#REF!</definedName>
    <definedName name="UUU" localSheetId="14">#REF!</definedName>
    <definedName name="UUU" localSheetId="15">#REF!</definedName>
    <definedName name="UUU" localSheetId="17">#REF!</definedName>
    <definedName name="UUU" localSheetId="18">#REF!</definedName>
    <definedName name="UUU" localSheetId="16">#REF!</definedName>
    <definedName name="UUU">#REF!</definedName>
    <definedName name="UUUUUU" localSheetId="14">#REF!</definedName>
    <definedName name="UUUUUU" localSheetId="15">#REF!</definedName>
    <definedName name="UUUUUU" localSheetId="17">#REF!</definedName>
    <definedName name="UUUUUU" localSheetId="18">#REF!</definedName>
    <definedName name="UUUUUU" localSheetId="16">#REF!</definedName>
    <definedName name="UUUUUU">#REF!</definedName>
    <definedName name="uyt" localSheetId="14">#REF!</definedName>
    <definedName name="uyt" localSheetId="15">#REF!</definedName>
    <definedName name="uyt" localSheetId="17">#REF!</definedName>
    <definedName name="uyt" localSheetId="18">#REF!</definedName>
    <definedName name="uyt" localSheetId="16">#REF!</definedName>
    <definedName name="uyt">#REF!</definedName>
    <definedName name="WeeklyRent">'Houses Database'!$U$2:$U$121</definedName>
    <definedName name="WK" localSheetId="14">#REF!</definedName>
    <definedName name="WK" localSheetId="15">#REF!</definedName>
    <definedName name="WK" localSheetId="17">#REF!</definedName>
    <definedName name="WK" localSheetId="18">#REF!</definedName>
    <definedName name="WK" localSheetId="16">#REF!</definedName>
    <definedName name="WK">#REF!</definedName>
    <definedName name="WkSalary" localSheetId="14">#REF!</definedName>
    <definedName name="WkSalary" localSheetId="15">#REF!</definedName>
    <definedName name="WkSalary" localSheetId="17">#REF!</definedName>
    <definedName name="WkSalary" localSheetId="18">#REF!</definedName>
    <definedName name="WkSalary" localSheetId="16">#REF!</definedName>
    <definedName name="WkSalary">#REF!</definedName>
    <definedName name="wre" localSheetId="14">#REF!</definedName>
    <definedName name="wre" localSheetId="15">#REF!</definedName>
    <definedName name="wre" localSheetId="17">#REF!</definedName>
    <definedName name="wre" localSheetId="18">#REF!</definedName>
    <definedName name="wre" localSheetId="16">#REF!</definedName>
    <definedName name="wre">#REF!</definedName>
    <definedName name="wwww" localSheetId="14">#REF!</definedName>
    <definedName name="wwww" localSheetId="15">#REF!</definedName>
    <definedName name="wwww" localSheetId="17">#REF!</definedName>
    <definedName name="wwww" localSheetId="18">#REF!</definedName>
    <definedName name="wwww" localSheetId="16">#REF!</definedName>
    <definedName name="wwww">#REF!</definedName>
  </definedNames>
  <calcPr calcId="162913"/>
  <pivotCaches>
    <pivotCache cacheId="0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1" l="1"/>
  <c r="G4" i="21"/>
  <c r="G5" i="21"/>
  <c r="G6" i="21"/>
  <c r="G2" i="21"/>
  <c r="F6" i="21"/>
  <c r="E6" i="21"/>
  <c r="D6" i="21"/>
  <c r="F10" i="12"/>
  <c r="F9" i="12"/>
  <c r="F7" i="12"/>
  <c r="F8" i="12"/>
  <c r="F6" i="12"/>
  <c r="F5" i="12"/>
  <c r="F3" i="10" l="1"/>
  <c r="G2" i="10"/>
  <c r="G3" i="10"/>
  <c r="F4" i="10"/>
  <c r="F5" i="10"/>
  <c r="G4" i="10"/>
  <c r="F6" i="10"/>
  <c r="F7" i="10"/>
  <c r="F8" i="10"/>
  <c r="G5" i="10"/>
  <c r="F9" i="10"/>
  <c r="F10" i="10"/>
  <c r="F11" i="10"/>
  <c r="F12" i="10"/>
  <c r="G6" i="10"/>
  <c r="F13" i="10"/>
  <c r="F14" i="10"/>
  <c r="F15" i="10"/>
  <c r="G7" i="10"/>
  <c r="F16" i="10"/>
  <c r="F17" i="10"/>
  <c r="F18" i="10"/>
  <c r="F19" i="10"/>
  <c r="F20" i="10"/>
  <c r="F21" i="10"/>
  <c r="F22" i="10"/>
  <c r="G8" i="10"/>
  <c r="G9" i="10"/>
  <c r="F23" i="10"/>
  <c r="F24" i="10"/>
  <c r="F25" i="10"/>
  <c r="F26" i="10"/>
  <c r="F27" i="10"/>
  <c r="F28" i="10"/>
  <c r="F29" i="10"/>
  <c r="F30" i="10"/>
  <c r="F31" i="10"/>
  <c r="G10" i="10"/>
  <c r="G11" i="10"/>
  <c r="G12" i="10"/>
  <c r="G13" i="10"/>
  <c r="G14" i="10"/>
  <c r="G15" i="10"/>
  <c r="F32" i="10"/>
  <c r="F33" i="10"/>
  <c r="G16" i="10"/>
  <c r="F34" i="10"/>
  <c r="F35" i="10"/>
  <c r="G17" i="10"/>
  <c r="G18" i="10"/>
  <c r="G19" i="10"/>
  <c r="G20" i="10"/>
  <c r="F36" i="10"/>
  <c r="F37" i="10"/>
  <c r="F38" i="10"/>
  <c r="F39" i="10"/>
  <c r="G21" i="10"/>
  <c r="F40" i="10"/>
  <c r="G22" i="10"/>
  <c r="F41" i="10"/>
  <c r="F42" i="10"/>
  <c r="G23" i="10"/>
  <c r="G24" i="10"/>
  <c r="F43" i="10"/>
  <c r="F2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3" i="10"/>
  <c r="E4" i="10"/>
  <c r="E5" i="10"/>
  <c r="E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F12" i="7" l="1"/>
  <c r="G12" i="7"/>
  <c r="E12" i="7"/>
  <c r="C3" i="11" l="1"/>
  <c r="A3" i="6" l="1"/>
  <c r="A3" i="5"/>
</calcChain>
</file>

<file path=xl/sharedStrings.xml><?xml version="1.0" encoding="utf-8"?>
<sst xmlns="http://schemas.openxmlformats.org/spreadsheetml/2006/main" count="370" uniqueCount="217">
  <si>
    <t>Beachside  * (a fictitious city)</t>
  </si>
  <si>
    <t xml:space="preserve">*The city of Beachside  is a fictitious city, and meant to bear no resemblance  </t>
  </si>
  <si>
    <t>to any existing organisation/city.</t>
  </si>
  <si>
    <t>The data in this file have been developed for Educational purposes only.</t>
  </si>
  <si>
    <t>The data given are fictitious.</t>
  </si>
  <si>
    <t>For the database: Click on the worksheet tab "Houses Database".</t>
  </si>
  <si>
    <t>For the variable descriptions: Click on the worksheet tab "Variable Descriptions".</t>
  </si>
  <si>
    <t xml:space="preserve">The database contains data on a random sample of 120 houses sold in the (fictitious) city </t>
  </si>
  <si>
    <t>of Beachside , Melbourne, in a given period of time.</t>
  </si>
  <si>
    <t>Note:</t>
  </si>
  <si>
    <t>Beachside is an autonomous (fictitious) local government area (called a 'city') within greater Melbourne, Australia.</t>
  </si>
  <si>
    <t>It consists of a number of different suburbs, all with their own history of development.</t>
  </si>
  <si>
    <t>The city grew in different stages, with new suburbs gradually emerging. It covers some wealthy</t>
  </si>
  <si>
    <t>suburbs and some not so wealthy. The city is located on the Bay.</t>
  </si>
  <si>
    <t>The city stretches for several kilometres along the Bay's lovely beaches, and for several kilometres</t>
  </si>
  <si>
    <t>inland. About 60,000 people live in the suburbs of Beachside.</t>
  </si>
  <si>
    <t>Houses are defined as stand alone dwellings. That is, flats, apartments, etc are not included in the database.</t>
  </si>
  <si>
    <t>Variable descriptions:</t>
  </si>
  <si>
    <t>Price</t>
  </si>
  <si>
    <t>Selling price of house in $'000</t>
  </si>
  <si>
    <t>Rooms</t>
  </si>
  <si>
    <t>Number of main rooms in the house</t>
  </si>
  <si>
    <t>Lot Size</t>
  </si>
  <si>
    <t>Area of the block of land (lot) in square metres</t>
  </si>
  <si>
    <t>Age</t>
  </si>
  <si>
    <t>Age of the house in years</t>
  </si>
  <si>
    <t>Area</t>
  </si>
  <si>
    <t>Area of the house in square metres</t>
  </si>
  <si>
    <t>Timber = 1, Veneer = 2, Brick = 3</t>
  </si>
  <si>
    <t>To Train</t>
  </si>
  <si>
    <t>Distance of the house to the nearest train station (kilometres)</t>
  </si>
  <si>
    <t>To Bus</t>
  </si>
  <si>
    <t>Distance of the house to the nearest bus stop (kilometres)</t>
  </si>
  <si>
    <t>To Shops</t>
  </si>
  <si>
    <t>Distance of the house to the nearest shopping centre (kilometres)</t>
  </si>
  <si>
    <t>Street</t>
  </si>
  <si>
    <t>Street appeal as evaluated by the real estate agency:  ranges from 0 (lowest appeal) to 10 (highest appeal)</t>
  </si>
  <si>
    <t>Storeys</t>
  </si>
  <si>
    <t>Number of storeys or levels in the house</t>
  </si>
  <si>
    <t>Traditional Style = 0, Non-Traditional Style = 1</t>
  </si>
  <si>
    <t>Bedrooms</t>
  </si>
  <si>
    <t>Number of bedrooms</t>
  </si>
  <si>
    <t>Bathrooms</t>
  </si>
  <si>
    <t>Number of bathrooms</t>
  </si>
  <si>
    <t>Kitchen</t>
  </si>
  <si>
    <t>Style of kitchen: Adequate = 0, Modern = 1</t>
  </si>
  <si>
    <t>Heating</t>
  </si>
  <si>
    <t>Central or other heating system installed: No Heat = 0, Yes Heat = 1</t>
  </si>
  <si>
    <t>AirCon</t>
  </si>
  <si>
    <t>Air conditioning installed: No AC (No AirCon) = 0, AC (Yes AirCon) = 1</t>
  </si>
  <si>
    <t>Bay Views</t>
  </si>
  <si>
    <t>Proportion of views of the Bay from a prominent part of the property: ranges from 0 = Nil views up to 1 = Full views</t>
  </si>
  <si>
    <t>Suburb</t>
  </si>
  <si>
    <t>Three different suburbs: 1  = Suburb A, 2 = Suburb B, 3 = Suburb C</t>
  </si>
  <si>
    <t>Weekly Rent $</t>
  </si>
  <si>
    <t>Actual or estimated weekly rent in $.</t>
  </si>
  <si>
    <t>Rental Return %</t>
  </si>
  <si>
    <t>Annual rate of return from rent income (Weekly rent x 52)/(Price in $'000) as a percentage (%)</t>
  </si>
  <si>
    <t>Condition</t>
  </si>
  <si>
    <t>The condition of the house in general. Very Poor = 1, Poor = 2, Good = 3, Excellent = 4</t>
  </si>
  <si>
    <t>Rental Status</t>
  </si>
  <si>
    <t>Vacant (available for rent) = 1; Rented (currently rented) = 2; Owner (occupied by owner) = 3</t>
  </si>
  <si>
    <t>HouseNo</t>
  </si>
  <si>
    <t>Price $000</t>
  </si>
  <si>
    <t>LotSize s qm</t>
  </si>
  <si>
    <t>Area s qm</t>
  </si>
  <si>
    <t>Material</t>
  </si>
  <si>
    <t>ToTrainkm</t>
  </si>
  <si>
    <t>ToBuskm</t>
  </si>
  <si>
    <t>ToShopskm</t>
  </si>
  <si>
    <t>Style</t>
  </si>
  <si>
    <t>BayViews</t>
  </si>
  <si>
    <t>WeeklyRent$</t>
  </si>
  <si>
    <t>RentalReturn</t>
  </si>
  <si>
    <t>RentalStatus</t>
  </si>
  <si>
    <t>Numerical Data</t>
  </si>
  <si>
    <r>
      <rPr>
        <b/>
        <sz val="11"/>
        <color rgb="FFFF0000"/>
        <rFont val="Symbol"/>
        <family val="1"/>
        <charset val="2"/>
      </rPr>
      <t>s</t>
    </r>
    <r>
      <rPr>
        <sz val="11"/>
        <rFont val="Arial"/>
        <family val="2"/>
      </rPr>
      <t xml:space="preserve"> </t>
    </r>
    <r>
      <rPr>
        <b/>
        <sz val="11"/>
        <rFont val="Calibri"/>
        <family val="2"/>
        <scheme val="minor"/>
      </rPr>
      <t>Known</t>
    </r>
  </si>
  <si>
    <r>
      <rPr>
        <b/>
        <sz val="11"/>
        <color rgb="FFFF0000"/>
        <rFont val="Symbol"/>
        <family val="1"/>
        <charset val="2"/>
      </rPr>
      <t>s</t>
    </r>
    <r>
      <rPr>
        <sz val="11"/>
        <rFont val="Symbol"/>
        <family val="1"/>
        <charset val="2"/>
      </rPr>
      <t xml:space="preserve"> </t>
    </r>
    <r>
      <rPr>
        <b/>
        <sz val="11"/>
        <rFont val="Calibri"/>
        <family val="2"/>
        <scheme val="minor"/>
      </rPr>
      <t>Unknown</t>
    </r>
  </si>
  <si>
    <r>
      <t>Confidence Interval for mean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)</t>
    </r>
  </si>
  <si>
    <t>Data</t>
  </si>
  <si>
    <r>
      <t>Population Standard Deviation (</t>
    </r>
    <r>
      <rPr>
        <b/>
        <sz val="10"/>
        <color rgb="FF3333FF"/>
        <rFont val="Symbol"/>
        <family val="1"/>
        <charset val="2"/>
      </rPr>
      <t>s</t>
    </r>
    <r>
      <rPr>
        <sz val="10"/>
        <rFont val="Arial"/>
        <family val="2"/>
      </rPr>
      <t>)</t>
    </r>
  </si>
  <si>
    <r>
      <t>Sample Standard Deviation (</t>
    </r>
    <r>
      <rPr>
        <b/>
        <sz val="10"/>
        <color rgb="FF3333FF"/>
        <rFont val="Arial"/>
        <family val="2"/>
      </rPr>
      <t>s</t>
    </r>
    <r>
      <rPr>
        <sz val="10"/>
        <rFont val="Arial"/>
        <family val="2"/>
      </rPr>
      <t>)</t>
    </r>
  </si>
  <si>
    <t>Sample Mean (  )</t>
  </si>
  <si>
    <r>
      <t>Sample Mean (</t>
    </r>
    <r>
      <rPr>
        <b/>
        <sz val="10"/>
        <color rgb="FF3333FF"/>
        <rFont val="Arial"/>
        <family val="2"/>
      </rPr>
      <t xml:space="preserve">  </t>
    </r>
    <r>
      <rPr>
        <sz val="10"/>
        <rFont val="Arial"/>
        <family val="2"/>
      </rPr>
      <t>)</t>
    </r>
  </si>
  <si>
    <r>
      <t>Sample Size (</t>
    </r>
    <r>
      <rPr>
        <b/>
        <sz val="10"/>
        <color rgb="FF3333FF"/>
        <rFont val="Arial"/>
        <family val="2"/>
      </rPr>
      <t>n</t>
    </r>
    <r>
      <rPr>
        <sz val="10"/>
        <rFont val="Arial"/>
        <family val="2"/>
      </rPr>
      <t>)</t>
    </r>
  </si>
  <si>
    <t xml:space="preserve">Confidence Level </t>
  </si>
  <si>
    <t>Confidence Level</t>
  </si>
  <si>
    <t>Intermediate Calculations</t>
  </si>
  <si>
    <t>Standard Error of the Mean (                 )</t>
  </si>
  <si>
    <t>Z Value</t>
  </si>
  <si>
    <r>
      <t>Degrees of Freedom (</t>
    </r>
    <r>
      <rPr>
        <b/>
        <sz val="10"/>
        <color rgb="FF3333FF"/>
        <rFont val="Arial"/>
        <family val="2"/>
      </rPr>
      <t>df = n-1</t>
    </r>
    <r>
      <rPr>
        <sz val="10"/>
        <rFont val="Arial"/>
        <family val="2"/>
      </rPr>
      <t>)</t>
    </r>
  </si>
  <si>
    <r>
      <t>Sampling Error/Margin of Error (</t>
    </r>
    <r>
      <rPr>
        <b/>
        <sz val="10"/>
        <color rgb="FF3333FF"/>
        <rFont val="Arial"/>
        <family val="2"/>
      </rPr>
      <t>= SE *Z Value</t>
    </r>
    <r>
      <rPr>
        <sz val="10"/>
        <rFont val="Arial"/>
        <family val="2"/>
      </rPr>
      <t>)</t>
    </r>
  </si>
  <si>
    <r>
      <t>t</t>
    </r>
    <r>
      <rPr>
        <sz val="10"/>
        <rFont val="Arial"/>
        <family val="2"/>
      </rPr>
      <t xml:space="preserve">  Value</t>
    </r>
  </si>
  <si>
    <r>
      <t xml:space="preserve">Sampling Error/Margin of Error </t>
    </r>
    <r>
      <rPr>
        <sz val="10"/>
        <color rgb="FF0000FF"/>
        <rFont val="Arial"/>
        <family val="2"/>
      </rPr>
      <t>(</t>
    </r>
    <r>
      <rPr>
        <b/>
        <sz val="10"/>
        <color rgb="FF0000FF"/>
        <rFont val="Arial"/>
        <family val="2"/>
      </rPr>
      <t>= SE * t Value</t>
    </r>
    <r>
      <rPr>
        <sz val="10"/>
        <color rgb="FF0000FF"/>
        <rFont val="Arial"/>
        <family val="2"/>
      </rPr>
      <t>)</t>
    </r>
  </si>
  <si>
    <t>Confidence Interval</t>
  </si>
  <si>
    <r>
      <t>Interval Lower Limit (</t>
    </r>
    <r>
      <rPr>
        <sz val="10"/>
        <color rgb="FF0000FF"/>
        <rFont val="Arial"/>
        <family val="2"/>
      </rPr>
      <t>= Sample Mean - ME</t>
    </r>
    <r>
      <rPr>
        <sz val="10"/>
        <rFont val="Arial"/>
        <family val="2"/>
      </rPr>
      <t>)</t>
    </r>
  </si>
  <si>
    <r>
      <t>Interval Upper Limit (</t>
    </r>
    <r>
      <rPr>
        <sz val="10"/>
        <color rgb="FF0000FF"/>
        <rFont val="Arial"/>
        <family val="2"/>
      </rPr>
      <t>= Sample Mean + ME</t>
    </r>
    <r>
      <rPr>
        <sz val="10"/>
        <rFont val="Arial"/>
        <family val="2"/>
      </rPr>
      <t>)</t>
    </r>
  </si>
  <si>
    <t>Categorical Data</t>
  </si>
  <si>
    <r>
      <t>Confidence Interval for proportion (</t>
    </r>
    <r>
      <rPr>
        <b/>
        <sz val="10"/>
        <rFont val="Symbol"/>
        <family val="1"/>
        <charset val="2"/>
      </rPr>
      <t>p</t>
    </r>
    <r>
      <rPr>
        <b/>
        <sz val="10"/>
        <rFont val="Arial"/>
        <family val="2"/>
      </rPr>
      <t>)</t>
    </r>
  </si>
  <si>
    <t>Count of Successes</t>
  </si>
  <si>
    <r>
      <t>Sample Proportion (</t>
    </r>
    <r>
      <rPr>
        <b/>
        <sz val="10"/>
        <color rgb="FF3333FF"/>
        <rFont val="Arial"/>
        <family val="2"/>
      </rPr>
      <t>p</t>
    </r>
    <r>
      <rPr>
        <sz val="10"/>
        <rFont val="Arial"/>
        <family val="2"/>
      </rPr>
      <t>)</t>
    </r>
  </si>
  <si>
    <t>Standard Error of the Proportion (                                )</t>
  </si>
  <si>
    <r>
      <t>Sampling Error/Margin of Error (</t>
    </r>
    <r>
      <rPr>
        <b/>
        <sz val="10"/>
        <color rgb="FF3333FF"/>
        <rFont val="Arial"/>
        <family val="2"/>
      </rPr>
      <t>= SE * Z Value</t>
    </r>
    <r>
      <rPr>
        <sz val="10"/>
        <rFont val="Arial"/>
        <family val="2"/>
      </rPr>
      <t>)</t>
    </r>
  </si>
  <si>
    <r>
      <t>Interval Lower Limit (</t>
    </r>
    <r>
      <rPr>
        <sz val="10"/>
        <color rgb="FF0000FF"/>
        <rFont val="Arial"/>
        <family val="2"/>
      </rPr>
      <t>= Sample Proportion - ME</t>
    </r>
    <r>
      <rPr>
        <sz val="10"/>
        <rFont val="Arial"/>
        <family val="2"/>
      </rPr>
      <t>)</t>
    </r>
  </si>
  <si>
    <r>
      <t>Interval Upper Limit (</t>
    </r>
    <r>
      <rPr>
        <sz val="10"/>
        <color rgb="FF0000FF"/>
        <rFont val="Arial"/>
        <family val="2"/>
      </rPr>
      <t>= Sample Proportion + ME</t>
    </r>
    <r>
      <rPr>
        <sz val="10"/>
        <rFont val="Arial"/>
        <family val="2"/>
      </rPr>
      <t>)</t>
    </r>
  </si>
  <si>
    <t>Sample size for a Proportion</t>
  </si>
  <si>
    <t>Sample size for a Mean</t>
  </si>
  <si>
    <r>
      <t xml:space="preserve">Estimate of True Proportion ( </t>
    </r>
    <r>
      <rPr>
        <b/>
        <sz val="11"/>
        <color rgb="FF3333FF"/>
        <rFont val="Calibri"/>
        <family val="2"/>
        <scheme val="minor"/>
      </rPr>
      <t xml:space="preserve">p or </t>
    </r>
    <r>
      <rPr>
        <b/>
        <sz val="11"/>
        <color rgb="FF3333FF"/>
        <rFont val="Symbol"/>
        <family val="1"/>
        <charset val="2"/>
      </rPr>
      <t xml:space="preserve">p </t>
    </r>
    <r>
      <rPr>
        <sz val="11"/>
        <rFont val="Calibri"/>
        <family val="2"/>
        <scheme val="minor"/>
      </rPr>
      <t>)</t>
    </r>
  </si>
  <si>
    <r>
      <t>Population OR Sample Standard Deviation (</t>
    </r>
    <r>
      <rPr>
        <b/>
        <sz val="11"/>
        <color rgb="FF3333FF"/>
        <rFont val="Calibri"/>
        <family val="2"/>
        <scheme val="minor"/>
      </rPr>
      <t xml:space="preserve"> </t>
    </r>
    <r>
      <rPr>
        <b/>
        <sz val="11"/>
        <color rgb="FF3333FF"/>
        <rFont val="Symbol"/>
        <family val="1"/>
        <charset val="2"/>
      </rPr>
      <t>s</t>
    </r>
    <r>
      <rPr>
        <sz val="11"/>
        <rFont val="Calibri"/>
        <family val="2"/>
      </rPr>
      <t xml:space="preserve"> or </t>
    </r>
    <r>
      <rPr>
        <b/>
        <sz val="11"/>
        <color rgb="FF3333FF"/>
        <rFont val="Calibri"/>
        <family val="2"/>
      </rPr>
      <t>s</t>
    </r>
    <r>
      <rPr>
        <sz val="11"/>
        <rFont val="Calibri"/>
        <family val="2"/>
        <scheme val="minor"/>
      </rPr>
      <t>)</t>
    </r>
  </si>
  <si>
    <t>Sampling Error/Margin of Error</t>
  </si>
  <si>
    <r>
      <rPr>
        <i/>
        <sz val="11"/>
        <rFont val="Calibri"/>
        <family val="2"/>
        <scheme val="minor"/>
      </rPr>
      <t>Z</t>
    </r>
    <r>
      <rPr>
        <sz val="11"/>
        <rFont val="Calibri"/>
        <family val="2"/>
        <scheme val="minor"/>
      </rPr>
      <t xml:space="preserve"> value</t>
    </r>
  </si>
  <si>
    <t>Calculated Sample Size</t>
  </si>
  <si>
    <t>Result</t>
  </si>
  <si>
    <t>Minimum Sample Size Needed</t>
  </si>
  <si>
    <t xml:space="preserve">Numerical Data </t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</si>
  <si>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Known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</si>
  <si>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Unknown</t>
    </r>
  </si>
  <si>
    <t>Hypothesis Test for µ (Mean)</t>
  </si>
  <si>
    <t>Hypotheses</t>
  </si>
  <si>
    <t>Null Hypothesis</t>
  </si>
  <si>
    <t xml:space="preserve"> µ</t>
  </si>
  <si>
    <t>Alternative Hypothesis</t>
  </si>
  <si>
    <t>Test Type</t>
  </si>
  <si>
    <t>Level of significance</t>
  </si>
  <si>
    <t>α</t>
  </si>
  <si>
    <t>Critical Region</t>
  </si>
  <si>
    <t>Degrees of Freedom</t>
  </si>
  <si>
    <t>Population Standard Deviation</t>
  </si>
  <si>
    <t>Sample Data</t>
  </si>
  <si>
    <t>Sample Standard Deviation</t>
  </si>
  <si>
    <t>Sample Mean</t>
  </si>
  <si>
    <t>Sample Size</t>
  </si>
  <si>
    <t>Standard Error of the Mean</t>
  </si>
  <si>
    <r>
      <t>t</t>
    </r>
    <r>
      <rPr>
        <sz val="11"/>
        <rFont val="Calibri"/>
        <family val="2"/>
        <scheme val="minor"/>
      </rPr>
      <t xml:space="preserve"> Sample Statistic</t>
    </r>
  </si>
  <si>
    <r>
      <t>Z</t>
    </r>
    <r>
      <rPr>
        <sz val="11"/>
        <rFont val="Calibri"/>
        <family val="2"/>
        <scheme val="minor"/>
      </rPr>
      <t xml:space="preserve"> Sample Statistic</t>
    </r>
  </si>
  <si>
    <t>p-value</t>
  </si>
  <si>
    <t>Decision</t>
  </si>
  <si>
    <t>Categorical data</t>
  </si>
  <si>
    <t>Hypothesis Test for π (Proportion)</t>
  </si>
  <si>
    <t>π</t>
  </si>
  <si>
    <t>Count of 'Successes'</t>
  </si>
  <si>
    <t>Sample proportion, p</t>
  </si>
  <si>
    <t>Standard Error</t>
  </si>
  <si>
    <t>Z Sample Statistic</t>
  </si>
  <si>
    <t>Critical Value(s)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</si>
  <si>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</si>
  <si>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</si>
  <si>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</si>
  <si>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</si>
  <si>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</si>
  <si>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</si>
  <si>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</si>
  <si>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</si>
  <si>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</si>
  <si>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</si>
  <si>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</si>
  <si>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</si>
  <si>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Estimate of the Average House Price for all Houses in Beachside</t>
  </si>
  <si>
    <t>Proportion of all Houses in Beachside that are $1,000 and more</t>
  </si>
  <si>
    <t>Total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</si>
  <si>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</si>
  <si>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</si>
  <si>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</si>
  <si>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</si>
  <si>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</si>
  <si>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</si>
  <si>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</si>
  <si>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</si>
  <si>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</si>
  <si>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</si>
  <si>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</si>
  <si>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</si>
  <si>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</si>
  <si>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</si>
  <si>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</si>
  <si>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</si>
  <si>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</si>
  <si>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</si>
  <si>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</si>
  <si>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</si>
  <si>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</si>
  <si>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</si>
  <si>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Percentage of Houses that are 10 years or older</t>
  </si>
  <si>
    <t>Anova: Single Factor</t>
  </si>
  <si>
    <t>SUMMARY</t>
  </si>
  <si>
    <t>Groups</t>
  </si>
  <si>
    <t>Average</t>
  </si>
  <si>
    <t>Variance</t>
  </si>
  <si>
    <t>Source of Variation</t>
  </si>
  <si>
    <t>F crit</t>
  </si>
  <si>
    <t>Between Groups</t>
  </si>
  <si>
    <t>Within Groups</t>
  </si>
  <si>
    <t>Suburb A</t>
  </si>
  <si>
    <t>Suburb B</t>
  </si>
  <si>
    <t>Suburb C</t>
  </si>
  <si>
    <t>Poor</t>
  </si>
  <si>
    <t>Very Poor</t>
  </si>
  <si>
    <t xml:space="preserve">Good </t>
  </si>
  <si>
    <t>Excellent</t>
  </si>
  <si>
    <t>Subub B</t>
  </si>
  <si>
    <t>Good</t>
  </si>
  <si>
    <t xml:space="preserve">Poor </t>
  </si>
  <si>
    <t>Dummy</t>
  </si>
  <si>
    <t>t-Test: Two-Sample Assuming Unequal Variances</t>
  </si>
  <si>
    <t>Hypothesized Mean Difference</t>
  </si>
  <si>
    <t>P(T&lt;=t) one-tail</t>
  </si>
  <si>
    <t>t Critical one-tail</t>
  </si>
  <si>
    <t>P(T&lt;=t) two-tail</t>
  </si>
  <si>
    <t>t Critical two-tail</t>
  </si>
  <si>
    <t>Mximum Error Margin for House Prices</t>
  </si>
  <si>
    <t>Maximum Erroe Margin for proportion of Vacant Houses</t>
  </si>
  <si>
    <t>STDEV of House Prices</t>
  </si>
  <si>
    <t>z.Score</t>
  </si>
  <si>
    <t>Propotion of houses that cost $50,000 (P)</t>
  </si>
  <si>
    <t xml:space="preserve">Proportion of Vacant Houses </t>
  </si>
  <si>
    <t>q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</si>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</sst>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#,##0.0"/>
    <numFmt numFmtId="166" formatCode="&quot;$&quot;#,##0.00"/>
    <numFmt numFmtId="167" formatCode="0.0%"/>
    <numFmt numFmtId="168" formatCode="0.0000"/>
  </numFmts>
  <fonts count="3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9"/>
      <color indexed="8"/>
      <name val="Arial"/>
      <family val="2"/>
    </font>
    <font>
      <sz val="11"/>
      <color indexed="12"/>
      <name val="Calibri"/>
      <family val="2"/>
      <scheme val="minor"/>
    </font>
    <font>
      <sz val="9"/>
      <name val="Arial"/>
      <family val="2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Arial"/>
      <family val="2"/>
    </font>
    <font>
      <b/>
      <sz val="11"/>
      <color rgb="FFFF0000"/>
      <name val="Symbol"/>
      <family val="1"/>
      <charset val="2"/>
    </font>
    <font>
      <sz val="11"/>
      <name val="Symbol"/>
      <family val="1"/>
      <charset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sz val="10"/>
      <color rgb="FF3333FF"/>
      <name val="Symbol"/>
      <family val="1"/>
      <charset val="2"/>
    </font>
    <font>
      <b/>
      <sz val="10"/>
      <color rgb="FF3333FF"/>
      <name val="Arial"/>
      <family val="2"/>
    </font>
    <font>
      <i/>
      <sz val="1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1"/>
      <color rgb="FF3333FF"/>
      <name val="Calibri"/>
      <family val="2"/>
      <scheme val="minor"/>
    </font>
    <font>
      <b/>
      <sz val="11"/>
      <color rgb="FF3333FF"/>
      <name val="Symbol"/>
      <family val="1"/>
      <charset val="2"/>
    </font>
    <font>
      <sz val="11"/>
      <name val="Calibri"/>
      <family val="2"/>
    </font>
    <font>
      <b/>
      <sz val="11"/>
      <color rgb="FF3333FF"/>
      <name val="Calibri"/>
      <family val="2"/>
    </font>
    <font>
      <i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165">
    <xf numFmtId="0" fontId="0" fillId="0" borderId="0" xfId="0"/>
    <xf numFmtId="0" fontId="3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/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8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5" fillId="0" borderId="1" xfId="0" applyFont="1" applyBorder="1"/>
    <xf numFmtId="0" fontId="8" fillId="0" borderId="1" xfId="0" applyFont="1" applyBorder="1"/>
    <xf numFmtId="0" fontId="8" fillId="0" borderId="0" xfId="0" applyFont="1"/>
    <xf numFmtId="0" fontId="9" fillId="0" borderId="0" xfId="0" applyFont="1"/>
    <xf numFmtId="3" fontId="10" fillId="2" borderId="0" xfId="0" applyNumberFormat="1" applyFont="1" applyFill="1" applyAlignment="1">
      <alignment horizontal="right"/>
    </xf>
    <xf numFmtId="164" fontId="10" fillId="2" borderId="0" xfId="0" applyNumberFormat="1" applyFont="1" applyFill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3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4" fillId="3" borderId="0" xfId="3" applyFont="1" applyFill="1"/>
    <xf numFmtId="0" fontId="2" fillId="0" borderId="0" xfId="3"/>
    <xf numFmtId="0" fontId="15" fillId="3" borderId="0" xfId="3" applyFont="1" applyFill="1"/>
    <xf numFmtId="0" fontId="18" fillId="0" borderId="4" xfId="3" applyFont="1" applyBorder="1" applyAlignment="1">
      <alignment horizontal="center"/>
    </xf>
    <xf numFmtId="0" fontId="18" fillId="0" borderId="5" xfId="3" applyFont="1" applyBorder="1" applyAlignment="1">
      <alignment horizontal="center"/>
    </xf>
    <xf numFmtId="0" fontId="18" fillId="4" borderId="6" xfId="3" applyFont="1" applyFill="1" applyBorder="1" applyAlignment="1">
      <alignment horizontal="center"/>
    </xf>
    <xf numFmtId="0" fontId="18" fillId="4" borderId="7" xfId="3" applyFont="1" applyFill="1" applyBorder="1" applyAlignment="1">
      <alignment horizontal="center"/>
    </xf>
    <xf numFmtId="0" fontId="2" fillId="0" borderId="8" xfId="3" applyBorder="1"/>
    <xf numFmtId="0" fontId="18" fillId="5" borderId="9" xfId="3" applyFont="1" applyFill="1" applyBorder="1" applyProtection="1">
      <protection locked="0"/>
    </xf>
    <xf numFmtId="9" fontId="18" fillId="5" borderId="9" xfId="1" applyFont="1" applyFill="1" applyBorder="1" applyProtection="1">
      <protection locked="0"/>
    </xf>
    <xf numFmtId="0" fontId="18" fillId="0" borderId="4" xfId="3" applyFont="1" applyBorder="1"/>
    <xf numFmtId="9" fontId="18" fillId="0" borderId="5" xfId="1" applyFont="1" applyFill="1" applyBorder="1" applyProtection="1">
      <protection locked="0"/>
    </xf>
    <xf numFmtId="168" fontId="2" fillId="0" borderId="9" xfId="3" applyNumberFormat="1" applyBorder="1"/>
    <xf numFmtId="0" fontId="2" fillId="0" borderId="9" xfId="3" applyBorder="1"/>
    <xf numFmtId="0" fontId="22" fillId="0" borderId="8" xfId="3" applyFont="1" applyBorder="1"/>
    <xf numFmtId="0" fontId="2" fillId="0" borderId="10" xfId="3" applyBorder="1"/>
    <xf numFmtId="0" fontId="2" fillId="0" borderId="11" xfId="3" applyBorder="1"/>
    <xf numFmtId="2" fontId="18" fillId="6" borderId="9" xfId="3" applyNumberFormat="1" applyFont="1" applyFill="1" applyBorder="1"/>
    <xf numFmtId="0" fontId="2" fillId="0" borderId="12" xfId="3" applyBorder="1"/>
    <xf numFmtId="2" fontId="18" fillId="6" borderId="13" xfId="3" applyNumberFormat="1" applyFont="1" applyFill="1" applyBorder="1"/>
    <xf numFmtId="0" fontId="2" fillId="0" borderId="8" xfId="3" applyBorder="1" applyAlignment="1">
      <alignment horizontal="center"/>
    </xf>
    <xf numFmtId="0" fontId="2" fillId="0" borderId="9" xfId="3" applyBorder="1" applyAlignment="1">
      <alignment horizontal="center"/>
    </xf>
    <xf numFmtId="9" fontId="18" fillId="5" borderId="9" xfId="1" applyFont="1" applyFill="1" applyBorder="1"/>
    <xf numFmtId="9" fontId="2" fillId="0" borderId="9" xfId="1" applyFont="1" applyFill="1" applyBorder="1"/>
    <xf numFmtId="10" fontId="18" fillId="6" borderId="9" xfId="1" applyNumberFormat="1" applyFont="1" applyFill="1" applyBorder="1"/>
    <xf numFmtId="10" fontId="18" fillId="6" borderId="13" xfId="1" applyNumberFormat="1" applyFont="1" applyFill="1" applyBorder="1"/>
    <xf numFmtId="0" fontId="11" fillId="0" borderId="4" xfId="4" applyFont="1" applyBorder="1" applyAlignment="1">
      <alignment horizontal="center"/>
    </xf>
    <xf numFmtId="0" fontId="11" fillId="0" borderId="5" xfId="4" applyFont="1" applyBorder="1" applyAlignment="1">
      <alignment horizontal="center"/>
    </xf>
    <xf numFmtId="0" fontId="5" fillId="0" borderId="8" xfId="4" applyFont="1" applyBorder="1"/>
    <xf numFmtId="9" fontId="11" fillId="5" borderId="9" xfId="1" applyFont="1" applyFill="1" applyBorder="1" applyAlignment="1" applyProtection="1">
      <alignment horizontal="center"/>
      <protection locked="0"/>
    </xf>
    <xf numFmtId="2" fontId="11" fillId="5" borderId="9" xfId="4" applyNumberFormat="1" applyFont="1" applyFill="1" applyBorder="1" applyAlignment="1" applyProtection="1">
      <alignment horizontal="center"/>
      <protection locked="0"/>
    </xf>
    <xf numFmtId="167" fontId="11" fillId="5" borderId="9" xfId="1" applyNumberFormat="1" applyFont="1" applyFill="1" applyBorder="1" applyAlignment="1" applyProtection="1">
      <alignment horizontal="center"/>
      <protection locked="0"/>
    </xf>
    <xf numFmtId="0" fontId="11" fillId="5" borderId="9" xfId="4" applyFont="1" applyFill="1" applyBorder="1" applyAlignment="1" applyProtection="1">
      <alignment horizontal="center"/>
      <protection locked="0"/>
    </xf>
    <xf numFmtId="9" fontId="11" fillId="5" borderId="9" xfId="5" applyFont="1" applyFill="1" applyBorder="1" applyAlignment="1" applyProtection="1">
      <alignment horizontal="center"/>
      <protection locked="0"/>
    </xf>
    <xf numFmtId="0" fontId="11" fillId="0" borderId="4" xfId="4" applyFont="1" applyBorder="1"/>
    <xf numFmtId="9" fontId="11" fillId="0" borderId="5" xfId="5" applyFont="1" applyFill="1" applyBorder="1" applyProtection="1">
      <protection locked="0"/>
    </xf>
    <xf numFmtId="0" fontId="30" fillId="0" borderId="9" xfId="3" applyFont="1" applyBorder="1"/>
    <xf numFmtId="168" fontId="5" fillId="0" borderId="9" xfId="4" applyNumberFormat="1" applyFont="1" applyBorder="1"/>
    <xf numFmtId="0" fontId="5" fillId="0" borderId="10" xfId="4" applyFont="1" applyBorder="1"/>
    <xf numFmtId="0" fontId="5" fillId="0" borderId="11" xfId="4" applyFont="1" applyBorder="1"/>
    <xf numFmtId="0" fontId="11" fillId="7" borderId="12" xfId="4" applyFont="1" applyFill="1" applyBorder="1"/>
    <xf numFmtId="1" fontId="11" fillId="6" borderId="13" xfId="4" applyNumberFormat="1" applyFont="1" applyFill="1" applyBorder="1" applyAlignment="1">
      <alignment horizontal="center"/>
    </xf>
    <xf numFmtId="0" fontId="31" fillId="3" borderId="0" xfId="6" applyFont="1" applyFill="1"/>
    <xf numFmtId="0" fontId="1" fillId="0" borderId="0" xfId="6"/>
    <xf numFmtId="0" fontId="32" fillId="3" borderId="0" xfId="6" applyFont="1" applyFill="1"/>
    <xf numFmtId="0" fontId="5" fillId="0" borderId="1" xfId="4" applyFont="1" applyBorder="1" applyAlignment="1">
      <alignment horizontal="left"/>
    </xf>
    <xf numFmtId="0" fontId="5" fillId="8" borderId="1" xfId="4" applyFont="1" applyFill="1" applyBorder="1" applyAlignment="1">
      <alignment horizontal="center"/>
    </xf>
    <xf numFmtId="0" fontId="5" fillId="8" borderId="9" xfId="4" applyFont="1" applyFill="1" applyBorder="1" applyAlignment="1" applyProtection="1">
      <alignment horizontal="center"/>
      <protection locked="0"/>
    </xf>
    <xf numFmtId="0" fontId="5" fillId="5" borderId="1" xfId="4" applyFont="1" applyFill="1" applyBorder="1" applyAlignment="1">
      <alignment horizontal="center"/>
    </xf>
    <xf numFmtId="0" fontId="5" fillId="5" borderId="9" xfId="4" applyFont="1" applyFill="1" applyBorder="1" applyAlignment="1" applyProtection="1">
      <alignment horizontal="center"/>
      <protection locked="0"/>
    </xf>
    <xf numFmtId="0" fontId="11" fillId="8" borderId="9" xfId="4" applyFont="1" applyFill="1" applyBorder="1" applyAlignment="1" applyProtection="1">
      <alignment horizontal="center"/>
      <protection locked="0"/>
    </xf>
    <xf numFmtId="0" fontId="5" fillId="0" borderId="6" xfId="4" applyFont="1" applyBorder="1"/>
    <xf numFmtId="0" fontId="5" fillId="0" borderId="17" xfId="4" applyFont="1" applyBorder="1"/>
    <xf numFmtId="0" fontId="5" fillId="6" borderId="9" xfId="4" applyFont="1" applyFill="1" applyBorder="1" applyAlignment="1">
      <alignment horizontal="center"/>
    </xf>
    <xf numFmtId="0" fontId="5" fillId="0" borderId="4" xfId="4" applyFont="1" applyBorder="1"/>
    <xf numFmtId="0" fontId="5" fillId="0" borderId="0" xfId="4" applyFont="1"/>
    <xf numFmtId="0" fontId="5" fillId="0" borderId="1" xfId="4" applyFont="1" applyBorder="1" applyAlignment="1">
      <alignment horizontal="center"/>
    </xf>
    <xf numFmtId="2" fontId="11" fillId="8" borderId="9" xfId="4" applyNumberFormat="1" applyFont="1" applyFill="1" applyBorder="1" applyProtection="1">
      <protection locked="0"/>
    </xf>
    <xf numFmtId="2" fontId="11" fillId="5" borderId="9" xfId="4" applyNumberFormat="1" applyFont="1" applyFill="1" applyBorder="1" applyProtection="1">
      <protection locked="0"/>
    </xf>
    <xf numFmtId="0" fontId="5" fillId="0" borderId="6" xfId="4" applyFont="1" applyBorder="1" applyAlignment="1">
      <alignment horizontal="left"/>
    </xf>
    <xf numFmtId="0" fontId="5" fillId="0" borderId="17" xfId="4" applyFont="1" applyBorder="1" applyAlignment="1">
      <alignment horizontal="left"/>
    </xf>
    <xf numFmtId="168" fontId="5" fillId="9" borderId="11" xfId="4" applyNumberFormat="1" applyFont="1" applyFill="1" applyBorder="1"/>
    <xf numFmtId="0" fontId="5" fillId="9" borderId="7" xfId="4" applyFont="1" applyFill="1" applyBorder="1"/>
    <xf numFmtId="168" fontId="5" fillId="0" borderId="11" xfId="4" applyNumberFormat="1" applyFont="1" applyBorder="1"/>
    <xf numFmtId="168" fontId="5" fillId="6" borderId="11" xfId="4" applyNumberFormat="1" applyFont="1" applyFill="1" applyBorder="1"/>
    <xf numFmtId="0" fontId="5" fillId="8" borderId="11" xfId="4" applyFont="1" applyFill="1" applyBorder="1" applyAlignment="1">
      <alignment horizontal="center"/>
    </xf>
    <xf numFmtId="0" fontId="11" fillId="5" borderId="9" xfId="4" applyFont="1" applyFill="1" applyBorder="1" applyProtection="1">
      <protection locked="0"/>
    </xf>
    <xf numFmtId="0" fontId="11" fillId="8" borderId="9" xfId="4" applyFont="1" applyFill="1" applyBorder="1" applyProtection="1">
      <protection locked="0"/>
    </xf>
    <xf numFmtId="0" fontId="34" fillId="0" borderId="0" xfId="6" applyFont="1"/>
    <xf numFmtId="0" fontId="0" fillId="0" borderId="0" xfId="6" applyFont="1"/>
    <xf numFmtId="168" fontId="5" fillId="0" borderId="7" xfId="4" applyNumberFormat="1" applyFont="1" applyBorder="1"/>
    <xf numFmtId="0" fontId="13" fillId="0" borderId="0" xfId="6" applyFont="1"/>
    <xf numFmtId="9" fontId="5" fillId="5" borderId="9" xfId="7" applyFont="1" applyFill="1" applyBorder="1" applyAlignment="1" applyProtection="1">
      <alignment horizontal="center"/>
      <protection locked="0"/>
    </xf>
    <xf numFmtId="9" fontId="11" fillId="5" borderId="9" xfId="5" applyFont="1" applyFill="1" applyBorder="1" applyAlignment="1">
      <alignment horizontal="center"/>
    </xf>
    <xf numFmtId="10" fontId="5" fillId="0" borderId="9" xfId="5" applyNumberFormat="1" applyFont="1" applyFill="1" applyBorder="1"/>
    <xf numFmtId="168" fontId="5" fillId="6" borderId="9" xfId="4" applyNumberFormat="1" applyFont="1" applyFill="1" applyBorder="1"/>
    <xf numFmtId="0" fontId="1" fillId="0" borderId="9" xfId="6" applyBorder="1"/>
    <xf numFmtId="0" fontId="0" fillId="0" borderId="0" xfId="0" applyFill="1" applyBorder="1" applyAlignment="1"/>
    <xf numFmtId="0" fontId="0" fillId="0" borderId="22" xfId="0" applyFill="1" applyBorder="1" applyAlignment="1"/>
    <xf numFmtId="0" fontId="22" fillId="0" borderId="16" xfId="0" applyFont="1" applyFill="1" applyBorder="1" applyAlignment="1">
      <alignment horizontal="centerContinuous"/>
    </xf>
    <xf numFmtId="0" fontId="18" fillId="0" borderId="0" xfId="0" applyFon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4" fontId="0" fillId="0" borderId="0" xfId="0" applyNumberFormat="1" applyAlignment="1">
      <alignment horizontal="left" indent="1"/>
    </xf>
    <xf numFmtId="0" fontId="0" fillId="0" borderId="0" xfId="0" applyNumberFormat="1"/>
    <xf numFmtId="0" fontId="22" fillId="0" borderId="16" xfId="0" applyFont="1" applyFill="1" applyBorder="1" applyAlignment="1">
      <alignment horizontal="center"/>
    </xf>
    <xf numFmtId="10" fontId="0" fillId="0" borderId="0" xfId="0" applyNumberFormat="1"/>
    <xf numFmtId="0" fontId="5" fillId="0" borderId="0" xfId="0" applyNumberFormat="1" applyFont="1"/>
    <xf numFmtId="164" fontId="0" fillId="0" borderId="0" xfId="0" applyNumberFormat="1"/>
    <xf numFmtId="0" fontId="18" fillId="4" borderId="6" xfId="3" applyFont="1" applyFill="1" applyBorder="1" applyAlignment="1">
      <alignment horizontal="center"/>
    </xf>
    <xf numFmtId="0" fontId="18" fillId="4" borderId="7" xfId="3" applyFont="1" applyFill="1" applyBorder="1" applyAlignment="1">
      <alignment horizontal="center"/>
    </xf>
    <xf numFmtId="0" fontId="18" fillId="4" borderId="2" xfId="3" applyFont="1" applyFill="1" applyBorder="1" applyAlignment="1">
      <alignment horizontal="center"/>
    </xf>
    <xf numFmtId="0" fontId="18" fillId="4" borderId="3" xfId="3" applyFont="1" applyFill="1" applyBorder="1" applyAlignment="1">
      <alignment horizontal="center"/>
    </xf>
    <xf numFmtId="0" fontId="14" fillId="3" borderId="0" xfId="3" applyFont="1" applyFill="1" applyAlignment="1">
      <alignment horizontal="center"/>
    </xf>
    <xf numFmtId="0" fontId="18" fillId="4" borderId="14" xfId="3" applyFont="1" applyFill="1" applyBorder="1" applyAlignment="1">
      <alignment horizontal="center"/>
    </xf>
    <xf numFmtId="0" fontId="18" fillId="4" borderId="15" xfId="3" applyFont="1" applyFill="1" applyBorder="1" applyAlignment="1">
      <alignment horizontal="center"/>
    </xf>
    <xf numFmtId="0" fontId="18" fillId="4" borderId="8" xfId="3" applyFont="1" applyFill="1" applyBorder="1" applyAlignment="1">
      <alignment horizontal="center"/>
    </xf>
    <xf numFmtId="0" fontId="18" fillId="4" borderId="9" xfId="3" applyFont="1" applyFill="1" applyBorder="1" applyAlignment="1">
      <alignment horizontal="center"/>
    </xf>
    <xf numFmtId="0" fontId="11" fillId="4" borderId="6" xfId="4" applyFont="1" applyFill="1" applyBorder="1" applyAlignment="1">
      <alignment horizontal="center"/>
    </xf>
    <xf numFmtId="0" fontId="11" fillId="4" borderId="7" xfId="4" applyFont="1" applyFill="1" applyBorder="1" applyAlignment="1">
      <alignment horizontal="center"/>
    </xf>
    <xf numFmtId="0" fontId="14" fillId="3" borderId="0" xfId="3" applyFont="1" applyFill="1" applyAlignment="1">
      <alignment horizontal="left"/>
    </xf>
    <xf numFmtId="0" fontId="11" fillId="4" borderId="2" xfId="4" applyFont="1" applyFill="1" applyBorder="1" applyAlignment="1">
      <alignment horizontal="center"/>
    </xf>
    <xf numFmtId="0" fontId="11" fillId="4" borderId="3" xfId="4" applyFont="1" applyFill="1" applyBorder="1" applyAlignment="1">
      <alignment horizontal="center"/>
    </xf>
    <xf numFmtId="0" fontId="11" fillId="4" borderId="16" xfId="4" applyFont="1" applyFill="1" applyBorder="1" applyAlignment="1">
      <alignment horizontal="center"/>
    </xf>
    <xf numFmtId="0" fontId="11" fillId="0" borderId="6" xfId="4" applyFont="1" applyBorder="1" applyAlignment="1">
      <alignment horizontal="center"/>
    </xf>
    <xf numFmtId="0" fontId="11" fillId="0" borderId="17" xfId="4" applyFont="1" applyBorder="1" applyAlignment="1">
      <alignment horizontal="center"/>
    </xf>
    <xf numFmtId="0" fontId="11" fillId="0" borderId="7" xfId="4" applyFont="1" applyBorder="1" applyAlignment="1">
      <alignment horizontal="center"/>
    </xf>
    <xf numFmtId="0" fontId="11" fillId="4" borderId="17" xfId="4" applyFont="1" applyFill="1" applyBorder="1" applyAlignment="1">
      <alignment horizontal="center"/>
    </xf>
    <xf numFmtId="0" fontId="5" fillId="0" borderId="6" xfId="4" applyFont="1" applyBorder="1" applyAlignment="1">
      <alignment horizontal="left"/>
    </xf>
    <xf numFmtId="0" fontId="5" fillId="0" borderId="17" xfId="4" applyFont="1" applyBorder="1" applyAlignment="1">
      <alignment horizontal="left"/>
    </xf>
    <xf numFmtId="0" fontId="5" fillId="0" borderId="18" xfId="4" applyFont="1" applyBorder="1" applyAlignment="1">
      <alignment horizontal="left"/>
    </xf>
    <xf numFmtId="0" fontId="5" fillId="0" borderId="8" xfId="4" applyFont="1" applyBorder="1" applyAlignment="1">
      <alignment horizontal="left"/>
    </xf>
    <xf numFmtId="0" fontId="5" fillId="0" borderId="1" xfId="4" applyFont="1" applyBorder="1" applyAlignment="1">
      <alignment horizontal="left"/>
    </xf>
    <xf numFmtId="0" fontId="1" fillId="0" borderId="6" xfId="6" applyBorder="1" applyAlignment="1">
      <alignment horizontal="center"/>
    </xf>
    <xf numFmtId="0" fontId="1" fillId="0" borderId="17" xfId="6" applyBorder="1" applyAlignment="1">
      <alignment horizontal="center"/>
    </xf>
    <xf numFmtId="0" fontId="29" fillId="0" borderId="6" xfId="4" applyFont="1" applyBorder="1" applyAlignment="1">
      <alignment horizontal="left"/>
    </xf>
    <xf numFmtId="0" fontId="29" fillId="0" borderId="17" xfId="4" applyFont="1" applyBorder="1" applyAlignment="1">
      <alignment horizontal="left"/>
    </xf>
    <xf numFmtId="0" fontId="29" fillId="0" borderId="18" xfId="4" applyFont="1" applyBorder="1" applyAlignment="1">
      <alignment horizontal="left"/>
    </xf>
    <xf numFmtId="0" fontId="5" fillId="0" borderId="6" xfId="4" applyFont="1" applyBorder="1" applyAlignment="1">
      <alignment horizontal="center"/>
    </xf>
    <xf numFmtId="0" fontId="5" fillId="0" borderId="17" xfId="4" applyFont="1" applyBorder="1" applyAlignment="1">
      <alignment horizontal="center"/>
    </xf>
    <xf numFmtId="0" fontId="5" fillId="0" borderId="7" xfId="4" applyFont="1" applyBorder="1" applyAlignment="1">
      <alignment horizontal="center"/>
    </xf>
    <xf numFmtId="0" fontId="5" fillId="6" borderId="19" xfId="4" applyFont="1" applyFill="1" applyBorder="1" applyAlignment="1">
      <alignment horizontal="left"/>
    </xf>
    <xf numFmtId="0" fontId="5" fillId="6" borderId="20" xfId="4" applyFont="1" applyFill="1" applyBorder="1" applyAlignment="1">
      <alignment horizontal="left"/>
    </xf>
    <xf numFmtId="0" fontId="5" fillId="6" borderId="21" xfId="4" applyFont="1" applyFill="1" applyBorder="1" applyAlignment="1">
      <alignment horizontal="left"/>
    </xf>
    <xf numFmtId="0" fontId="29" fillId="0" borderId="1" xfId="4" applyFont="1" applyBorder="1" applyAlignment="1">
      <alignment horizontal="left"/>
    </xf>
    <xf numFmtId="9" fontId="0" fillId="0" borderId="0" xfId="0" applyNumberFormat="1"/>
    <xf numFmtId="6" fontId="0" fillId="0" borderId="0" xfId="0" applyNumberFormat="1"/>
    <xf numFmtId="2" fontId="0" fillId="0" borderId="0" xfId="0" applyNumberFormat="1"/>
  </cellXfs>
  <cellStyles count="8">
    <cellStyle name="Currency 2" xfId="2"/>
    <cellStyle name="Normal" xfId="0" builtinId="0"/>
    <cellStyle name="Normal 2 2" xfId="3"/>
    <cellStyle name="Normal 3" xfId="6"/>
    <cellStyle name="Normal 3 2" xfId="4"/>
    <cellStyle name="Percent 2" xfId="1"/>
    <cellStyle name="Percent 2 2" xfId="7"/>
    <cellStyle name="Percent 3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plotArea>
      <cx:plotAreaRegion>
        <cx:series layoutId="clusteredColumn" uniqueId="{7308F918-F0A3-45DD-B635-962877EDB9E4}">
          <cx:tx>
            <cx:txData>
              <cx:f>_xlchart.0</cx:f>
              <cx:v>Price $000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House Prices</a:t>
                </a:r>
              </a:p>
            </cx:rich>
          </cx:tx>
        </cx:title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Q2c!$B$1</c:f>
              <c:strCache>
                <c:ptCount val="1"/>
                <c:pt idx="0">
                  <c:v>Price $000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Q2c!$A$2:$A$203</c:f>
              <c:numCache>
                <c:formatCode>#,##0.0</c:formatCode>
                <c:ptCount val="202"/>
                <c:pt idx="0">
                  <c:v>8.5</c:v>
                </c:pt>
                <c:pt idx="1">
                  <c:v>4</c:v>
                </c:pt>
                <c:pt idx="2">
                  <c:v>3</c:v>
                </c:pt>
                <c:pt idx="3">
                  <c:v>4.8</c:v>
                </c:pt>
                <c:pt idx="4">
                  <c:v>5.2</c:v>
                </c:pt>
                <c:pt idx="5">
                  <c:v>2.2999999999999998</c:v>
                </c:pt>
                <c:pt idx="6">
                  <c:v>3.6</c:v>
                </c:pt>
                <c:pt idx="7">
                  <c:v>5.6</c:v>
                </c:pt>
                <c:pt idx="8">
                  <c:v>3.5</c:v>
                </c:pt>
                <c:pt idx="9">
                  <c:v>3.5</c:v>
                </c:pt>
                <c:pt idx="10">
                  <c:v>3.1</c:v>
                </c:pt>
                <c:pt idx="11">
                  <c:v>3.4</c:v>
                </c:pt>
                <c:pt idx="12">
                  <c:v>3.6</c:v>
                </c:pt>
                <c:pt idx="13">
                  <c:v>3</c:v>
                </c:pt>
                <c:pt idx="14">
                  <c:v>4.0999999999999996</c:v>
                </c:pt>
                <c:pt idx="15">
                  <c:v>3.6</c:v>
                </c:pt>
                <c:pt idx="16">
                  <c:v>4.2</c:v>
                </c:pt>
                <c:pt idx="17">
                  <c:v>6.6</c:v>
                </c:pt>
                <c:pt idx="18">
                  <c:v>3.6</c:v>
                </c:pt>
                <c:pt idx="19">
                  <c:v>5</c:v>
                </c:pt>
                <c:pt idx="20">
                  <c:v>5.8</c:v>
                </c:pt>
                <c:pt idx="21">
                  <c:v>4.5</c:v>
                </c:pt>
                <c:pt idx="22">
                  <c:v>3.4</c:v>
                </c:pt>
                <c:pt idx="23">
                  <c:v>3.6</c:v>
                </c:pt>
                <c:pt idx="24">
                  <c:v>4.7</c:v>
                </c:pt>
                <c:pt idx="25">
                  <c:v>2.6</c:v>
                </c:pt>
                <c:pt idx="26">
                  <c:v>3.8</c:v>
                </c:pt>
                <c:pt idx="27">
                  <c:v>3.7</c:v>
                </c:pt>
                <c:pt idx="28">
                  <c:v>2.8</c:v>
                </c:pt>
                <c:pt idx="29">
                  <c:v>3.3</c:v>
                </c:pt>
                <c:pt idx="30">
                  <c:v>5</c:v>
                </c:pt>
                <c:pt idx="31">
                  <c:v>4</c:v>
                </c:pt>
                <c:pt idx="32">
                  <c:v>4.8</c:v>
                </c:pt>
                <c:pt idx="33">
                  <c:v>4.2</c:v>
                </c:pt>
                <c:pt idx="34">
                  <c:v>2.8</c:v>
                </c:pt>
                <c:pt idx="35">
                  <c:v>2.6</c:v>
                </c:pt>
                <c:pt idx="36">
                  <c:v>3.9</c:v>
                </c:pt>
                <c:pt idx="37">
                  <c:v>3.1</c:v>
                </c:pt>
                <c:pt idx="38">
                  <c:v>5</c:v>
                </c:pt>
                <c:pt idx="39">
                  <c:v>4.5999999999999996</c:v>
                </c:pt>
                <c:pt idx="40">
                  <c:v>4</c:v>
                </c:pt>
                <c:pt idx="41">
                  <c:v>4</c:v>
                </c:pt>
                <c:pt idx="42">
                  <c:v>4.7</c:v>
                </c:pt>
                <c:pt idx="43">
                  <c:v>3.8</c:v>
                </c:pt>
                <c:pt idx="44">
                  <c:v>3.9</c:v>
                </c:pt>
                <c:pt idx="45">
                  <c:v>2.2000000000000002</c:v>
                </c:pt>
                <c:pt idx="46">
                  <c:v>4.4000000000000004</c:v>
                </c:pt>
                <c:pt idx="47">
                  <c:v>3</c:v>
                </c:pt>
                <c:pt idx="48">
                  <c:v>4.7</c:v>
                </c:pt>
                <c:pt idx="49">
                  <c:v>3.8</c:v>
                </c:pt>
                <c:pt idx="50">
                  <c:v>3.9</c:v>
                </c:pt>
                <c:pt idx="51">
                  <c:v>5.0999999999999996</c:v>
                </c:pt>
                <c:pt idx="52">
                  <c:v>2.9</c:v>
                </c:pt>
                <c:pt idx="53">
                  <c:v>2.1</c:v>
                </c:pt>
                <c:pt idx="54">
                  <c:v>4.5</c:v>
                </c:pt>
                <c:pt idx="55">
                  <c:v>7.9</c:v>
                </c:pt>
                <c:pt idx="56">
                  <c:v>2.7</c:v>
                </c:pt>
                <c:pt idx="57">
                  <c:v>5.2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5.0999999999999996</c:v>
                </c:pt>
                <c:pt idx="61">
                  <c:v>3.4</c:v>
                </c:pt>
                <c:pt idx="62">
                  <c:v>2.2000000000000002</c:v>
                </c:pt>
                <c:pt idx="63">
                  <c:v>2.4</c:v>
                </c:pt>
                <c:pt idx="64">
                  <c:v>1.7</c:v>
                </c:pt>
                <c:pt idx="65">
                  <c:v>4.9000000000000004</c:v>
                </c:pt>
                <c:pt idx="66">
                  <c:v>2.9</c:v>
                </c:pt>
                <c:pt idx="67">
                  <c:v>3.8</c:v>
                </c:pt>
                <c:pt idx="68">
                  <c:v>3.4</c:v>
                </c:pt>
                <c:pt idx="69">
                  <c:v>3.8</c:v>
                </c:pt>
                <c:pt idx="70">
                  <c:v>3.6</c:v>
                </c:pt>
                <c:pt idx="71">
                  <c:v>4</c:v>
                </c:pt>
                <c:pt idx="72">
                  <c:v>4.4000000000000004</c:v>
                </c:pt>
                <c:pt idx="73">
                  <c:v>3.1</c:v>
                </c:pt>
                <c:pt idx="74">
                  <c:v>2.7</c:v>
                </c:pt>
                <c:pt idx="75">
                  <c:v>2.7</c:v>
                </c:pt>
                <c:pt idx="76">
                  <c:v>3</c:v>
                </c:pt>
                <c:pt idx="77">
                  <c:v>3.6</c:v>
                </c:pt>
                <c:pt idx="78">
                  <c:v>3.8</c:v>
                </c:pt>
                <c:pt idx="79">
                  <c:v>2.7</c:v>
                </c:pt>
                <c:pt idx="80">
                  <c:v>3.4</c:v>
                </c:pt>
                <c:pt idx="81">
                  <c:v>4.9000000000000004</c:v>
                </c:pt>
                <c:pt idx="82">
                  <c:v>4.9000000000000004</c:v>
                </c:pt>
                <c:pt idx="83">
                  <c:v>5.0999999999999996</c:v>
                </c:pt>
                <c:pt idx="84">
                  <c:v>4.5</c:v>
                </c:pt>
                <c:pt idx="85">
                  <c:v>2.7</c:v>
                </c:pt>
                <c:pt idx="86">
                  <c:v>4.2</c:v>
                </c:pt>
                <c:pt idx="87">
                  <c:v>3.4</c:v>
                </c:pt>
                <c:pt idx="88">
                  <c:v>1.5</c:v>
                </c:pt>
                <c:pt idx="89">
                  <c:v>4</c:v>
                </c:pt>
                <c:pt idx="90">
                  <c:v>3.8</c:v>
                </c:pt>
                <c:pt idx="91">
                  <c:v>3.8</c:v>
                </c:pt>
                <c:pt idx="92">
                  <c:v>2.6</c:v>
                </c:pt>
                <c:pt idx="93">
                  <c:v>1.5</c:v>
                </c:pt>
                <c:pt idx="94">
                  <c:v>4.2</c:v>
                </c:pt>
                <c:pt idx="95">
                  <c:v>6.5</c:v>
                </c:pt>
                <c:pt idx="96">
                  <c:v>3.7</c:v>
                </c:pt>
                <c:pt idx="97">
                  <c:v>4</c:v>
                </c:pt>
                <c:pt idx="98">
                  <c:v>5</c:v>
                </c:pt>
                <c:pt idx="99">
                  <c:v>4.9000000000000004</c:v>
                </c:pt>
                <c:pt idx="100">
                  <c:v>2.6</c:v>
                </c:pt>
                <c:pt idx="101">
                  <c:v>2.6</c:v>
                </c:pt>
                <c:pt idx="102">
                  <c:v>2.4</c:v>
                </c:pt>
                <c:pt idx="103">
                  <c:v>2.5</c:v>
                </c:pt>
                <c:pt idx="104">
                  <c:v>3.7</c:v>
                </c:pt>
                <c:pt idx="105">
                  <c:v>2.8</c:v>
                </c:pt>
                <c:pt idx="106">
                  <c:v>2.7</c:v>
                </c:pt>
                <c:pt idx="107">
                  <c:v>2.4</c:v>
                </c:pt>
                <c:pt idx="108">
                  <c:v>2.5</c:v>
                </c:pt>
                <c:pt idx="109">
                  <c:v>2</c:v>
                </c:pt>
                <c:pt idx="110">
                  <c:v>2.9</c:v>
                </c:pt>
                <c:pt idx="111">
                  <c:v>4.0999999999999996</c:v>
                </c:pt>
                <c:pt idx="112">
                  <c:v>2.8</c:v>
                </c:pt>
                <c:pt idx="113">
                  <c:v>2.5</c:v>
                </c:pt>
                <c:pt idx="114">
                  <c:v>2.2999999999999998</c:v>
                </c:pt>
                <c:pt idx="115">
                  <c:v>3.8</c:v>
                </c:pt>
                <c:pt idx="116">
                  <c:v>2.7</c:v>
                </c:pt>
                <c:pt idx="117">
                  <c:v>2.4</c:v>
                </c:pt>
                <c:pt idx="118">
                  <c:v>2.4</c:v>
                </c:pt>
                <c:pt idx="119">
                  <c:v>2.9</c:v>
                </c:pt>
              </c:numCache>
            </c:numRef>
          </c:xVal>
          <c:yVal>
            <c:numRef>
              <c:f>Q2c!$B$2:$B$203</c:f>
              <c:numCache>
                <c:formatCode>"$"#,##0</c:formatCode>
                <c:ptCount val="202"/>
                <c:pt idx="0">
                  <c:v>547</c:v>
                </c:pt>
                <c:pt idx="1">
                  <c:v>413</c:v>
                </c:pt>
                <c:pt idx="2">
                  <c:v>639</c:v>
                </c:pt>
                <c:pt idx="3">
                  <c:v>933</c:v>
                </c:pt>
                <c:pt idx="4">
                  <c:v>458</c:v>
                </c:pt>
                <c:pt idx="5">
                  <c:v>767</c:v>
                </c:pt>
                <c:pt idx="6">
                  <c:v>290</c:v>
                </c:pt>
                <c:pt idx="7">
                  <c:v>309</c:v>
                </c:pt>
                <c:pt idx="8">
                  <c:v>1162</c:v>
                </c:pt>
                <c:pt idx="9">
                  <c:v>582</c:v>
                </c:pt>
                <c:pt idx="10">
                  <c:v>1031</c:v>
                </c:pt>
                <c:pt idx="11">
                  <c:v>875</c:v>
                </c:pt>
                <c:pt idx="12">
                  <c:v>1054</c:v>
                </c:pt>
                <c:pt idx="13">
                  <c:v>712</c:v>
                </c:pt>
                <c:pt idx="14">
                  <c:v>573</c:v>
                </c:pt>
                <c:pt idx="15">
                  <c:v>366</c:v>
                </c:pt>
                <c:pt idx="16">
                  <c:v>1224</c:v>
                </c:pt>
                <c:pt idx="17">
                  <c:v>560</c:v>
                </c:pt>
                <c:pt idx="18">
                  <c:v>481</c:v>
                </c:pt>
                <c:pt idx="19">
                  <c:v>615</c:v>
                </c:pt>
                <c:pt idx="20">
                  <c:v>437</c:v>
                </c:pt>
                <c:pt idx="21">
                  <c:v>966</c:v>
                </c:pt>
                <c:pt idx="22">
                  <c:v>1079</c:v>
                </c:pt>
                <c:pt idx="23">
                  <c:v>855</c:v>
                </c:pt>
                <c:pt idx="24">
                  <c:v>1005</c:v>
                </c:pt>
                <c:pt idx="25">
                  <c:v>1014</c:v>
                </c:pt>
                <c:pt idx="26">
                  <c:v>430</c:v>
                </c:pt>
                <c:pt idx="27">
                  <c:v>601</c:v>
                </c:pt>
                <c:pt idx="28">
                  <c:v>1090</c:v>
                </c:pt>
                <c:pt idx="29">
                  <c:v>579</c:v>
                </c:pt>
                <c:pt idx="30">
                  <c:v>846</c:v>
                </c:pt>
                <c:pt idx="31">
                  <c:v>1010</c:v>
                </c:pt>
                <c:pt idx="32">
                  <c:v>785</c:v>
                </c:pt>
                <c:pt idx="33">
                  <c:v>938</c:v>
                </c:pt>
                <c:pt idx="34">
                  <c:v>1219</c:v>
                </c:pt>
                <c:pt idx="35">
                  <c:v>626</c:v>
                </c:pt>
                <c:pt idx="36">
                  <c:v>1008</c:v>
                </c:pt>
                <c:pt idx="37">
                  <c:v>870</c:v>
                </c:pt>
                <c:pt idx="38">
                  <c:v>728</c:v>
                </c:pt>
                <c:pt idx="39">
                  <c:v>851</c:v>
                </c:pt>
                <c:pt idx="40">
                  <c:v>793</c:v>
                </c:pt>
                <c:pt idx="41">
                  <c:v>534</c:v>
                </c:pt>
                <c:pt idx="42">
                  <c:v>880</c:v>
                </c:pt>
                <c:pt idx="43">
                  <c:v>974</c:v>
                </c:pt>
                <c:pt idx="44">
                  <c:v>524</c:v>
                </c:pt>
                <c:pt idx="45">
                  <c:v>1036</c:v>
                </c:pt>
                <c:pt idx="46">
                  <c:v>653</c:v>
                </c:pt>
                <c:pt idx="47">
                  <c:v>448</c:v>
                </c:pt>
                <c:pt idx="48">
                  <c:v>1109</c:v>
                </c:pt>
                <c:pt idx="49">
                  <c:v>435</c:v>
                </c:pt>
                <c:pt idx="50">
                  <c:v>1178</c:v>
                </c:pt>
                <c:pt idx="51">
                  <c:v>600</c:v>
                </c:pt>
                <c:pt idx="52">
                  <c:v>1160</c:v>
                </c:pt>
                <c:pt idx="53">
                  <c:v>811</c:v>
                </c:pt>
                <c:pt idx="54">
                  <c:v>550</c:v>
                </c:pt>
                <c:pt idx="55">
                  <c:v>192</c:v>
                </c:pt>
                <c:pt idx="56">
                  <c:v>1246</c:v>
                </c:pt>
                <c:pt idx="57">
                  <c:v>499</c:v>
                </c:pt>
                <c:pt idx="58">
                  <c:v>630</c:v>
                </c:pt>
                <c:pt idx="59">
                  <c:v>632</c:v>
                </c:pt>
                <c:pt idx="60">
                  <c:v>998</c:v>
                </c:pt>
                <c:pt idx="61">
                  <c:v>1030</c:v>
                </c:pt>
                <c:pt idx="62">
                  <c:v>811</c:v>
                </c:pt>
                <c:pt idx="63">
                  <c:v>828</c:v>
                </c:pt>
                <c:pt idx="64">
                  <c:v>670</c:v>
                </c:pt>
                <c:pt idx="65">
                  <c:v>694</c:v>
                </c:pt>
                <c:pt idx="66">
                  <c:v>945</c:v>
                </c:pt>
                <c:pt idx="67">
                  <c:v>729</c:v>
                </c:pt>
                <c:pt idx="68">
                  <c:v>976</c:v>
                </c:pt>
                <c:pt idx="69">
                  <c:v>825</c:v>
                </c:pt>
                <c:pt idx="70">
                  <c:v>1182</c:v>
                </c:pt>
                <c:pt idx="71">
                  <c:v>824</c:v>
                </c:pt>
                <c:pt idx="72">
                  <c:v>1468</c:v>
                </c:pt>
                <c:pt idx="73">
                  <c:v>1067</c:v>
                </c:pt>
                <c:pt idx="74">
                  <c:v>1357</c:v>
                </c:pt>
                <c:pt idx="75">
                  <c:v>546</c:v>
                </c:pt>
                <c:pt idx="76">
                  <c:v>906</c:v>
                </c:pt>
                <c:pt idx="77">
                  <c:v>1238</c:v>
                </c:pt>
                <c:pt idx="78">
                  <c:v>704</c:v>
                </c:pt>
                <c:pt idx="79">
                  <c:v>842</c:v>
                </c:pt>
                <c:pt idx="80">
                  <c:v>686</c:v>
                </c:pt>
                <c:pt idx="81">
                  <c:v>699</c:v>
                </c:pt>
                <c:pt idx="82">
                  <c:v>1441</c:v>
                </c:pt>
                <c:pt idx="83">
                  <c:v>986</c:v>
                </c:pt>
                <c:pt idx="84">
                  <c:v>829</c:v>
                </c:pt>
                <c:pt idx="85">
                  <c:v>1761</c:v>
                </c:pt>
                <c:pt idx="86">
                  <c:v>1025</c:v>
                </c:pt>
                <c:pt idx="87">
                  <c:v>479</c:v>
                </c:pt>
                <c:pt idx="88">
                  <c:v>1274</c:v>
                </c:pt>
                <c:pt idx="89">
                  <c:v>523</c:v>
                </c:pt>
                <c:pt idx="90">
                  <c:v>1385</c:v>
                </c:pt>
                <c:pt idx="91">
                  <c:v>817</c:v>
                </c:pt>
                <c:pt idx="92">
                  <c:v>853</c:v>
                </c:pt>
                <c:pt idx="93">
                  <c:v>1213</c:v>
                </c:pt>
                <c:pt idx="94">
                  <c:v>758</c:v>
                </c:pt>
                <c:pt idx="95">
                  <c:v>473</c:v>
                </c:pt>
                <c:pt idx="96">
                  <c:v>1186</c:v>
                </c:pt>
                <c:pt idx="97">
                  <c:v>958</c:v>
                </c:pt>
                <c:pt idx="98">
                  <c:v>1102</c:v>
                </c:pt>
                <c:pt idx="99">
                  <c:v>802</c:v>
                </c:pt>
                <c:pt idx="100">
                  <c:v>724</c:v>
                </c:pt>
                <c:pt idx="101">
                  <c:v>983</c:v>
                </c:pt>
                <c:pt idx="102">
                  <c:v>1641</c:v>
                </c:pt>
                <c:pt idx="103">
                  <c:v>656</c:v>
                </c:pt>
                <c:pt idx="104">
                  <c:v>1395</c:v>
                </c:pt>
                <c:pt idx="105">
                  <c:v>1599</c:v>
                </c:pt>
                <c:pt idx="106">
                  <c:v>639</c:v>
                </c:pt>
                <c:pt idx="107">
                  <c:v>739</c:v>
                </c:pt>
                <c:pt idx="108">
                  <c:v>1416</c:v>
                </c:pt>
                <c:pt idx="109">
                  <c:v>898</c:v>
                </c:pt>
                <c:pt idx="110">
                  <c:v>1507</c:v>
                </c:pt>
                <c:pt idx="111">
                  <c:v>811</c:v>
                </c:pt>
                <c:pt idx="112">
                  <c:v>1492</c:v>
                </c:pt>
                <c:pt idx="113">
                  <c:v>1476</c:v>
                </c:pt>
                <c:pt idx="114">
                  <c:v>1697</c:v>
                </c:pt>
                <c:pt idx="115">
                  <c:v>1016</c:v>
                </c:pt>
                <c:pt idx="116">
                  <c:v>1072</c:v>
                </c:pt>
                <c:pt idx="117">
                  <c:v>1096</c:v>
                </c:pt>
                <c:pt idx="118">
                  <c:v>1104</c:v>
                </c:pt>
                <c:pt idx="119">
                  <c:v>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1-40E4-A96B-E0BE195F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04176"/>
        <c:axId val="479298272"/>
      </c:scatterChart>
      <c:valAx>
        <c:axId val="47930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98272"/>
        <c:crosses val="autoZero"/>
        <c:crossBetween val="midCat"/>
      </c:valAx>
      <c:valAx>
        <c:axId val="4792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0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18A33952-E99F-4C51-ACF4-59DB07A73CBF}">
          <cx:tx>
            <cx:txData>
              <cx:f>_xlchart.4</cx:f>
              <cx:v>WeeklyRent$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Weekly Prices</a:t>
                </a:r>
              </a:p>
            </cx:rich>
          </cx:tx>
        </cx:title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</cx:chartData>
  <cx:chart>
    <cx:title pos="t" align="ctr" overlay="0"/>
    <cx:plotArea>
      <cx:plotAreaRegion>
        <cx:series layoutId="clusteredColumn" uniqueId="{30ABD1B6-1F3B-49F9-AA90-924FE82B087B}">
          <cx:tx>
            <cx:txData>
              <cx:f>_xlchart.6</cx:f>
              <cx:v>Age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CBC90685-0F19-4CC3-85F1-81DF0ABEAF5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157162</xdr:rowOff>
    </xdr:from>
    <xdr:to>
      <xdr:col>13</xdr:col>
      <xdr:colOff>180975</xdr:colOff>
      <xdr:row>19</xdr:row>
      <xdr:rowOff>33337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138112</xdr:rowOff>
    </xdr:from>
    <xdr:to>
      <xdr:col>20</xdr:col>
      <xdr:colOff>371475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41</xdr:row>
      <xdr:rowOff>33337</xdr:rowOff>
    </xdr:from>
    <xdr:to>
      <xdr:col>5</xdr:col>
      <xdr:colOff>523875</xdr:colOff>
      <xdr:row>55</xdr:row>
      <xdr:rowOff>109537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4</xdr:row>
      <xdr:rowOff>157162</xdr:rowOff>
    </xdr:from>
    <xdr:to>
      <xdr:col>12</xdr:col>
      <xdr:colOff>233362</xdr:colOff>
      <xdr:row>19</xdr:row>
      <xdr:rowOff>42862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853440</xdr:colOff>
      <xdr:row>9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40CAD03-F81B-4526-BCD3-21125A626DD6}"/>
                </a:ext>
              </a:extLst>
            </xdr:cNvPr>
            <xdr:cNvSpPr txBox="1"/>
          </xdr:nvSpPr>
          <xdr:spPr>
            <a:xfrm>
              <a:off x="7616190" y="15144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40CAD03-F81B-4526-BCD3-21125A626DD6}"/>
                </a:ext>
              </a:extLst>
            </xdr:cNvPr>
            <xdr:cNvSpPr txBox="1"/>
          </xdr:nvSpPr>
          <xdr:spPr>
            <a:xfrm>
              <a:off x="7616190" y="15144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853440</xdr:colOff>
      <xdr:row>9</xdr:row>
      <xdr:rowOff>15240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A96EB15-0AD8-415E-B88B-BECA214C51F8}"/>
                </a:ext>
              </a:extLst>
            </xdr:cNvPr>
            <xdr:cNvSpPr txBox="1"/>
          </xdr:nvSpPr>
          <xdr:spPr>
            <a:xfrm>
              <a:off x="1463040" y="151066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A96EB15-0AD8-415E-B88B-BECA214C51F8}"/>
                </a:ext>
              </a:extLst>
            </xdr:cNvPr>
            <xdr:cNvSpPr txBox="1"/>
          </xdr:nvSpPr>
          <xdr:spPr>
            <a:xfrm>
              <a:off x="1463040" y="151066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1478280</xdr:colOff>
      <xdr:row>12</xdr:row>
      <xdr:rowOff>110490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206CD0F-BBCD-4C26-919E-13F91CC55F2A}"/>
            </a:ext>
          </a:extLst>
        </xdr:cNvPr>
        <xdr:cNvSpPr txBox="1"/>
      </xdr:nvSpPr>
      <xdr:spPr>
        <a:xfrm>
          <a:off x="8241030" y="20916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7</xdr:col>
      <xdr:colOff>1598294</xdr:colOff>
      <xdr:row>14</xdr:row>
      <xdr:rowOff>9525</xdr:rowOff>
    </xdr:from>
    <xdr:ext cx="725805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6398AE2-6C75-499A-BB01-67408462AF5F}"/>
                </a:ext>
              </a:extLst>
            </xdr:cNvPr>
            <xdr:cNvSpPr txBox="1"/>
          </xdr:nvSpPr>
          <xdr:spPr>
            <a:xfrm>
              <a:off x="8361044" y="2314575"/>
              <a:ext cx="725805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𝒔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6398AE2-6C75-499A-BB01-67408462AF5F}"/>
                </a:ext>
              </a:extLst>
            </xdr:cNvPr>
            <xdr:cNvSpPr txBox="1"/>
          </xdr:nvSpPr>
          <xdr:spPr>
            <a:xfrm>
              <a:off x="8361044" y="2314575"/>
              <a:ext cx="725805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𝒔〗∕√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1602105</xdr:colOff>
      <xdr:row>14</xdr:row>
      <xdr:rowOff>0</xdr:rowOff>
    </xdr:from>
    <xdr:ext cx="662874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F15FA6F-9579-4532-8364-09C4055B3730}"/>
                </a:ext>
              </a:extLst>
            </xdr:cNvPr>
            <xdr:cNvSpPr txBox="1"/>
          </xdr:nvSpPr>
          <xdr:spPr>
            <a:xfrm>
              <a:off x="2211705" y="2305050"/>
              <a:ext cx="662874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𝝈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F15FA6F-9579-4532-8364-09C4055B3730}"/>
                </a:ext>
              </a:extLst>
            </xdr:cNvPr>
            <xdr:cNvSpPr txBox="1"/>
          </xdr:nvSpPr>
          <xdr:spPr>
            <a:xfrm>
              <a:off x="2211705" y="2305050"/>
              <a:ext cx="662874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𝝈〗∕√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1889760</xdr:colOff>
      <xdr:row>13</xdr:row>
      <xdr:rowOff>163830</xdr:rowOff>
    </xdr:from>
    <xdr:ext cx="1205266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D8822A-8A27-4087-99C8-C2C77352A6A1}"/>
                </a:ext>
              </a:extLst>
            </xdr:cNvPr>
            <xdr:cNvSpPr txBox="1"/>
          </xdr:nvSpPr>
          <xdr:spPr>
            <a:xfrm>
              <a:off x="3108960" y="2278380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𝑺𝑬</m:t>
                    </m:r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AU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D8822A-8A27-4087-99C8-C2C77352A6A1}"/>
                </a:ext>
              </a:extLst>
            </xdr:cNvPr>
            <xdr:cNvSpPr txBox="1"/>
          </xdr:nvSpPr>
          <xdr:spPr>
            <a:xfrm>
              <a:off x="3108960" y="2278380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𝑺𝑬=√(〖𝒑(𝟏−𝒑)〗∕𝒏)</a:t>
              </a:r>
              <a:endParaRPr lang="en-AU" sz="1100" b="1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</xdr:colOff>
      <xdr:row>14</xdr:row>
      <xdr:rowOff>121920</xdr:rowOff>
    </xdr:from>
    <xdr:ext cx="124623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A4967F-AE2E-4A70-88E2-C545817715D6}"/>
            </a:ext>
          </a:extLst>
        </xdr:cNvPr>
        <xdr:cNvSpPr txBox="1"/>
      </xdr:nvSpPr>
      <xdr:spPr>
        <a:xfrm>
          <a:off x="3935730" y="2712720"/>
          <a:ext cx="1246239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 b="1">
              <a:solidFill>
                <a:srgbClr val="FF0000"/>
              </a:solidFill>
            </a:rPr>
            <a:t>Always</a:t>
          </a:r>
          <a:r>
            <a:rPr lang="en-AU" sz="1100" b="1" baseline="0">
              <a:solidFill>
                <a:srgbClr val="FF0000"/>
              </a:solidFill>
            </a:rPr>
            <a:t> Round up!</a:t>
          </a:r>
          <a:endParaRPr lang="en-AU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30480</xdr:colOff>
      <xdr:row>14</xdr:row>
      <xdr:rowOff>114300</xdr:rowOff>
    </xdr:from>
    <xdr:ext cx="124623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8DC453-2CB5-475C-B6C4-AEF756890F5B}"/>
            </a:ext>
          </a:extLst>
        </xdr:cNvPr>
        <xdr:cNvSpPr txBox="1"/>
      </xdr:nvSpPr>
      <xdr:spPr>
        <a:xfrm>
          <a:off x="9479280" y="2705100"/>
          <a:ext cx="1246239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 b="1">
              <a:solidFill>
                <a:srgbClr val="FF0000"/>
              </a:solidFill>
            </a:rPr>
            <a:t>Always</a:t>
          </a:r>
          <a:r>
            <a:rPr lang="en-AU" sz="1100" b="1" baseline="0">
              <a:solidFill>
                <a:srgbClr val="FF0000"/>
              </a:solidFill>
            </a:rPr>
            <a:t> Round up!</a:t>
          </a:r>
          <a:endParaRPr lang="en-AU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403860</xdr:colOff>
      <xdr:row>11</xdr:row>
      <xdr:rowOff>53340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59AC73-9CD5-4772-8D2C-41BA78758118}"/>
            </a:ext>
          </a:extLst>
        </xdr:cNvPr>
        <xdr:cNvSpPr txBox="1"/>
      </xdr:nvSpPr>
      <xdr:spPr>
        <a:xfrm>
          <a:off x="4223385" y="21583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5</xdr:col>
      <xdr:colOff>32453</xdr:colOff>
      <xdr:row>5</xdr:row>
      <xdr:rowOff>137160</xdr:rowOff>
    </xdr:from>
    <xdr:to>
      <xdr:col>9</xdr:col>
      <xdr:colOff>0</xdr:colOff>
      <xdr:row>23</xdr:row>
      <xdr:rowOff>53340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65C85D0-B1C2-4DB5-8C31-A0E2D15FDE57}"/>
            </a:ext>
          </a:extLst>
        </xdr:cNvPr>
        <xdr:cNvGrpSpPr/>
      </xdr:nvGrpSpPr>
      <xdr:grpSpPr>
        <a:xfrm>
          <a:off x="3851978" y="1099185"/>
          <a:ext cx="2329747" cy="3345180"/>
          <a:chOff x="3976289" y="1059180"/>
          <a:chExt cx="1911151" cy="3208020"/>
        </a:xfrm>
      </xdr:grpSpPr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762F22AD-DA4D-46E6-4858-6188948538F9}"/>
              </a:ext>
            </a:extLst>
          </xdr:cNvPr>
          <xdr:cNvSpPr txBox="1"/>
        </xdr:nvSpPr>
        <xdr:spPr>
          <a:xfrm>
            <a:off x="3992880" y="145542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(Lower/Upper/Two Tail)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2B4867FC-3BBD-D947-A79E-4AF2FA008537}"/>
              </a:ext>
            </a:extLst>
          </xdr:cNvPr>
          <xdr:cNvSpPr txBox="1"/>
        </xdr:nvSpPr>
        <xdr:spPr>
          <a:xfrm>
            <a:off x="4000500" y="105918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</a:t>
            </a:r>
            <a:r>
              <a:rPr lang="en-AU" sz="1100" baseline="0"/>
              <a:t>  ≤  ≥ </a:t>
            </a:r>
            <a:endParaRPr lang="en-AU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155CDD0B-9D9A-15FE-2AC9-F456073614D1}"/>
              </a:ext>
            </a:extLst>
          </xdr:cNvPr>
          <xdr:cNvSpPr txBox="1"/>
        </xdr:nvSpPr>
        <xdr:spPr>
          <a:xfrm>
            <a:off x="3992880" y="126492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</a:t>
            </a:r>
            <a:r>
              <a:rPr lang="en-AU" sz="1100" baseline="0"/>
              <a:t>  &lt;  &gt; </a:t>
            </a:r>
            <a:endParaRPr lang="en-AU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9C5C107-0BB9-1F44-139B-632C10F7288E}"/>
              </a:ext>
            </a:extLst>
          </xdr:cNvPr>
          <xdr:cNvSpPr txBox="1"/>
        </xdr:nvSpPr>
        <xdr:spPr>
          <a:xfrm>
            <a:off x="3976289" y="2194560"/>
            <a:ext cx="1911151" cy="259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=</a:t>
            </a:r>
            <a:r>
              <a:rPr lang="en-AU" sz="1100"/>
              <a:t>NORM.S.INV(probability)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608E20D7-59F8-7BA0-4E13-480CF5BF41A0}"/>
              </a:ext>
            </a:extLst>
          </xdr:cNvPr>
          <xdr:cNvSpPr txBox="1"/>
        </xdr:nvSpPr>
        <xdr:spPr>
          <a:xfrm>
            <a:off x="4015740" y="4030980"/>
            <a:ext cx="1756695" cy="23622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=</a:t>
            </a:r>
            <a:r>
              <a:rPr lang="en-AU" sz="1100"/>
              <a:t>NORM.S.DIST(z,TRUE)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73FD43E6-97B0-EBCA-D7F4-B0B02BD50C92}"/>
                  </a:ext>
                </a:extLst>
              </xdr:cNvPr>
              <xdr:cNvSpPr txBox="1"/>
            </xdr:nvSpPr>
            <xdr:spPr>
              <a:xfrm>
                <a:off x="4015740" y="3832860"/>
                <a:ext cx="1684020" cy="198120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AU" sz="1100"/>
                  <a:t>= (</a:t>
                </a:r>
                <a14:m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a14:m>
                <a:r>
                  <a:rPr lang="en-AU" sz="1100" baseline="0"/>
                  <a:t> -</a:t>
                </a:r>
                <a:r>
                  <a:rPr lang="en-AU" sz="1100" baseline="0">
                    <a:sym typeface="Symbol" panose="05050102010706020507" pitchFamily="18" charset="2"/>
                  </a:rPr>
                  <a:t></a:t>
                </a:r>
                <a:r>
                  <a:rPr lang="en-AU" sz="1100"/>
                  <a:t>)/Standard Error</a:t>
                </a:r>
              </a:p>
            </xdr:txBody>
          </xdr:sp>
        </mc:Choice>
        <mc:Fallback xmlns=""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73FD43E6-97B0-EBCA-D7F4-B0B02BD50C92}"/>
                  </a:ext>
                </a:extLst>
              </xdr:cNvPr>
              <xdr:cNvSpPr txBox="1"/>
            </xdr:nvSpPr>
            <xdr:spPr>
              <a:xfrm>
                <a:off x="4015740" y="3832860"/>
                <a:ext cx="1684020" cy="198120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AU" sz="1100"/>
                  <a:t>= (</a:t>
                </a:r>
                <a:r>
                  <a:rPr lang="en-AU" sz="1100" b="0" i="0">
                    <a:latin typeface="Cambria Math" panose="02040503050406030204" pitchFamily="18" charset="0"/>
                  </a:rPr>
                  <a:t>𝑥 ̅</a:t>
                </a:r>
                <a:r>
                  <a:rPr lang="en-AU" sz="1100" baseline="0"/>
                  <a:t> -</a:t>
                </a:r>
                <a:r>
                  <a:rPr lang="en-AU" sz="1100" baseline="0">
                    <a:sym typeface="Symbol" panose="05050102010706020507" pitchFamily="18" charset="2"/>
                  </a:rPr>
                  <a:t></a:t>
                </a:r>
                <a:r>
                  <a:rPr lang="en-AU" sz="1100"/>
                  <a:t>)/Standard Error</a:t>
                </a:r>
              </a:p>
            </xdr:txBody>
          </xdr:sp>
        </mc:Fallback>
      </mc:AlternateContent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ECFFB984-92DF-BABD-1681-E354830A33E9}"/>
              </a:ext>
            </a:extLst>
          </xdr:cNvPr>
          <xdr:cNvSpPr txBox="1"/>
        </xdr:nvSpPr>
        <xdr:spPr>
          <a:xfrm>
            <a:off x="4008120" y="3627120"/>
            <a:ext cx="685800" cy="21336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/</a:t>
            </a:r>
            <a:r>
              <a:rPr lang="en-AU" sz="1100"/>
              <a:t>n</a:t>
            </a:r>
          </a:p>
        </xdr:txBody>
      </xdr:sp>
    </xdr:grpSp>
    <xdr:clientData/>
  </xdr:twoCellAnchor>
  <xdr:oneCellAnchor>
    <xdr:from>
      <xdr:col>14</xdr:col>
      <xdr:colOff>30480</xdr:colOff>
      <xdr:row>5</xdr:row>
      <xdr:rowOff>137160</xdr:rowOff>
    </xdr:from>
    <xdr:ext cx="1568250" cy="23408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D7A78F6-1BA0-432E-9CD9-7B6ABA36E4AB}"/>
            </a:ext>
          </a:extLst>
        </xdr:cNvPr>
        <xdr:cNvSpPr txBox="1"/>
      </xdr:nvSpPr>
      <xdr:spPr>
        <a:xfrm>
          <a:off x="10050780" y="1099185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 baseline="0">
              <a:sym typeface="Symbol" panose="05050102010706020507" pitchFamily="18" charset="2"/>
            </a:rPr>
            <a:t>Select from </a:t>
          </a:r>
          <a:r>
            <a:rPr lang="en-AU" sz="1100" baseline="0"/>
            <a:t>  ≤  ≥ </a:t>
          </a:r>
          <a:endParaRPr lang="en-AU" sz="1100"/>
        </a:p>
      </xdr:txBody>
    </xdr:sp>
    <xdr:clientData/>
  </xdr:oneCellAnchor>
  <xdr:oneCellAnchor>
    <xdr:from>
      <xdr:col>14</xdr:col>
      <xdr:colOff>22860</xdr:colOff>
      <xdr:row>6</xdr:row>
      <xdr:rowOff>137160</xdr:rowOff>
    </xdr:from>
    <xdr:ext cx="1568250" cy="23408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C120651-366C-4CFB-AFDC-01CA5407D673}"/>
            </a:ext>
          </a:extLst>
        </xdr:cNvPr>
        <xdr:cNvSpPr txBox="1"/>
      </xdr:nvSpPr>
      <xdr:spPr>
        <a:xfrm>
          <a:off x="10043160" y="1289685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 baseline="0">
              <a:sym typeface="Symbol" panose="05050102010706020507" pitchFamily="18" charset="2"/>
            </a:rPr>
            <a:t>Select from </a:t>
          </a:r>
          <a:r>
            <a:rPr lang="en-AU" sz="1100" baseline="0"/>
            <a:t>  &lt;  &gt; </a:t>
          </a:r>
          <a:endParaRPr lang="en-AU" sz="1100"/>
        </a:p>
      </xdr:txBody>
    </xdr:sp>
    <xdr:clientData/>
  </xdr:oneCellAnchor>
  <xdr:oneCellAnchor>
    <xdr:from>
      <xdr:col>14</xdr:col>
      <xdr:colOff>22860</xdr:colOff>
      <xdr:row>7</xdr:row>
      <xdr:rowOff>152400</xdr:rowOff>
    </xdr:from>
    <xdr:ext cx="1568250" cy="23408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78E3A76-8CA7-4B19-A2A9-AC9119CB4B25}"/>
            </a:ext>
          </a:extLst>
        </xdr:cNvPr>
        <xdr:cNvSpPr txBox="1"/>
      </xdr:nvSpPr>
      <xdr:spPr>
        <a:xfrm>
          <a:off x="10043160" y="1495425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/>
            <a:t>(Lower/Upper/Two Tail)</a:t>
          </a:r>
        </a:p>
      </xdr:txBody>
    </xdr:sp>
    <xdr:clientData/>
  </xdr:oneCellAnchor>
  <xdr:oneCellAnchor>
    <xdr:from>
      <xdr:col>14</xdr:col>
      <xdr:colOff>45720</xdr:colOff>
      <xdr:row>12</xdr:row>
      <xdr:rowOff>167640</xdr:rowOff>
    </xdr:from>
    <xdr:ext cx="3893820" cy="20574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F308866-5192-4B34-954A-E52E4A49CD33}"/>
            </a:ext>
          </a:extLst>
        </xdr:cNvPr>
        <xdr:cNvSpPr txBox="1"/>
      </xdr:nvSpPr>
      <xdr:spPr>
        <a:xfrm>
          <a:off x="10066020" y="2463165"/>
          <a:ext cx="3893820" cy="2057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E.3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/>
            <a:t>= T.INV(probability,df) OR = T.INV.2T(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probability,df)</a:t>
          </a:r>
          <a:endParaRPr lang="en-AU" sz="1100"/>
        </a:p>
      </xdr:txBody>
    </xdr:sp>
    <xdr:clientData/>
  </xdr:oneCellAnchor>
  <xdr:oneCellAnchor>
    <xdr:from>
      <xdr:col>14</xdr:col>
      <xdr:colOff>60960</xdr:colOff>
      <xdr:row>11</xdr:row>
      <xdr:rowOff>144780</xdr:rowOff>
    </xdr:from>
    <xdr:ext cx="556260" cy="1905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B488ADF-F166-4BF8-B358-23C913A72286}"/>
            </a:ext>
          </a:extLst>
        </xdr:cNvPr>
        <xdr:cNvSpPr txBox="1"/>
      </xdr:nvSpPr>
      <xdr:spPr>
        <a:xfrm>
          <a:off x="10081260" y="2249805"/>
          <a:ext cx="556260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/>
            <a:t>= n-1</a:t>
          </a:r>
        </a:p>
      </xdr:txBody>
    </xdr:sp>
    <xdr:clientData/>
  </xdr:oneCellAnchor>
  <xdr:twoCellAnchor>
    <xdr:from>
      <xdr:col>14</xdr:col>
      <xdr:colOff>20955</xdr:colOff>
      <xdr:row>20</xdr:row>
      <xdr:rowOff>7620</xdr:rowOff>
    </xdr:from>
    <xdr:to>
      <xdr:col>20</xdr:col>
      <xdr:colOff>112395</xdr:colOff>
      <xdr:row>23</xdr:row>
      <xdr:rowOff>68580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ED0256AE-9C22-86D6-FA82-CA6827377976}"/>
            </a:ext>
          </a:extLst>
        </xdr:cNvPr>
        <xdr:cNvGrpSpPr/>
      </xdr:nvGrpSpPr>
      <xdr:grpSpPr>
        <a:xfrm>
          <a:off x="10041255" y="3827145"/>
          <a:ext cx="3634740" cy="632460"/>
          <a:chOff x="10088880" y="3598545"/>
          <a:chExt cx="3634740" cy="632460"/>
        </a:xfrm>
      </xdr:grpSpPr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FBB96E15-F1FE-4993-A36C-011C8F8D8FD3}"/>
              </a:ext>
            </a:extLst>
          </xdr:cNvPr>
          <xdr:cNvSpPr txBox="1"/>
        </xdr:nvSpPr>
        <xdr:spPr>
          <a:xfrm>
            <a:off x="10096500" y="3598545"/>
            <a:ext cx="685800" cy="1905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s/</a:t>
            </a:r>
            <a:r>
              <a:rPr lang="en-AU" sz="1100"/>
              <a:t>n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7" name="TextBox 16">
                <a:extLst>
                  <a:ext uri="{FF2B5EF4-FFF2-40B4-BE49-F238E27FC236}">
                    <a16:creationId xmlns:a16="http://schemas.microsoft.com/office/drawing/2014/main" id="{E336A32E-4F87-4517-B4A5-8A3BF15F8865}"/>
                  </a:ext>
                </a:extLst>
              </xdr:cNvPr>
              <xdr:cNvSpPr txBox="1"/>
            </xdr:nvSpPr>
            <xdr:spPr>
              <a:xfrm>
                <a:off x="10088880" y="3773805"/>
                <a:ext cx="1684020" cy="198120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AU" sz="1100"/>
                  <a:t>= (</a:t>
                </a:r>
                <a14:m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a14:m>
                <a:r>
                  <a:rPr lang="en-AU" sz="1100" baseline="0"/>
                  <a:t> -</a:t>
                </a:r>
                <a:r>
                  <a:rPr lang="en-AU" sz="1100" baseline="0">
                    <a:sym typeface="Symbol" panose="05050102010706020507" pitchFamily="18" charset="2"/>
                  </a:rPr>
                  <a:t></a:t>
                </a:r>
                <a:r>
                  <a:rPr lang="en-AU" sz="1100"/>
                  <a:t>)/Standard Error</a:t>
                </a:r>
              </a:p>
            </xdr:txBody>
          </xdr:sp>
        </mc:Choice>
        <mc:Fallback xmlns="">
          <xdr:sp macro="" textlink="">
            <xdr:nvSpPr>
              <xdr:cNvPr id="17" name="TextBox 16">
                <a:extLst>
                  <a:ext uri="{FF2B5EF4-FFF2-40B4-BE49-F238E27FC236}">
                    <a16:creationId xmlns:a16="http://schemas.microsoft.com/office/drawing/2014/main" id="{E336A32E-4F87-4517-B4A5-8A3BF15F8865}"/>
                  </a:ext>
                </a:extLst>
              </xdr:cNvPr>
              <xdr:cNvSpPr txBox="1"/>
            </xdr:nvSpPr>
            <xdr:spPr>
              <a:xfrm>
                <a:off x="10088880" y="3773805"/>
                <a:ext cx="1684020" cy="198120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AU" sz="1100"/>
                  <a:t>= (</a:t>
                </a:r>
                <a:r>
                  <a:rPr lang="en-AU" sz="1100" b="0" i="0">
                    <a:latin typeface="Cambria Math" panose="02040503050406030204" pitchFamily="18" charset="0"/>
                  </a:rPr>
                  <a:t>𝑥 ̅</a:t>
                </a:r>
                <a:r>
                  <a:rPr lang="en-AU" sz="1100" baseline="0"/>
                  <a:t> -</a:t>
                </a:r>
                <a:r>
                  <a:rPr lang="en-AU" sz="1100" baseline="0">
                    <a:sym typeface="Symbol" panose="05050102010706020507" pitchFamily="18" charset="2"/>
                  </a:rPr>
                  <a:t></a:t>
                </a:r>
                <a:r>
                  <a:rPr lang="en-AU" sz="1100"/>
                  <a:t>)/Standard Error</a:t>
                </a:r>
              </a:p>
            </xdr:txBody>
          </xdr:sp>
        </mc:Fallback>
      </mc:AlternateContent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AEADDAFC-3303-4B9B-AD58-7B77F8BB105D}"/>
              </a:ext>
            </a:extLst>
          </xdr:cNvPr>
          <xdr:cNvSpPr txBox="1"/>
        </xdr:nvSpPr>
        <xdr:spPr>
          <a:xfrm>
            <a:off x="10088880" y="3964305"/>
            <a:ext cx="3634740" cy="2667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 =T.DIST(x, df, TRUE) </a:t>
            </a:r>
            <a:r>
              <a:rPr lang="en-AU" sz="1100" b="1"/>
              <a:t>OR </a:t>
            </a:r>
            <a:r>
              <a:rPr lang="en-AU" sz="1100"/>
              <a:t>=T.DIST.2T(x, df) </a:t>
            </a:r>
            <a:r>
              <a:rPr lang="en-AU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/>
              <a:t> =T.DIST.RT(x,df)</a:t>
            </a:r>
          </a:p>
        </xdr:txBody>
      </xdr:sp>
    </xdr:grpSp>
    <xdr:clientData/>
  </xdr:twoCellAnchor>
  <xdr:oneCellAnchor>
    <xdr:from>
      <xdr:col>10</xdr:col>
      <xdr:colOff>15240</xdr:colOff>
      <xdr:row>50</xdr:row>
      <xdr:rowOff>15240</xdr:rowOff>
    </xdr:from>
    <xdr:ext cx="4663440" cy="483870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BEB3B99-A764-4790-8147-D33C4948E05C}"/>
            </a:ext>
          </a:extLst>
        </xdr:cNvPr>
        <xdr:cNvSpPr txBox="1"/>
      </xdr:nvSpPr>
      <xdr:spPr>
        <a:xfrm>
          <a:off x="6787515" y="9568815"/>
          <a:ext cx="4663440" cy="48387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b="1">
              <a:solidFill>
                <a:srgbClr val="0000CC"/>
              </a:solidFill>
            </a:rPr>
            <a:t>p-value</a:t>
          </a:r>
        </a:p>
        <a:p>
          <a:endParaRPr lang="en-AU" b="1">
            <a:solidFill>
              <a:srgbClr val="0000CC"/>
            </a:solidFill>
          </a:endParaRPr>
        </a:p>
        <a:p>
          <a:r>
            <a:rPr lang="en-AU" b="1">
              <a:solidFill>
                <a:srgbClr val="0000CC"/>
              </a:solidFill>
            </a:rPr>
            <a:t>T.DIST</a:t>
          </a:r>
          <a:r>
            <a:rPr lang="en-AU"/>
            <a:t> - Returns the Student's </a:t>
          </a:r>
          <a:r>
            <a:rPr lang="en-AU">
              <a:solidFill>
                <a:srgbClr val="FF0000"/>
              </a:solidFill>
            </a:rPr>
            <a:t>left-tailed</a:t>
          </a:r>
          <a:r>
            <a:rPr lang="en-AU"/>
            <a:t> t-distribution. </a:t>
          </a:r>
        </a:p>
        <a:p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=T.DIST(x,df,TRUE)</a:t>
          </a:r>
        </a:p>
        <a:p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T.DIST.RT</a:t>
          </a:r>
          <a:r>
            <a:rPr lang="en-AU" sz="110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Returns the 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right-tailed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Student's t-distribution.</a:t>
          </a:r>
          <a:endParaRPr lang="en-AU">
            <a:effectLst/>
          </a:endParaRPr>
        </a:p>
        <a:p>
          <a:pPr eaLnBrk="1" fontAlgn="auto" latinLnBrk="0" hangingPunct="1"/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=T.DIST.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RT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(x,df)</a:t>
          </a:r>
          <a:endParaRPr lang="en-AU">
            <a:effectLst/>
          </a:endParaRPr>
        </a:p>
        <a:p>
          <a:endParaRPr lang="en-AU"/>
        </a:p>
        <a:p>
          <a:r>
            <a: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T.DIST.2T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Returns the 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two-tailed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Student's t-distribution.</a:t>
          </a:r>
          <a:endParaRPr lang="en-AU">
            <a:effectLst/>
          </a:endParaRPr>
        </a:p>
        <a:p>
          <a:pPr eaLnBrk="1" fontAlgn="auto" latinLnBrk="0" hangingPunct="1"/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=T.DIST.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2T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(x),df)</a:t>
          </a:r>
          <a:endParaRPr lang="en-AU">
            <a:effectLst/>
          </a:endParaRPr>
        </a:p>
        <a:p>
          <a:endParaRPr lang="en-AU" sz="1100"/>
        </a:p>
        <a:p>
          <a:endParaRPr lang="en-AU" sz="1100" b="1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endParaRPr lang="en-AU" sz="1100" b="1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Lower</a:t>
          </a:r>
          <a:r>
            <a:rPr lang="en-AU" sz="11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Tail test </a:t>
          </a:r>
        </a:p>
        <a:p>
          <a:endParaRPr lang="en-AU" sz="1100" b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p-value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T.DIST(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t Sample Statistic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n-1, TRUE)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Upper</a:t>
          </a:r>
          <a:r>
            <a:rPr lang="en-AU" sz="11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Tail test </a:t>
          </a:r>
          <a:endParaRPr lang="en-AU">
            <a:solidFill>
              <a:sysClr val="windowText" lastClr="0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p-value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T.DIST.RT(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 Sample Statistic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n-1)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Two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Tail test </a:t>
          </a:r>
          <a:endParaRPr lang="en-A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p-value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T.DIST.2T(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 Sample Statistic)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n-1)</a:t>
          </a:r>
          <a:endParaRPr lang="en-AU">
            <a:effectLst/>
          </a:endParaRPr>
        </a:p>
        <a:p>
          <a:endParaRPr lang="en-AU" sz="11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oneCellAnchor>
  <xdr:twoCellAnchor>
    <xdr:from>
      <xdr:col>10</xdr:col>
      <xdr:colOff>0</xdr:colOff>
      <xdr:row>28</xdr:row>
      <xdr:rowOff>152400</xdr:rowOff>
    </xdr:from>
    <xdr:to>
      <xdr:col>16</xdr:col>
      <xdr:colOff>99060</xdr:colOff>
      <xdr:row>49</xdr:row>
      <xdr:rowOff>7620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3D5B9E1-9F44-4077-B678-01E15C981950}"/>
            </a:ext>
          </a:extLst>
        </xdr:cNvPr>
        <xdr:cNvGrpSpPr/>
      </xdr:nvGrpSpPr>
      <xdr:grpSpPr>
        <a:xfrm>
          <a:off x="6772275" y="5505450"/>
          <a:ext cx="4528185" cy="3855720"/>
          <a:chOff x="14577060" y="563880"/>
          <a:chExt cx="4663440" cy="3695700"/>
        </a:xfrm>
      </xdr:grpSpPr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388F4F53-C69C-22ED-2082-2AD9604F589F}"/>
              </a:ext>
            </a:extLst>
          </xdr:cNvPr>
          <xdr:cNvSpPr txBox="1"/>
        </xdr:nvSpPr>
        <xdr:spPr>
          <a:xfrm>
            <a:off x="14577060" y="563880"/>
            <a:ext cx="4663440" cy="36957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FF0000"/>
                </a:solidFill>
              </a:rPr>
              <a:t>Critical Value(s) from t Distribution</a:t>
            </a: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T.INV</a:t>
            </a:r>
            <a:r>
              <a:rPr lang="en-AU"/>
              <a:t> - Returns the </a:t>
            </a:r>
            <a:r>
              <a:rPr lang="en-AU">
                <a:solidFill>
                  <a:srgbClr val="FF0000"/>
                </a:solidFill>
              </a:rPr>
              <a:t>left-tailed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invers</a:t>
            </a:r>
            <a:r>
              <a:rPr lang="en-AU"/>
              <a:t>e of the Student's t-distribution.</a:t>
            </a:r>
          </a:p>
          <a:p>
            <a:endParaRPr lang="en-AU"/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=T.INV(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Cumulative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n-1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/>
          </a:p>
          <a:p>
            <a:endParaRPr lang="en-AU" sz="1100"/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Lower Tail test </a:t>
            </a:r>
          </a:p>
          <a:p>
            <a:endParaRPr lang="en-AU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=T.INV(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n-1)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Upper Tail test </a:t>
            </a:r>
            <a:endParaRPr lang="en-AU">
              <a:solidFill>
                <a:srgbClr val="0000CC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 T.INV(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n-1)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T.INV.2T - </a:t>
            </a:r>
            <a:r>
              <a:rPr lang="en-AU"/>
              <a:t>Returns the </a:t>
            </a:r>
            <a:r>
              <a:rPr lang="en-AU">
                <a:solidFill>
                  <a:srgbClr val="FF0000"/>
                </a:solidFill>
              </a:rPr>
              <a:t>two-tailed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inverse</a:t>
            </a:r>
            <a:r>
              <a:rPr lang="en-AU"/>
              <a:t> of the Student's t-distribution.</a:t>
            </a:r>
          </a:p>
          <a:p>
            <a:endParaRPr lang="en-AU" sz="1100" b="1">
              <a:solidFill>
                <a:srgbClr val="0000CC"/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=T.INV.2T(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right </a:t>
            </a:r>
            <a:r>
              <a:rPr lang="en-AU" sz="1100" u="sng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and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 left-tailed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n-1)</a:t>
            </a:r>
            <a:endParaRPr lang="en-AU">
              <a:effectLst/>
            </a:endParaRPr>
          </a:p>
          <a:p>
            <a:endParaRPr lang="en-AU" sz="1100" b="1">
              <a:solidFill>
                <a:srgbClr val="0000CC"/>
              </a:solidFill>
            </a:endParaRPr>
          </a:p>
          <a:p>
            <a:r>
              <a:rPr lang="en-AU" sz="1100" b="1">
                <a:solidFill>
                  <a:srgbClr val="0000CC"/>
                </a:solidFill>
              </a:rPr>
              <a:t>Two tail Test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Values 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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=T.INV.2T(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n-1)</a:t>
            </a:r>
            <a:endParaRPr lang="en-AU">
              <a:effectLst/>
            </a:endParaRPr>
          </a:p>
          <a:p>
            <a:endParaRPr lang="en-AU" sz="1100" b="1">
              <a:solidFill>
                <a:srgbClr val="0000CC"/>
              </a:solidFill>
            </a:endParaRP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911557A-5406-6309-0911-8C5C444D68DB}"/>
              </a:ext>
            </a:extLst>
          </xdr:cNvPr>
          <xdr:cNvSpPr/>
        </xdr:nvSpPr>
        <xdr:spPr>
          <a:xfrm>
            <a:off x="14596679" y="1530253"/>
            <a:ext cx="2026920" cy="6172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DF2BF1BD-71E3-4D86-973D-EB39C31DCB2B}"/>
              </a:ext>
            </a:extLst>
          </xdr:cNvPr>
          <xdr:cNvSpPr/>
        </xdr:nvSpPr>
        <xdr:spPr>
          <a:xfrm>
            <a:off x="14577060" y="2234313"/>
            <a:ext cx="2042160" cy="5715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9A98B0FE-0B8E-7880-433B-DEC319D5396D}"/>
              </a:ext>
            </a:extLst>
          </xdr:cNvPr>
          <xdr:cNvSpPr/>
        </xdr:nvSpPr>
        <xdr:spPr>
          <a:xfrm>
            <a:off x="14639158" y="3543443"/>
            <a:ext cx="2339339" cy="56388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0</xdr:col>
      <xdr:colOff>571500</xdr:colOff>
      <xdr:row>29</xdr:row>
      <xdr:rowOff>60960</xdr:rowOff>
    </xdr:from>
    <xdr:to>
      <xdr:col>7</xdr:col>
      <xdr:colOff>182880</xdr:colOff>
      <xdr:row>46</xdr:row>
      <xdr:rowOff>91440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C3FCFAF3-D236-4147-8D15-1AA9F074F709}"/>
            </a:ext>
          </a:extLst>
        </xdr:cNvPr>
        <xdr:cNvGrpSpPr/>
      </xdr:nvGrpSpPr>
      <xdr:grpSpPr>
        <a:xfrm>
          <a:off x="571500" y="5604510"/>
          <a:ext cx="4612005" cy="3268980"/>
          <a:chOff x="14538960" y="635641"/>
          <a:chExt cx="4770120" cy="3695700"/>
        </a:xfrm>
      </xdr:grpSpPr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B7BA0C04-4056-DA50-19E3-A8A40EDE7710}"/>
              </a:ext>
            </a:extLst>
          </xdr:cNvPr>
          <xdr:cNvSpPr txBox="1"/>
        </xdr:nvSpPr>
        <xdr:spPr>
          <a:xfrm>
            <a:off x="14538960" y="635641"/>
            <a:ext cx="4770120" cy="36957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FF0000"/>
                </a:solidFill>
              </a:rPr>
              <a:t>Critical Value(s) from Standard</a:t>
            </a:r>
            <a:r>
              <a:rPr lang="en-AU" b="1" baseline="0">
                <a:solidFill>
                  <a:srgbClr val="FF0000"/>
                </a:solidFill>
              </a:rPr>
              <a:t> Normal (Z) Distribution</a:t>
            </a:r>
            <a:endParaRPr lang="en-AU" b="1">
              <a:solidFill>
                <a:srgbClr val="FF0000"/>
              </a:solidFill>
            </a:endParaRP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NORM.S.INV</a:t>
            </a:r>
            <a:r>
              <a:rPr lang="en-AU"/>
              <a:t> - Returns the </a:t>
            </a:r>
            <a:r>
              <a:rPr lang="en-AU">
                <a:solidFill>
                  <a:srgbClr val="FF0000"/>
                </a:solidFill>
              </a:rPr>
              <a:t>left-tailed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</a:t>
            </a:r>
            <a:r>
              <a:rPr lang="en-AU" u="none">
                <a:solidFill>
                  <a:srgbClr val="FF0000"/>
                </a:solidFill>
              </a:rPr>
              <a:t>se</a:t>
            </a:r>
            <a:r>
              <a:rPr lang="en-AU"/>
              <a:t> of the Standard Normal Distribution.</a:t>
            </a:r>
          </a:p>
          <a:p>
            <a:endParaRPr lang="en-AU"/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Cumulative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/>
          </a:p>
          <a:p>
            <a:endParaRPr lang="en-AU" sz="1100"/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Lower Tail test </a:t>
            </a:r>
          </a:p>
          <a:p>
            <a:endParaRPr lang="en-AU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Upper Tail test </a:t>
            </a:r>
            <a:endParaRPr lang="en-AU">
              <a:solidFill>
                <a:srgbClr val="0000CC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r>
              <a:rPr lang="en-AU" sz="1100" b="1">
                <a:solidFill>
                  <a:srgbClr val="0000CC"/>
                </a:solidFill>
              </a:rPr>
              <a:t>Two tail Test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Values 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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%/2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endParaRPr lang="en-AU" sz="1100" b="1">
              <a:solidFill>
                <a:srgbClr val="0000CC"/>
              </a:solidFill>
            </a:endParaRP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7F532D51-6B8C-A406-E27F-3FA853BB386B}"/>
              </a:ext>
            </a:extLst>
          </xdr:cNvPr>
          <xdr:cNvSpPr/>
        </xdr:nvSpPr>
        <xdr:spPr>
          <a:xfrm>
            <a:off x="14592300" y="1880202"/>
            <a:ext cx="2026920" cy="6172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24DA6CC7-8DEB-6D9B-11A6-03F8E5327F72}"/>
              </a:ext>
            </a:extLst>
          </xdr:cNvPr>
          <xdr:cNvSpPr/>
        </xdr:nvSpPr>
        <xdr:spPr>
          <a:xfrm>
            <a:off x="14586030" y="2666145"/>
            <a:ext cx="2171700" cy="678309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6DFEA571-0D8E-F464-96FA-B4A3BD7F5655}"/>
              </a:ext>
            </a:extLst>
          </xdr:cNvPr>
          <xdr:cNvSpPr/>
        </xdr:nvSpPr>
        <xdr:spPr>
          <a:xfrm>
            <a:off x="14601270" y="3496818"/>
            <a:ext cx="2438400" cy="65495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1</xdr:col>
      <xdr:colOff>0</xdr:colOff>
      <xdr:row>48</xdr:row>
      <xdr:rowOff>0</xdr:rowOff>
    </xdr:from>
    <xdr:to>
      <xdr:col>5</xdr:col>
      <xdr:colOff>220980</xdr:colOff>
      <xdr:row>74</xdr:row>
      <xdr:rowOff>137160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5F30064C-E465-41D2-83B0-BC6D7DFE2696}"/>
            </a:ext>
          </a:extLst>
        </xdr:cNvPr>
        <xdr:cNvGrpSpPr/>
      </xdr:nvGrpSpPr>
      <xdr:grpSpPr>
        <a:xfrm>
          <a:off x="590550" y="9163050"/>
          <a:ext cx="3449955" cy="5090160"/>
          <a:chOff x="609600" y="8801100"/>
          <a:chExt cx="3550920" cy="4892040"/>
        </a:xfrm>
      </xdr:grpSpPr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93415168-EE75-9047-85BF-3CD7C5FEA12D}"/>
              </a:ext>
            </a:extLst>
          </xdr:cNvPr>
          <xdr:cNvSpPr txBox="1"/>
        </xdr:nvSpPr>
        <xdr:spPr>
          <a:xfrm>
            <a:off x="609600" y="8801100"/>
            <a:ext cx="3550920" cy="489204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0000CC"/>
                </a:solidFill>
              </a:rPr>
              <a:t>p-value</a:t>
            </a: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NORM.S.DIST</a:t>
            </a:r>
            <a:r>
              <a:rPr lang="en-AU"/>
              <a:t> - Returns the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Standard Normal Distribution</a:t>
            </a:r>
            <a:r>
              <a:rPr lang="en-AU"/>
              <a:t>. 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=NORM.S.DIST(z,TRUE)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Lower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</a:p>
          <a:p>
            <a:endPara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Upper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  <a:endParaRPr lang="en-AU">
              <a:solidFill>
                <a:sysClr val="windowText" lastClr="000000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Two</a:t>
            </a:r>
            <a:r>
              <a:rPr lang="en-AU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Tail test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Negative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Positive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214D6D4-02E0-E8DA-7CB0-D070DE6CDF2E}"/>
              </a:ext>
            </a:extLst>
          </xdr:cNvPr>
          <xdr:cNvSpPr/>
        </xdr:nvSpPr>
        <xdr:spPr>
          <a:xfrm>
            <a:off x="624840" y="9936377"/>
            <a:ext cx="3154680" cy="59436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34F15FE1-8D6C-D1B3-997C-C174D8648BAF}"/>
              </a:ext>
            </a:extLst>
          </xdr:cNvPr>
          <xdr:cNvSpPr/>
        </xdr:nvSpPr>
        <xdr:spPr>
          <a:xfrm>
            <a:off x="617220" y="10638952"/>
            <a:ext cx="3162300" cy="9525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1D856B40-CEE9-F3F5-A8AF-0756372BDC02}"/>
              </a:ext>
            </a:extLst>
          </xdr:cNvPr>
          <xdr:cNvSpPr/>
        </xdr:nvSpPr>
        <xdr:spPr>
          <a:xfrm>
            <a:off x="627589" y="11854096"/>
            <a:ext cx="3169920" cy="16840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4</xdr:row>
      <xdr:rowOff>152400</xdr:rowOff>
    </xdr:from>
    <xdr:to>
      <xdr:col>9</xdr:col>
      <xdr:colOff>45720</xdr:colOff>
      <xdr:row>20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17DC213-8749-4870-A65C-B1A9CF56DA26}"/>
            </a:ext>
          </a:extLst>
        </xdr:cNvPr>
        <xdr:cNvGrpSpPr/>
      </xdr:nvGrpSpPr>
      <xdr:grpSpPr>
        <a:xfrm>
          <a:off x="3869055" y="981075"/>
          <a:ext cx="2377440" cy="2956560"/>
          <a:chOff x="3985260" y="960120"/>
          <a:chExt cx="2453640" cy="283464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F2D57E1E-073A-4BD9-59C0-CDB1F20812D3}"/>
              </a:ext>
            </a:extLst>
          </xdr:cNvPr>
          <xdr:cNvSpPr txBox="1"/>
        </xdr:nvSpPr>
        <xdr:spPr>
          <a:xfrm>
            <a:off x="4000500" y="136398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(Lower/Upper/Two Tail)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EF7D286-11B5-45EE-858E-7C616C73F002}"/>
              </a:ext>
            </a:extLst>
          </xdr:cNvPr>
          <xdr:cNvSpPr txBox="1"/>
        </xdr:nvSpPr>
        <xdr:spPr>
          <a:xfrm>
            <a:off x="4000500" y="96012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</a:t>
            </a:r>
            <a:r>
              <a:rPr lang="en-AU" sz="1100" baseline="0"/>
              <a:t>  ≤  ≥ </a:t>
            </a:r>
            <a:endParaRPr lang="en-AU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269EA32-36F8-788D-D1C9-46F0314E8D27}"/>
              </a:ext>
            </a:extLst>
          </xdr:cNvPr>
          <xdr:cNvSpPr txBox="1"/>
        </xdr:nvSpPr>
        <xdr:spPr>
          <a:xfrm>
            <a:off x="4008120" y="116586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</a:t>
            </a:r>
            <a:r>
              <a:rPr lang="en-AU" sz="1100" baseline="0"/>
              <a:t>  &lt;  &gt; </a:t>
            </a:r>
            <a:endParaRPr lang="en-AU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E8F36C2-861E-8E53-04B0-CC0FB83CB2A7}"/>
              </a:ext>
            </a:extLst>
          </xdr:cNvPr>
          <xdr:cNvSpPr txBox="1"/>
        </xdr:nvSpPr>
        <xdr:spPr>
          <a:xfrm>
            <a:off x="4015740" y="2057400"/>
            <a:ext cx="2423160" cy="2667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/>
              <a:t>= NORM.S.INV(probability)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BF999641-C807-3537-3808-C7C066FE126F}"/>
              </a:ext>
            </a:extLst>
          </xdr:cNvPr>
          <xdr:cNvSpPr txBox="1"/>
        </xdr:nvSpPr>
        <xdr:spPr>
          <a:xfrm>
            <a:off x="3992880" y="3581400"/>
            <a:ext cx="2255520" cy="21336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/>
              <a:t>= NORM.S.DIST(z,TRUE)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F100485-D246-A480-6BD9-CCFA4EBF7D5D}"/>
              </a:ext>
            </a:extLst>
          </xdr:cNvPr>
          <xdr:cNvSpPr txBox="1"/>
        </xdr:nvSpPr>
        <xdr:spPr>
          <a:xfrm>
            <a:off x="3985260" y="3375660"/>
            <a:ext cx="1684020" cy="19812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(p</a:t>
            </a:r>
            <a:r>
              <a:rPr lang="en-AU" sz="1100" baseline="0"/>
              <a:t> -</a:t>
            </a:r>
            <a:r>
              <a:rPr lang="en-AU" sz="1100" baseline="0">
                <a:sym typeface="Symbol" panose="05050102010706020507" pitchFamily="18" charset="2"/>
              </a:rPr>
              <a:t></a:t>
            </a:r>
            <a:r>
              <a:rPr lang="en-AU" sz="1100"/>
              <a:t>)/Standard Error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6FD9D40E-3747-64B8-18A4-DADC40DE8CEB}"/>
              </a:ext>
            </a:extLst>
          </xdr:cNvPr>
          <xdr:cNvSpPr txBox="1"/>
        </xdr:nvSpPr>
        <xdr:spPr>
          <a:xfrm>
            <a:off x="4000500" y="3162300"/>
            <a:ext cx="1005840" cy="2286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*(1-)/n</a:t>
            </a:r>
            <a:endParaRPr lang="en-AU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1877BB14-08C4-EFCA-4640-05C4029B963F}"/>
              </a:ext>
            </a:extLst>
          </xdr:cNvPr>
          <xdr:cNvSpPr txBox="1"/>
        </xdr:nvSpPr>
        <xdr:spPr>
          <a:xfrm>
            <a:off x="3985260" y="2964180"/>
            <a:ext cx="2194560" cy="2209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count of 'Successes'/Sample</a:t>
            </a:r>
            <a:r>
              <a:rPr lang="en-AU" sz="1100" baseline="0">
                <a:sym typeface="Symbol" panose="05050102010706020507" pitchFamily="18" charset="2"/>
              </a:rPr>
              <a:t> size)</a:t>
            </a:r>
            <a:endParaRPr lang="en-AU" sz="1100"/>
          </a:p>
        </xdr:txBody>
      </xdr:sp>
    </xdr:grpSp>
    <xdr:clientData/>
  </xdr:twoCellAnchor>
  <xdr:twoCellAnchor>
    <xdr:from>
      <xdr:col>10</xdr:col>
      <xdr:colOff>12699</xdr:colOff>
      <xdr:row>2</xdr:row>
      <xdr:rowOff>0</xdr:rowOff>
    </xdr:from>
    <xdr:to>
      <xdr:col>18</xdr:col>
      <xdr:colOff>171449</xdr:colOff>
      <xdr:row>19</xdr:row>
      <xdr:rowOff>33655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1598349-1AF3-47BB-B939-7901AF420AF1}"/>
            </a:ext>
          </a:extLst>
        </xdr:cNvPr>
        <xdr:cNvGrpSpPr/>
      </xdr:nvGrpSpPr>
      <xdr:grpSpPr>
        <a:xfrm>
          <a:off x="6804024" y="447675"/>
          <a:ext cx="4883150" cy="3272155"/>
          <a:chOff x="14538960" y="635641"/>
          <a:chExt cx="5023586" cy="3695700"/>
        </a:xfrm>
      </xdr:grpSpPr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24A3CA65-C926-462F-C346-F8046B9B2F0B}"/>
              </a:ext>
            </a:extLst>
          </xdr:cNvPr>
          <xdr:cNvSpPr txBox="1"/>
        </xdr:nvSpPr>
        <xdr:spPr>
          <a:xfrm>
            <a:off x="14538960" y="635641"/>
            <a:ext cx="5023586" cy="36957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FF0000"/>
                </a:solidFill>
              </a:rPr>
              <a:t>Critical Value(s) from Standard</a:t>
            </a:r>
            <a:r>
              <a:rPr lang="en-AU" b="1" baseline="0">
                <a:solidFill>
                  <a:srgbClr val="FF0000"/>
                </a:solidFill>
              </a:rPr>
              <a:t> Normal (Z) Distribution</a:t>
            </a:r>
            <a:endParaRPr lang="en-AU" b="1">
              <a:solidFill>
                <a:srgbClr val="FF0000"/>
              </a:solidFill>
            </a:endParaRP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NORM.S.INV</a:t>
            </a:r>
            <a:r>
              <a:rPr lang="en-AU"/>
              <a:t> - Returns the </a:t>
            </a:r>
            <a:r>
              <a:rPr lang="en-AU">
                <a:solidFill>
                  <a:srgbClr val="FF0000"/>
                </a:solidFill>
              </a:rPr>
              <a:t>left-tailed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</a:t>
            </a:r>
            <a:r>
              <a:rPr lang="en-AU" u="none">
                <a:solidFill>
                  <a:srgbClr val="FF0000"/>
                </a:solidFill>
              </a:rPr>
              <a:t>se</a:t>
            </a:r>
            <a:r>
              <a:rPr lang="en-AU"/>
              <a:t> of the Standard Normal Distribution.</a:t>
            </a:r>
          </a:p>
          <a:p>
            <a:endParaRPr lang="en-AU"/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Cumulative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/>
          </a:p>
          <a:p>
            <a:endParaRPr lang="en-AU" sz="1100"/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Lower Tail test </a:t>
            </a:r>
          </a:p>
          <a:p>
            <a:endParaRPr lang="en-AU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Upper Tail test </a:t>
            </a:r>
            <a:endParaRPr lang="en-AU">
              <a:solidFill>
                <a:srgbClr val="0000CC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r>
              <a:rPr lang="en-AU" sz="1100" b="1">
                <a:solidFill>
                  <a:srgbClr val="0000CC"/>
                </a:solidFill>
              </a:rPr>
              <a:t>Two tail Test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Values 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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%/2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endParaRPr lang="en-AU" sz="1100" b="1">
              <a:solidFill>
                <a:srgbClr val="0000CC"/>
              </a:solidFill>
            </a:endParaRP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8693081B-AF57-0D5A-B225-07905D58B265}"/>
              </a:ext>
            </a:extLst>
          </xdr:cNvPr>
          <xdr:cNvSpPr/>
        </xdr:nvSpPr>
        <xdr:spPr>
          <a:xfrm>
            <a:off x="14611174" y="1890971"/>
            <a:ext cx="2026920" cy="6172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88854CD9-B1CA-0069-6AAB-1E7376509BD1}"/>
              </a:ext>
            </a:extLst>
          </xdr:cNvPr>
          <xdr:cNvSpPr/>
        </xdr:nvSpPr>
        <xdr:spPr>
          <a:xfrm>
            <a:off x="14602099" y="2605281"/>
            <a:ext cx="2171700" cy="678309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985CFF01-0B31-92B7-FCF2-64D012F380F7}"/>
              </a:ext>
            </a:extLst>
          </xdr:cNvPr>
          <xdr:cNvSpPr/>
        </xdr:nvSpPr>
        <xdr:spPr>
          <a:xfrm>
            <a:off x="14579590" y="3478624"/>
            <a:ext cx="2438400" cy="65495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10</xdr:col>
      <xdr:colOff>19050</xdr:colOff>
      <xdr:row>20</xdr:row>
      <xdr:rowOff>169545</xdr:rowOff>
    </xdr:from>
    <xdr:to>
      <xdr:col>15</xdr:col>
      <xdr:colOff>521970</xdr:colOff>
      <xdr:row>47</xdr:row>
      <xdr:rowOff>116205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8AE16C0A-1DA6-4E20-B31D-3528C3210376}"/>
            </a:ext>
          </a:extLst>
        </xdr:cNvPr>
        <xdr:cNvGrpSpPr/>
      </xdr:nvGrpSpPr>
      <xdr:grpSpPr>
        <a:xfrm>
          <a:off x="6810375" y="4046220"/>
          <a:ext cx="3455670" cy="5099685"/>
          <a:chOff x="609600" y="8801100"/>
          <a:chExt cx="3550920" cy="4892040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EB8CD020-212F-4815-E3A7-BA62793A3EEB}"/>
              </a:ext>
            </a:extLst>
          </xdr:cNvPr>
          <xdr:cNvSpPr txBox="1"/>
        </xdr:nvSpPr>
        <xdr:spPr>
          <a:xfrm>
            <a:off x="609600" y="8801100"/>
            <a:ext cx="3550920" cy="489204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0000CC"/>
                </a:solidFill>
              </a:rPr>
              <a:t>p-value</a:t>
            </a: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NORM.S.DIST</a:t>
            </a:r>
            <a:r>
              <a:rPr lang="en-AU"/>
              <a:t> - Returns the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Standard Normal Distribution</a:t>
            </a:r>
            <a:r>
              <a:rPr lang="en-AU"/>
              <a:t>. 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=NORM.S.DIST(z,TRUE)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Lower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</a:p>
          <a:p>
            <a:endPara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Upper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  <a:endParaRPr lang="en-AU">
              <a:solidFill>
                <a:sysClr val="windowText" lastClr="000000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Two</a:t>
            </a:r>
            <a:r>
              <a:rPr lang="en-AU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Tail test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Negative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Positive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308D922E-7543-42BF-234B-AF78547F5928}"/>
              </a:ext>
            </a:extLst>
          </xdr:cNvPr>
          <xdr:cNvSpPr/>
        </xdr:nvSpPr>
        <xdr:spPr>
          <a:xfrm>
            <a:off x="644415" y="9963960"/>
            <a:ext cx="3154680" cy="59436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0FBCD323-F205-0506-0FAC-C5665CD31062}"/>
              </a:ext>
            </a:extLst>
          </xdr:cNvPr>
          <xdr:cNvSpPr/>
        </xdr:nvSpPr>
        <xdr:spPr>
          <a:xfrm>
            <a:off x="627008" y="10629969"/>
            <a:ext cx="3162300" cy="9525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CE235780-53D1-5D1F-B772-3DEBBB14A9DB}"/>
              </a:ext>
            </a:extLst>
          </xdr:cNvPr>
          <xdr:cNvSpPr/>
        </xdr:nvSpPr>
        <xdr:spPr>
          <a:xfrm>
            <a:off x="624840" y="11753177"/>
            <a:ext cx="3169920" cy="16840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information-systems-and-business-analytics\unit-resources-and-results\MIS770A\2017\Assessments\Assessment%202\Data_Zon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ff-home-m.its.deakin.edu.au\mbrookes\UserData\Desktop\SETC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-dbs.shares.deakin.edu.au\bl-dbs\information-systems-and-business-analytics\general-access\2015%20-%202017\MSQ%20Units\MSQ791\MSQ791%202010%20T1\Assignments\Ass2\Ass2_Sol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e data"/>
      <sheetName val="NewData"/>
      <sheetName val="Analysis"/>
      <sheetName val="Working"/>
      <sheetName val="Variables"/>
      <sheetName val="Data"/>
      <sheetName val="Q1"/>
      <sheetName val="Q2"/>
      <sheetName val="Q3"/>
      <sheetName val="Q4"/>
      <sheetName val="Q5"/>
      <sheetName val="Q6"/>
      <sheetName val="CI - Template"/>
      <sheetName val="HT - Template"/>
      <sheetName val="SS - Template"/>
    </sheetNames>
    <sheetDataSet>
      <sheetData sheetId="0"/>
      <sheetData sheetId="1">
        <row r="2">
          <cell r="B2">
            <v>476</v>
          </cell>
          <cell r="T2">
            <v>1</v>
          </cell>
          <cell r="W2">
            <v>4</v>
          </cell>
          <cell r="X2">
            <v>3</v>
          </cell>
        </row>
        <row r="3">
          <cell r="B3">
            <v>1180</v>
          </cell>
          <cell r="T3">
            <v>2</v>
          </cell>
          <cell r="W3">
            <v>2</v>
          </cell>
          <cell r="X3">
            <v>3</v>
          </cell>
        </row>
        <row r="4">
          <cell r="B4">
            <v>1001</v>
          </cell>
          <cell r="T4">
            <v>1</v>
          </cell>
          <cell r="W4">
            <v>2</v>
          </cell>
          <cell r="X4">
            <v>3</v>
          </cell>
        </row>
        <row r="5">
          <cell r="B5">
            <v>1091</v>
          </cell>
          <cell r="T5">
            <v>3</v>
          </cell>
          <cell r="W5">
            <v>2</v>
          </cell>
          <cell r="X5">
            <v>3</v>
          </cell>
        </row>
        <row r="6">
          <cell r="B6">
            <v>726</v>
          </cell>
          <cell r="T6">
            <v>2</v>
          </cell>
          <cell r="W6">
            <v>4</v>
          </cell>
          <cell r="X6">
            <v>2</v>
          </cell>
        </row>
        <row r="7">
          <cell r="B7">
            <v>1266</v>
          </cell>
          <cell r="T7">
            <v>2</v>
          </cell>
          <cell r="W7">
            <v>3</v>
          </cell>
          <cell r="X7">
            <v>3</v>
          </cell>
        </row>
        <row r="8">
          <cell r="B8">
            <v>1192</v>
          </cell>
          <cell r="T8">
            <v>2</v>
          </cell>
          <cell r="W8">
            <v>4</v>
          </cell>
          <cell r="X8">
            <v>3</v>
          </cell>
        </row>
        <row r="9">
          <cell r="B9">
            <v>1729</v>
          </cell>
          <cell r="T9">
            <v>3</v>
          </cell>
          <cell r="W9">
            <v>4</v>
          </cell>
          <cell r="X9">
            <v>3</v>
          </cell>
        </row>
        <row r="10">
          <cell r="B10">
            <v>876</v>
          </cell>
          <cell r="T10">
            <v>3</v>
          </cell>
          <cell r="W10">
            <v>2</v>
          </cell>
          <cell r="X10">
            <v>3</v>
          </cell>
        </row>
        <row r="11">
          <cell r="B11">
            <v>487</v>
          </cell>
          <cell r="T11">
            <v>1</v>
          </cell>
          <cell r="W11">
            <v>2</v>
          </cell>
          <cell r="X11">
            <v>3</v>
          </cell>
        </row>
        <row r="12">
          <cell r="B12">
            <v>1182</v>
          </cell>
          <cell r="T12">
            <v>1</v>
          </cell>
          <cell r="W12">
            <v>3</v>
          </cell>
          <cell r="X12">
            <v>3</v>
          </cell>
        </row>
        <row r="13">
          <cell r="B13">
            <v>940</v>
          </cell>
          <cell r="T13">
            <v>2</v>
          </cell>
          <cell r="W13">
            <v>3</v>
          </cell>
          <cell r="X13">
            <v>3</v>
          </cell>
        </row>
        <row r="14">
          <cell r="B14">
            <v>639</v>
          </cell>
          <cell r="T14">
            <v>1</v>
          </cell>
          <cell r="W14">
            <v>1</v>
          </cell>
          <cell r="X14">
            <v>3</v>
          </cell>
        </row>
        <row r="15">
          <cell r="B15">
            <v>832</v>
          </cell>
          <cell r="T15">
            <v>2</v>
          </cell>
          <cell r="W15">
            <v>2</v>
          </cell>
          <cell r="X15">
            <v>2</v>
          </cell>
        </row>
        <row r="16">
          <cell r="B16">
            <v>1199</v>
          </cell>
          <cell r="T16">
            <v>1</v>
          </cell>
          <cell r="W16">
            <v>3</v>
          </cell>
          <cell r="X16">
            <v>1</v>
          </cell>
        </row>
        <row r="17">
          <cell r="B17">
            <v>546</v>
          </cell>
          <cell r="T17">
            <v>1</v>
          </cell>
          <cell r="W17">
            <v>2</v>
          </cell>
          <cell r="X17">
            <v>3</v>
          </cell>
        </row>
        <row r="18">
          <cell r="B18">
            <v>789</v>
          </cell>
          <cell r="T18">
            <v>2</v>
          </cell>
          <cell r="W18">
            <v>1</v>
          </cell>
          <cell r="X18">
            <v>3</v>
          </cell>
        </row>
        <row r="19">
          <cell r="B19">
            <v>583</v>
          </cell>
          <cell r="T19">
            <v>1</v>
          </cell>
          <cell r="W19">
            <v>3</v>
          </cell>
          <cell r="X19">
            <v>3</v>
          </cell>
        </row>
        <row r="20">
          <cell r="B20">
            <v>525</v>
          </cell>
          <cell r="T20">
            <v>1</v>
          </cell>
          <cell r="W20">
            <v>3</v>
          </cell>
          <cell r="X20">
            <v>2</v>
          </cell>
        </row>
        <row r="21">
          <cell r="B21">
            <v>1362</v>
          </cell>
          <cell r="T21">
            <v>2</v>
          </cell>
          <cell r="W21">
            <v>4</v>
          </cell>
          <cell r="X21">
            <v>3</v>
          </cell>
        </row>
        <row r="22">
          <cell r="B22">
            <v>545</v>
          </cell>
          <cell r="T22">
            <v>3</v>
          </cell>
          <cell r="W22">
            <v>2</v>
          </cell>
          <cell r="X22">
            <v>3</v>
          </cell>
        </row>
        <row r="23">
          <cell r="B23">
            <v>801</v>
          </cell>
          <cell r="T23">
            <v>2</v>
          </cell>
          <cell r="W23">
            <v>2</v>
          </cell>
          <cell r="X23">
            <v>2</v>
          </cell>
        </row>
        <row r="24">
          <cell r="B24">
            <v>591</v>
          </cell>
          <cell r="T24">
            <v>1</v>
          </cell>
          <cell r="W24">
            <v>3</v>
          </cell>
          <cell r="X24">
            <v>3</v>
          </cell>
        </row>
        <row r="25">
          <cell r="B25">
            <v>646</v>
          </cell>
          <cell r="T25">
            <v>1</v>
          </cell>
          <cell r="W25">
            <v>3</v>
          </cell>
          <cell r="X25">
            <v>1</v>
          </cell>
        </row>
        <row r="26">
          <cell r="B26">
            <v>983</v>
          </cell>
          <cell r="T26">
            <v>2</v>
          </cell>
          <cell r="W26">
            <v>3</v>
          </cell>
          <cell r="X26">
            <v>3</v>
          </cell>
        </row>
        <row r="27">
          <cell r="B27">
            <v>663</v>
          </cell>
          <cell r="T27">
            <v>2</v>
          </cell>
          <cell r="W27">
            <v>2</v>
          </cell>
          <cell r="X27">
            <v>3</v>
          </cell>
        </row>
        <row r="28">
          <cell r="B28">
            <v>450</v>
          </cell>
          <cell r="T28">
            <v>1</v>
          </cell>
          <cell r="W28">
            <v>2</v>
          </cell>
          <cell r="X28">
            <v>3</v>
          </cell>
        </row>
        <row r="29">
          <cell r="B29">
            <v>627</v>
          </cell>
          <cell r="T29">
            <v>1</v>
          </cell>
          <cell r="W29">
            <v>3</v>
          </cell>
          <cell r="X29">
            <v>2</v>
          </cell>
        </row>
        <row r="30">
          <cell r="B30">
            <v>1060</v>
          </cell>
          <cell r="T30">
            <v>3</v>
          </cell>
          <cell r="W30">
            <v>2</v>
          </cell>
          <cell r="X30">
            <v>3</v>
          </cell>
        </row>
        <row r="31">
          <cell r="B31">
            <v>819</v>
          </cell>
          <cell r="T31">
            <v>3</v>
          </cell>
          <cell r="W31">
            <v>2</v>
          </cell>
          <cell r="X31">
            <v>3</v>
          </cell>
        </row>
        <row r="32">
          <cell r="B32">
            <v>725</v>
          </cell>
          <cell r="T32">
            <v>3</v>
          </cell>
          <cell r="W32">
            <v>4</v>
          </cell>
          <cell r="X32">
            <v>2</v>
          </cell>
        </row>
        <row r="33">
          <cell r="B33">
            <v>882</v>
          </cell>
          <cell r="T33">
            <v>2</v>
          </cell>
          <cell r="W33">
            <v>2</v>
          </cell>
          <cell r="X33">
            <v>1</v>
          </cell>
        </row>
        <row r="34">
          <cell r="B34">
            <v>1022</v>
          </cell>
          <cell r="T34">
            <v>3</v>
          </cell>
          <cell r="W34">
            <v>3</v>
          </cell>
          <cell r="X34">
            <v>3</v>
          </cell>
        </row>
        <row r="35">
          <cell r="B35">
            <v>971</v>
          </cell>
          <cell r="T35">
            <v>2</v>
          </cell>
          <cell r="W35">
            <v>3</v>
          </cell>
          <cell r="X35">
            <v>1</v>
          </cell>
        </row>
        <row r="36">
          <cell r="B36">
            <v>212</v>
          </cell>
          <cell r="T36">
            <v>2</v>
          </cell>
          <cell r="W36">
            <v>3</v>
          </cell>
          <cell r="X36">
            <v>3</v>
          </cell>
        </row>
        <row r="37">
          <cell r="B37">
            <v>398</v>
          </cell>
          <cell r="T37">
            <v>1</v>
          </cell>
          <cell r="W37">
            <v>3</v>
          </cell>
          <cell r="X37">
            <v>3</v>
          </cell>
        </row>
        <row r="38">
          <cell r="B38">
            <v>1006</v>
          </cell>
          <cell r="T38">
            <v>1</v>
          </cell>
          <cell r="W38">
            <v>2</v>
          </cell>
          <cell r="X38">
            <v>3</v>
          </cell>
        </row>
        <row r="39">
          <cell r="B39">
            <v>1148</v>
          </cell>
          <cell r="T39">
            <v>3</v>
          </cell>
          <cell r="W39">
            <v>1</v>
          </cell>
          <cell r="X39">
            <v>1</v>
          </cell>
        </row>
        <row r="40">
          <cell r="B40">
            <v>720</v>
          </cell>
          <cell r="T40">
            <v>2</v>
          </cell>
          <cell r="W40">
            <v>1</v>
          </cell>
          <cell r="X40">
            <v>3</v>
          </cell>
        </row>
        <row r="41">
          <cell r="B41">
            <v>996</v>
          </cell>
          <cell r="T41">
            <v>1</v>
          </cell>
          <cell r="W41">
            <v>2</v>
          </cell>
          <cell r="X41">
            <v>3</v>
          </cell>
        </row>
        <row r="42">
          <cell r="B42">
            <v>516</v>
          </cell>
          <cell r="T42">
            <v>2</v>
          </cell>
          <cell r="W42">
            <v>2</v>
          </cell>
          <cell r="X42">
            <v>3</v>
          </cell>
        </row>
        <row r="43">
          <cell r="B43">
            <v>910</v>
          </cell>
          <cell r="T43">
            <v>1</v>
          </cell>
          <cell r="W43">
            <v>4</v>
          </cell>
          <cell r="X43">
            <v>1</v>
          </cell>
        </row>
        <row r="44">
          <cell r="B44">
            <v>1480</v>
          </cell>
          <cell r="T44">
            <v>2</v>
          </cell>
          <cell r="W44">
            <v>4</v>
          </cell>
          <cell r="X44">
            <v>3</v>
          </cell>
        </row>
        <row r="45">
          <cell r="B45">
            <v>876</v>
          </cell>
          <cell r="T45">
            <v>1</v>
          </cell>
          <cell r="W45">
            <v>3</v>
          </cell>
          <cell r="X45">
            <v>3</v>
          </cell>
        </row>
        <row r="46">
          <cell r="B46">
            <v>279</v>
          </cell>
          <cell r="T46">
            <v>1</v>
          </cell>
          <cell r="W46">
            <v>3</v>
          </cell>
          <cell r="X46">
            <v>3</v>
          </cell>
        </row>
        <row r="47">
          <cell r="B47">
            <v>1232</v>
          </cell>
          <cell r="T47">
            <v>1</v>
          </cell>
          <cell r="W47">
            <v>4</v>
          </cell>
          <cell r="X47">
            <v>3</v>
          </cell>
        </row>
        <row r="48">
          <cell r="B48">
            <v>804</v>
          </cell>
          <cell r="T48">
            <v>1</v>
          </cell>
          <cell r="W48">
            <v>2</v>
          </cell>
          <cell r="X48">
            <v>2</v>
          </cell>
        </row>
        <row r="49">
          <cell r="B49">
            <v>288</v>
          </cell>
          <cell r="T49">
            <v>1</v>
          </cell>
          <cell r="W49">
            <v>1</v>
          </cell>
          <cell r="X49">
            <v>3</v>
          </cell>
        </row>
        <row r="50">
          <cell r="B50">
            <v>1345</v>
          </cell>
          <cell r="T50">
            <v>3</v>
          </cell>
          <cell r="W50">
            <v>3</v>
          </cell>
          <cell r="X50">
            <v>3</v>
          </cell>
        </row>
        <row r="51">
          <cell r="B51">
            <v>993</v>
          </cell>
          <cell r="T51">
            <v>2</v>
          </cell>
          <cell r="W51">
            <v>2</v>
          </cell>
          <cell r="X51">
            <v>3</v>
          </cell>
        </row>
        <row r="52">
          <cell r="B52">
            <v>1446</v>
          </cell>
          <cell r="T52">
            <v>3</v>
          </cell>
          <cell r="W52">
            <v>4</v>
          </cell>
          <cell r="X52">
            <v>3</v>
          </cell>
        </row>
        <row r="53">
          <cell r="B53">
            <v>1573</v>
          </cell>
          <cell r="T53">
            <v>3</v>
          </cell>
          <cell r="W53">
            <v>4</v>
          </cell>
          <cell r="X53">
            <v>3</v>
          </cell>
        </row>
        <row r="54">
          <cell r="B54">
            <v>877</v>
          </cell>
          <cell r="T54">
            <v>1</v>
          </cell>
          <cell r="W54">
            <v>3</v>
          </cell>
          <cell r="X54">
            <v>3</v>
          </cell>
        </row>
        <row r="55">
          <cell r="B55">
            <v>422</v>
          </cell>
          <cell r="T55">
            <v>1</v>
          </cell>
          <cell r="W55">
            <v>2</v>
          </cell>
          <cell r="X55">
            <v>2</v>
          </cell>
        </row>
        <row r="56">
          <cell r="B56">
            <v>930</v>
          </cell>
          <cell r="T56">
            <v>3</v>
          </cell>
          <cell r="W56">
            <v>1</v>
          </cell>
          <cell r="X56">
            <v>3</v>
          </cell>
        </row>
        <row r="57">
          <cell r="B57">
            <v>582</v>
          </cell>
          <cell r="T57">
            <v>1</v>
          </cell>
          <cell r="W57">
            <v>2</v>
          </cell>
          <cell r="X57">
            <v>2</v>
          </cell>
        </row>
        <row r="58">
          <cell r="B58">
            <v>691</v>
          </cell>
          <cell r="T58">
            <v>2</v>
          </cell>
          <cell r="W58">
            <v>1</v>
          </cell>
          <cell r="X58">
            <v>3</v>
          </cell>
        </row>
        <row r="59">
          <cell r="B59">
            <v>1390</v>
          </cell>
          <cell r="T59">
            <v>3</v>
          </cell>
          <cell r="W59">
            <v>4</v>
          </cell>
          <cell r="X59">
            <v>3</v>
          </cell>
        </row>
        <row r="60">
          <cell r="B60">
            <v>1364</v>
          </cell>
          <cell r="T60">
            <v>3</v>
          </cell>
          <cell r="W60">
            <v>3</v>
          </cell>
          <cell r="X60">
            <v>3</v>
          </cell>
        </row>
        <row r="61">
          <cell r="B61">
            <v>858</v>
          </cell>
          <cell r="T61">
            <v>1</v>
          </cell>
          <cell r="W61">
            <v>3</v>
          </cell>
          <cell r="X61">
            <v>3</v>
          </cell>
        </row>
        <row r="62">
          <cell r="B62">
            <v>1145</v>
          </cell>
          <cell r="T62">
            <v>2</v>
          </cell>
          <cell r="W62">
            <v>4</v>
          </cell>
          <cell r="X62">
            <v>3</v>
          </cell>
        </row>
        <row r="63">
          <cell r="B63">
            <v>1041</v>
          </cell>
          <cell r="T63">
            <v>1</v>
          </cell>
          <cell r="W63">
            <v>4</v>
          </cell>
          <cell r="X63">
            <v>3</v>
          </cell>
        </row>
        <row r="64">
          <cell r="B64">
            <v>1253</v>
          </cell>
          <cell r="T64">
            <v>3</v>
          </cell>
          <cell r="W64">
            <v>1</v>
          </cell>
          <cell r="X64">
            <v>3</v>
          </cell>
        </row>
        <row r="65">
          <cell r="B65">
            <v>387</v>
          </cell>
          <cell r="T65">
            <v>1</v>
          </cell>
          <cell r="W65">
            <v>2</v>
          </cell>
          <cell r="X65">
            <v>1</v>
          </cell>
        </row>
        <row r="66">
          <cell r="B66">
            <v>604</v>
          </cell>
          <cell r="T66">
            <v>3</v>
          </cell>
          <cell r="W66">
            <v>3</v>
          </cell>
          <cell r="X66">
            <v>3</v>
          </cell>
        </row>
        <row r="67">
          <cell r="B67">
            <v>626</v>
          </cell>
          <cell r="T67">
            <v>3</v>
          </cell>
          <cell r="W67">
            <v>1</v>
          </cell>
          <cell r="X67">
            <v>3</v>
          </cell>
        </row>
        <row r="68">
          <cell r="B68">
            <v>1114</v>
          </cell>
          <cell r="T68">
            <v>1</v>
          </cell>
          <cell r="W68">
            <v>2</v>
          </cell>
          <cell r="X68">
            <v>3</v>
          </cell>
        </row>
        <row r="69">
          <cell r="B69">
            <v>1091</v>
          </cell>
          <cell r="T69">
            <v>1</v>
          </cell>
          <cell r="W69">
            <v>3</v>
          </cell>
          <cell r="X69">
            <v>2</v>
          </cell>
        </row>
        <row r="70">
          <cell r="B70">
            <v>1043</v>
          </cell>
          <cell r="T70">
            <v>3</v>
          </cell>
          <cell r="W70">
            <v>3</v>
          </cell>
          <cell r="X70">
            <v>2</v>
          </cell>
        </row>
        <row r="71">
          <cell r="B71">
            <v>686</v>
          </cell>
          <cell r="T71">
            <v>1</v>
          </cell>
          <cell r="W71">
            <v>1</v>
          </cell>
          <cell r="X71">
            <v>3</v>
          </cell>
        </row>
        <row r="72">
          <cell r="B72">
            <v>1022</v>
          </cell>
          <cell r="T72">
            <v>1</v>
          </cell>
          <cell r="W72">
            <v>3</v>
          </cell>
          <cell r="X72">
            <v>3</v>
          </cell>
        </row>
        <row r="73">
          <cell r="B73">
            <v>1010</v>
          </cell>
          <cell r="T73">
            <v>3</v>
          </cell>
          <cell r="W73">
            <v>4</v>
          </cell>
          <cell r="X73">
            <v>3</v>
          </cell>
        </row>
        <row r="74">
          <cell r="B74">
            <v>520</v>
          </cell>
          <cell r="T74">
            <v>2</v>
          </cell>
          <cell r="W74">
            <v>2</v>
          </cell>
          <cell r="X74">
            <v>1</v>
          </cell>
        </row>
        <row r="75">
          <cell r="B75">
            <v>675</v>
          </cell>
          <cell r="T75">
            <v>3</v>
          </cell>
          <cell r="W75">
            <v>2</v>
          </cell>
          <cell r="X75">
            <v>3</v>
          </cell>
        </row>
        <row r="76">
          <cell r="B76">
            <v>1048</v>
          </cell>
          <cell r="T76">
            <v>1</v>
          </cell>
          <cell r="W76">
            <v>3</v>
          </cell>
          <cell r="X76">
            <v>3</v>
          </cell>
        </row>
        <row r="77">
          <cell r="B77">
            <v>626</v>
          </cell>
          <cell r="T77">
            <v>1</v>
          </cell>
          <cell r="W77">
            <v>1</v>
          </cell>
          <cell r="X77">
            <v>3</v>
          </cell>
        </row>
        <row r="78">
          <cell r="B78">
            <v>759</v>
          </cell>
          <cell r="T78">
            <v>1</v>
          </cell>
          <cell r="W78">
            <v>2</v>
          </cell>
          <cell r="X78">
            <v>3</v>
          </cell>
        </row>
        <row r="79">
          <cell r="B79">
            <v>1006</v>
          </cell>
          <cell r="T79">
            <v>3</v>
          </cell>
          <cell r="W79">
            <v>2</v>
          </cell>
          <cell r="X79">
            <v>3</v>
          </cell>
        </row>
        <row r="80">
          <cell r="B80">
            <v>819</v>
          </cell>
          <cell r="T80">
            <v>3</v>
          </cell>
          <cell r="W80">
            <v>4</v>
          </cell>
          <cell r="X80">
            <v>3</v>
          </cell>
        </row>
        <row r="81">
          <cell r="B81">
            <v>518</v>
          </cell>
          <cell r="T81">
            <v>3</v>
          </cell>
          <cell r="W81">
            <v>3</v>
          </cell>
          <cell r="X81">
            <v>2</v>
          </cell>
        </row>
        <row r="82">
          <cell r="B82">
            <v>996</v>
          </cell>
          <cell r="T82">
            <v>1</v>
          </cell>
          <cell r="W82">
            <v>3</v>
          </cell>
          <cell r="X82">
            <v>3</v>
          </cell>
        </row>
        <row r="83">
          <cell r="B83">
            <v>570</v>
          </cell>
          <cell r="T83">
            <v>2</v>
          </cell>
          <cell r="W83">
            <v>2</v>
          </cell>
          <cell r="X83">
            <v>3</v>
          </cell>
        </row>
        <row r="84">
          <cell r="B84">
            <v>420</v>
          </cell>
          <cell r="T84">
            <v>2</v>
          </cell>
          <cell r="W84">
            <v>2</v>
          </cell>
          <cell r="X84">
            <v>3</v>
          </cell>
        </row>
        <row r="85">
          <cell r="B85">
            <v>1000</v>
          </cell>
          <cell r="T85">
            <v>3</v>
          </cell>
          <cell r="W85">
            <v>1</v>
          </cell>
          <cell r="X85">
            <v>2</v>
          </cell>
        </row>
        <row r="86">
          <cell r="B86">
            <v>745</v>
          </cell>
          <cell r="T86">
            <v>3</v>
          </cell>
          <cell r="W86">
            <v>2</v>
          </cell>
          <cell r="X86">
            <v>3</v>
          </cell>
        </row>
        <row r="87">
          <cell r="B87">
            <v>1162</v>
          </cell>
          <cell r="T87">
            <v>2</v>
          </cell>
          <cell r="W87">
            <v>2</v>
          </cell>
          <cell r="X87">
            <v>2</v>
          </cell>
        </row>
        <row r="88">
          <cell r="B88">
            <v>612</v>
          </cell>
          <cell r="T88">
            <v>2</v>
          </cell>
          <cell r="W88">
            <v>3</v>
          </cell>
          <cell r="X88">
            <v>3</v>
          </cell>
        </row>
        <row r="89">
          <cell r="B89">
            <v>1291</v>
          </cell>
          <cell r="T89">
            <v>3</v>
          </cell>
          <cell r="W89">
            <v>2</v>
          </cell>
          <cell r="X89">
            <v>2</v>
          </cell>
        </row>
        <row r="90">
          <cell r="B90">
            <v>1493</v>
          </cell>
          <cell r="T90">
            <v>3</v>
          </cell>
          <cell r="W90">
            <v>3</v>
          </cell>
          <cell r="X90">
            <v>3</v>
          </cell>
        </row>
        <row r="91">
          <cell r="B91">
            <v>864</v>
          </cell>
          <cell r="T91">
            <v>1</v>
          </cell>
          <cell r="W91">
            <v>4</v>
          </cell>
          <cell r="X91">
            <v>1</v>
          </cell>
        </row>
        <row r="92">
          <cell r="B92">
            <v>798</v>
          </cell>
          <cell r="T92">
            <v>2</v>
          </cell>
          <cell r="W92">
            <v>2</v>
          </cell>
          <cell r="X92">
            <v>3</v>
          </cell>
        </row>
        <row r="93">
          <cell r="B93">
            <v>932</v>
          </cell>
          <cell r="T93">
            <v>3</v>
          </cell>
          <cell r="W93">
            <v>4</v>
          </cell>
          <cell r="X93">
            <v>3</v>
          </cell>
        </row>
        <row r="94">
          <cell r="B94">
            <v>775</v>
          </cell>
          <cell r="T94">
            <v>3</v>
          </cell>
          <cell r="W94">
            <v>1</v>
          </cell>
          <cell r="X94">
            <v>3</v>
          </cell>
        </row>
        <row r="95">
          <cell r="B95">
            <v>428</v>
          </cell>
          <cell r="T95">
            <v>2</v>
          </cell>
          <cell r="W95">
            <v>1</v>
          </cell>
          <cell r="X95">
            <v>1</v>
          </cell>
        </row>
        <row r="96">
          <cell r="B96">
            <v>831</v>
          </cell>
          <cell r="T96">
            <v>3</v>
          </cell>
          <cell r="W96">
            <v>1</v>
          </cell>
          <cell r="X96">
            <v>3</v>
          </cell>
        </row>
        <row r="97">
          <cell r="B97">
            <v>1063</v>
          </cell>
          <cell r="T97">
            <v>2</v>
          </cell>
          <cell r="W97">
            <v>2</v>
          </cell>
          <cell r="X97">
            <v>3</v>
          </cell>
        </row>
        <row r="98">
          <cell r="B98">
            <v>589</v>
          </cell>
          <cell r="T98">
            <v>2</v>
          </cell>
          <cell r="W98">
            <v>3</v>
          </cell>
          <cell r="X98">
            <v>3</v>
          </cell>
        </row>
        <row r="99">
          <cell r="B99">
            <v>725</v>
          </cell>
          <cell r="T99">
            <v>2</v>
          </cell>
          <cell r="W99">
            <v>3</v>
          </cell>
          <cell r="X99">
            <v>3</v>
          </cell>
        </row>
        <row r="100">
          <cell r="B100">
            <v>1790</v>
          </cell>
          <cell r="T100">
            <v>3</v>
          </cell>
          <cell r="W100">
            <v>4</v>
          </cell>
          <cell r="X100">
            <v>3</v>
          </cell>
        </row>
        <row r="101">
          <cell r="B101">
            <v>1100</v>
          </cell>
          <cell r="T101">
            <v>3</v>
          </cell>
          <cell r="W101">
            <v>4</v>
          </cell>
          <cell r="X101">
            <v>2</v>
          </cell>
        </row>
        <row r="102">
          <cell r="B102">
            <v>724</v>
          </cell>
          <cell r="T102">
            <v>3</v>
          </cell>
          <cell r="W102">
            <v>3</v>
          </cell>
          <cell r="X102">
            <v>3</v>
          </cell>
        </row>
        <row r="103">
          <cell r="B103">
            <v>1236</v>
          </cell>
          <cell r="T103">
            <v>2</v>
          </cell>
          <cell r="W103">
            <v>4</v>
          </cell>
          <cell r="X103">
            <v>3</v>
          </cell>
        </row>
        <row r="104">
          <cell r="B104">
            <v>815</v>
          </cell>
          <cell r="T104">
            <v>3</v>
          </cell>
          <cell r="W104">
            <v>3</v>
          </cell>
          <cell r="X104">
            <v>3</v>
          </cell>
        </row>
        <row r="105">
          <cell r="B105">
            <v>969</v>
          </cell>
          <cell r="T105">
            <v>1</v>
          </cell>
          <cell r="W105">
            <v>4</v>
          </cell>
          <cell r="X105">
            <v>2</v>
          </cell>
        </row>
        <row r="106">
          <cell r="B106">
            <v>1611</v>
          </cell>
          <cell r="T106">
            <v>3</v>
          </cell>
          <cell r="W106">
            <v>3</v>
          </cell>
          <cell r="X106">
            <v>1</v>
          </cell>
        </row>
        <row r="107">
          <cell r="B107">
            <v>812</v>
          </cell>
          <cell r="T107">
            <v>1</v>
          </cell>
          <cell r="W107">
            <v>3</v>
          </cell>
          <cell r="X107">
            <v>3</v>
          </cell>
        </row>
        <row r="108">
          <cell r="B108">
            <v>713</v>
          </cell>
          <cell r="T108">
            <v>1</v>
          </cell>
          <cell r="W108">
            <v>3</v>
          </cell>
          <cell r="X108">
            <v>3</v>
          </cell>
        </row>
        <row r="109">
          <cell r="B109">
            <v>1200</v>
          </cell>
          <cell r="T109">
            <v>3</v>
          </cell>
          <cell r="W109">
            <v>4</v>
          </cell>
          <cell r="X109">
            <v>1</v>
          </cell>
        </row>
        <row r="110">
          <cell r="B110">
            <v>860</v>
          </cell>
          <cell r="T110">
            <v>1</v>
          </cell>
          <cell r="W110">
            <v>3</v>
          </cell>
          <cell r="X110">
            <v>3</v>
          </cell>
        </row>
        <row r="111">
          <cell r="B111">
            <v>1463</v>
          </cell>
          <cell r="T111">
            <v>3</v>
          </cell>
          <cell r="W111">
            <v>2</v>
          </cell>
          <cell r="X111">
            <v>3</v>
          </cell>
        </row>
        <row r="112">
          <cell r="B112">
            <v>793</v>
          </cell>
          <cell r="T112">
            <v>3</v>
          </cell>
          <cell r="W112">
            <v>3</v>
          </cell>
          <cell r="X112">
            <v>3</v>
          </cell>
        </row>
        <row r="113">
          <cell r="B113">
            <v>518</v>
          </cell>
          <cell r="T113">
            <v>1</v>
          </cell>
          <cell r="W113">
            <v>3</v>
          </cell>
          <cell r="X113">
            <v>1</v>
          </cell>
        </row>
        <row r="114">
          <cell r="B114">
            <v>1509</v>
          </cell>
          <cell r="T114">
            <v>3</v>
          </cell>
          <cell r="W114">
            <v>3</v>
          </cell>
          <cell r="X114">
            <v>3</v>
          </cell>
        </row>
        <row r="115">
          <cell r="B115">
            <v>479</v>
          </cell>
          <cell r="T115">
            <v>3</v>
          </cell>
          <cell r="W115">
            <v>2</v>
          </cell>
          <cell r="X115">
            <v>2</v>
          </cell>
        </row>
        <row r="116">
          <cell r="B116">
            <v>1091</v>
          </cell>
          <cell r="T116">
            <v>1</v>
          </cell>
          <cell r="W116">
            <v>3</v>
          </cell>
          <cell r="X116">
            <v>3</v>
          </cell>
        </row>
        <row r="117">
          <cell r="B117">
            <v>521</v>
          </cell>
          <cell r="T117">
            <v>1</v>
          </cell>
          <cell r="W117">
            <v>2</v>
          </cell>
          <cell r="X117">
            <v>3</v>
          </cell>
        </row>
        <row r="118">
          <cell r="B118">
            <v>792</v>
          </cell>
          <cell r="T118">
            <v>1</v>
          </cell>
          <cell r="W118">
            <v>2</v>
          </cell>
          <cell r="X118">
            <v>3</v>
          </cell>
        </row>
        <row r="119">
          <cell r="B119">
            <v>806</v>
          </cell>
          <cell r="T119">
            <v>2</v>
          </cell>
          <cell r="W119">
            <v>2</v>
          </cell>
          <cell r="X119">
            <v>3</v>
          </cell>
        </row>
        <row r="120">
          <cell r="B120">
            <v>603</v>
          </cell>
          <cell r="T120">
            <v>2</v>
          </cell>
          <cell r="W120">
            <v>3</v>
          </cell>
          <cell r="X120">
            <v>3</v>
          </cell>
        </row>
        <row r="121">
          <cell r="B121">
            <v>1003</v>
          </cell>
          <cell r="T121">
            <v>1</v>
          </cell>
          <cell r="W121">
            <v>2</v>
          </cell>
          <cell r="X121">
            <v>3</v>
          </cell>
        </row>
      </sheetData>
      <sheetData sheetId="2">
        <row r="4">
          <cell r="B4">
            <v>100</v>
          </cell>
        </row>
        <row r="5">
          <cell r="B5">
            <v>1800</v>
          </cell>
        </row>
        <row r="6">
          <cell r="B6">
            <v>19</v>
          </cell>
        </row>
        <row r="9">
          <cell r="B9">
            <v>120</v>
          </cell>
        </row>
        <row r="55">
          <cell r="C55" t="str">
            <v>Suburb A</v>
          </cell>
          <cell r="D55" t="str">
            <v>Suburb B</v>
          </cell>
          <cell r="E55" t="str">
            <v>Suburb C</v>
          </cell>
        </row>
        <row r="56">
          <cell r="C56">
            <v>46</v>
          </cell>
          <cell r="D56">
            <v>33</v>
          </cell>
          <cell r="E56">
            <v>41</v>
          </cell>
        </row>
        <row r="57">
          <cell r="C57">
            <v>769.41304347826087</v>
          </cell>
          <cell r="D57">
            <v>844.72727272727275</v>
          </cell>
          <cell r="E57">
            <v>1052.8780487804879</v>
          </cell>
        </row>
        <row r="128">
          <cell r="C128" t="str">
            <v>Very Poor</v>
          </cell>
          <cell r="D128" t="str">
            <v xml:space="preserve">Poor </v>
          </cell>
          <cell r="E128" t="str">
            <v xml:space="preserve">Good </v>
          </cell>
          <cell r="F128" t="str">
            <v>Excellent</v>
          </cell>
        </row>
        <row r="129">
          <cell r="C129">
            <v>15</v>
          </cell>
          <cell r="D129">
            <v>40</v>
          </cell>
          <cell r="E129">
            <v>42</v>
          </cell>
          <cell r="F129">
            <v>23</v>
          </cell>
        </row>
        <row r="130">
          <cell r="C130">
            <v>762</v>
          </cell>
          <cell r="D130">
            <v>803.15</v>
          </cell>
          <cell r="E130">
            <v>869.85714285714289</v>
          </cell>
          <cell r="F130">
            <v>1145.5217391304348</v>
          </cell>
        </row>
        <row r="189">
          <cell r="C189" t="str">
            <v>Vacant (available for rent)</v>
          </cell>
          <cell r="D189" t="str">
            <v>Rented (currently rented)</v>
          </cell>
          <cell r="E189" t="str">
            <v>Owner (occupied by owner)</v>
          </cell>
        </row>
        <row r="190">
          <cell r="C190">
            <v>13</v>
          </cell>
          <cell r="D190">
            <v>18</v>
          </cell>
          <cell r="E190">
            <v>89</v>
          </cell>
        </row>
        <row r="191">
          <cell r="C191">
            <v>868</v>
          </cell>
          <cell r="D191">
            <v>816.5</v>
          </cell>
          <cell r="E191">
            <v>904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s-Variable Descriptions"/>
      <sheetName val="Stores-Data"/>
      <sheetName val="CI"/>
      <sheetName val="HT"/>
      <sheetName val="Working"/>
      <sheetName val="Resul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ycoast - Background"/>
      <sheetName val="Variable Descriptions"/>
      <sheetName val="Houses Database"/>
      <sheetName val="Q1"/>
      <sheetName val="Q2"/>
      <sheetName val="Q3"/>
      <sheetName val="Q4"/>
      <sheetName val="Q5"/>
      <sheetName val="Q6"/>
      <sheetName val="Comment"/>
    </sheetNames>
    <sheetDataSet>
      <sheetData sheetId="0"/>
      <sheetData sheetId="1"/>
      <sheetData sheetId="2">
        <row r="2">
          <cell r="X2">
            <v>2</v>
          </cell>
        </row>
        <row r="3">
          <cell r="X3">
            <v>2</v>
          </cell>
        </row>
        <row r="4">
          <cell r="X4">
            <v>2</v>
          </cell>
        </row>
        <row r="5">
          <cell r="X5">
            <v>2</v>
          </cell>
        </row>
        <row r="6">
          <cell r="X6">
            <v>3</v>
          </cell>
        </row>
        <row r="7">
          <cell r="X7">
            <v>3</v>
          </cell>
        </row>
        <row r="8">
          <cell r="X8">
            <v>3</v>
          </cell>
        </row>
        <row r="9">
          <cell r="X9">
            <v>3</v>
          </cell>
        </row>
        <row r="10">
          <cell r="X10">
            <v>1</v>
          </cell>
        </row>
        <row r="11">
          <cell r="X11">
            <v>3</v>
          </cell>
        </row>
        <row r="12">
          <cell r="X12">
            <v>3</v>
          </cell>
        </row>
        <row r="13">
          <cell r="X13">
            <v>2</v>
          </cell>
        </row>
        <row r="14">
          <cell r="X14">
            <v>2</v>
          </cell>
        </row>
        <row r="15">
          <cell r="X15">
            <v>3</v>
          </cell>
        </row>
        <row r="16">
          <cell r="X16">
            <v>3</v>
          </cell>
        </row>
        <row r="17">
          <cell r="X17">
            <v>3</v>
          </cell>
        </row>
        <row r="18">
          <cell r="X18">
            <v>3</v>
          </cell>
        </row>
        <row r="19">
          <cell r="X19">
            <v>2</v>
          </cell>
        </row>
        <row r="20">
          <cell r="X20">
            <v>3</v>
          </cell>
        </row>
        <row r="21">
          <cell r="X21">
            <v>2</v>
          </cell>
        </row>
        <row r="22">
          <cell r="X22">
            <v>3</v>
          </cell>
        </row>
        <row r="23">
          <cell r="X23">
            <v>3</v>
          </cell>
        </row>
        <row r="24">
          <cell r="X24">
            <v>3</v>
          </cell>
        </row>
        <row r="25">
          <cell r="X25">
            <v>3</v>
          </cell>
        </row>
        <row r="26">
          <cell r="X26">
            <v>3</v>
          </cell>
        </row>
        <row r="27">
          <cell r="X27">
            <v>3</v>
          </cell>
        </row>
        <row r="28">
          <cell r="X28">
            <v>2</v>
          </cell>
        </row>
        <row r="29">
          <cell r="X29">
            <v>3</v>
          </cell>
        </row>
        <row r="30">
          <cell r="X30">
            <v>3</v>
          </cell>
        </row>
        <row r="31">
          <cell r="X31">
            <v>3</v>
          </cell>
        </row>
        <row r="32">
          <cell r="X32">
            <v>3</v>
          </cell>
        </row>
        <row r="33">
          <cell r="X33">
            <v>3</v>
          </cell>
        </row>
        <row r="34">
          <cell r="X34">
            <v>2</v>
          </cell>
        </row>
        <row r="35">
          <cell r="X35">
            <v>2</v>
          </cell>
        </row>
        <row r="36">
          <cell r="X36">
            <v>3</v>
          </cell>
        </row>
        <row r="37">
          <cell r="X37">
            <v>3</v>
          </cell>
        </row>
        <row r="38">
          <cell r="X38">
            <v>3</v>
          </cell>
        </row>
        <row r="39">
          <cell r="X39">
            <v>3</v>
          </cell>
        </row>
        <row r="40">
          <cell r="X40">
            <v>3</v>
          </cell>
        </row>
        <row r="41">
          <cell r="X41">
            <v>3</v>
          </cell>
        </row>
        <row r="42">
          <cell r="X42">
            <v>3</v>
          </cell>
        </row>
        <row r="43">
          <cell r="X43">
            <v>3</v>
          </cell>
        </row>
        <row r="44">
          <cell r="X44">
            <v>3</v>
          </cell>
        </row>
        <row r="45">
          <cell r="X45">
            <v>3</v>
          </cell>
        </row>
        <row r="46">
          <cell r="X46">
            <v>2</v>
          </cell>
        </row>
        <row r="47">
          <cell r="X47">
            <v>3</v>
          </cell>
        </row>
        <row r="48">
          <cell r="X48">
            <v>3</v>
          </cell>
        </row>
        <row r="49">
          <cell r="X49">
            <v>3</v>
          </cell>
        </row>
        <row r="50">
          <cell r="X50">
            <v>3</v>
          </cell>
        </row>
        <row r="51">
          <cell r="X51">
            <v>1</v>
          </cell>
        </row>
        <row r="52">
          <cell r="X52">
            <v>3</v>
          </cell>
        </row>
        <row r="53">
          <cell r="X53">
            <v>3</v>
          </cell>
        </row>
        <row r="54">
          <cell r="X54">
            <v>2</v>
          </cell>
        </row>
        <row r="55">
          <cell r="X55">
            <v>3</v>
          </cell>
        </row>
        <row r="56">
          <cell r="X56">
            <v>3</v>
          </cell>
        </row>
        <row r="57">
          <cell r="X57">
            <v>3</v>
          </cell>
        </row>
        <row r="58">
          <cell r="X58">
            <v>3</v>
          </cell>
        </row>
        <row r="59">
          <cell r="X59">
            <v>3</v>
          </cell>
        </row>
        <row r="60">
          <cell r="X60">
            <v>3</v>
          </cell>
        </row>
        <row r="61">
          <cell r="X61">
            <v>3</v>
          </cell>
        </row>
        <row r="62">
          <cell r="X62">
            <v>3</v>
          </cell>
        </row>
        <row r="63">
          <cell r="X63">
            <v>3</v>
          </cell>
        </row>
        <row r="64">
          <cell r="X64">
            <v>2</v>
          </cell>
        </row>
        <row r="65">
          <cell r="X65">
            <v>3</v>
          </cell>
        </row>
        <row r="66">
          <cell r="X66">
            <v>3</v>
          </cell>
        </row>
        <row r="67">
          <cell r="X67">
            <v>3</v>
          </cell>
        </row>
        <row r="68">
          <cell r="X68">
            <v>3</v>
          </cell>
        </row>
        <row r="69">
          <cell r="X69">
            <v>3</v>
          </cell>
        </row>
        <row r="70">
          <cell r="X70">
            <v>2</v>
          </cell>
        </row>
        <row r="71">
          <cell r="X71">
            <v>2</v>
          </cell>
        </row>
        <row r="72">
          <cell r="X72">
            <v>3</v>
          </cell>
        </row>
        <row r="73">
          <cell r="X73">
            <v>3</v>
          </cell>
        </row>
        <row r="74">
          <cell r="X74">
            <v>3</v>
          </cell>
        </row>
        <row r="75">
          <cell r="X75">
            <v>3</v>
          </cell>
        </row>
        <row r="76">
          <cell r="X76">
            <v>3</v>
          </cell>
        </row>
        <row r="77">
          <cell r="X77">
            <v>2</v>
          </cell>
        </row>
        <row r="78">
          <cell r="X78">
            <v>2</v>
          </cell>
        </row>
        <row r="79">
          <cell r="X79">
            <v>3</v>
          </cell>
        </row>
        <row r="80">
          <cell r="X80">
            <v>2</v>
          </cell>
        </row>
        <row r="81">
          <cell r="X81">
            <v>3</v>
          </cell>
        </row>
        <row r="82">
          <cell r="X82">
            <v>2</v>
          </cell>
        </row>
        <row r="83">
          <cell r="X83">
            <v>3</v>
          </cell>
        </row>
        <row r="84">
          <cell r="X84">
            <v>3</v>
          </cell>
        </row>
        <row r="85">
          <cell r="X85">
            <v>3</v>
          </cell>
        </row>
        <row r="86">
          <cell r="X86">
            <v>3</v>
          </cell>
        </row>
        <row r="87">
          <cell r="X87">
            <v>3</v>
          </cell>
        </row>
        <row r="88">
          <cell r="X88">
            <v>3</v>
          </cell>
        </row>
        <row r="89">
          <cell r="X89">
            <v>2</v>
          </cell>
        </row>
        <row r="90">
          <cell r="X90">
            <v>2</v>
          </cell>
        </row>
        <row r="91">
          <cell r="X91">
            <v>3</v>
          </cell>
        </row>
        <row r="92">
          <cell r="X92">
            <v>3</v>
          </cell>
        </row>
        <row r="93">
          <cell r="X93">
            <v>3</v>
          </cell>
        </row>
        <row r="94">
          <cell r="X94">
            <v>3</v>
          </cell>
        </row>
        <row r="95">
          <cell r="X95">
            <v>3</v>
          </cell>
        </row>
        <row r="96">
          <cell r="X96">
            <v>3</v>
          </cell>
        </row>
        <row r="97">
          <cell r="X97">
            <v>2</v>
          </cell>
        </row>
        <row r="98">
          <cell r="X98">
            <v>2</v>
          </cell>
        </row>
        <row r="99">
          <cell r="X99">
            <v>3</v>
          </cell>
        </row>
        <row r="100">
          <cell r="X100">
            <v>2</v>
          </cell>
        </row>
        <row r="101">
          <cell r="X101">
            <v>3</v>
          </cell>
        </row>
        <row r="102">
          <cell r="X102">
            <v>3</v>
          </cell>
        </row>
        <row r="103">
          <cell r="X103">
            <v>2</v>
          </cell>
        </row>
        <row r="104">
          <cell r="X104">
            <v>2</v>
          </cell>
        </row>
        <row r="105">
          <cell r="X105">
            <v>3</v>
          </cell>
        </row>
        <row r="106">
          <cell r="X106">
            <v>3</v>
          </cell>
        </row>
        <row r="107">
          <cell r="X107">
            <v>3</v>
          </cell>
        </row>
        <row r="108">
          <cell r="X108">
            <v>3</v>
          </cell>
        </row>
        <row r="109">
          <cell r="X109">
            <v>3</v>
          </cell>
        </row>
        <row r="110">
          <cell r="X110">
            <v>3</v>
          </cell>
        </row>
        <row r="111">
          <cell r="X111">
            <v>3</v>
          </cell>
        </row>
        <row r="112">
          <cell r="X112">
            <v>3</v>
          </cell>
        </row>
        <row r="113">
          <cell r="X113">
            <v>3</v>
          </cell>
        </row>
        <row r="114">
          <cell r="X114">
            <v>3</v>
          </cell>
        </row>
        <row r="115">
          <cell r="X115">
            <v>3</v>
          </cell>
        </row>
        <row r="116">
          <cell r="X116">
            <v>3</v>
          </cell>
        </row>
        <row r="117">
          <cell r="X117">
            <v>3</v>
          </cell>
        </row>
        <row r="118">
          <cell r="X118">
            <v>2</v>
          </cell>
        </row>
        <row r="119">
          <cell r="X119">
            <v>3</v>
          </cell>
        </row>
        <row r="120">
          <cell r="X120">
            <v>3</v>
          </cell>
        </row>
        <row r="121">
          <cell r="X121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y" refreshedDate="45054.42978402778" createdVersion="6" refreshedVersion="6" minRefreshableVersion="3" recordCount="120">
  <cacheSource type="worksheet">
    <worksheetSource ref="T1:U121" sheet="Houses Database"/>
  </cacheSource>
  <cacheFields count="2">
    <cacheField name="Suburb" numFmtId="3">
      <sharedItems containsSemiMixedTypes="0" containsString="0" containsNumber="1" containsInteger="1" minValue="1" maxValue="3"/>
    </cacheField>
    <cacheField name="WeeklyRent$" numFmtId="166">
      <sharedItems containsSemiMixedTypes="0" containsString="0" containsNumber="1" containsInteger="1" minValue="200" maxValue="13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n v="1"/>
    <n v="890"/>
  </r>
  <r>
    <n v="1"/>
    <n v="320"/>
  </r>
  <r>
    <n v="1"/>
    <n v="370"/>
  </r>
  <r>
    <n v="1"/>
    <n v="865"/>
  </r>
  <r>
    <n v="1"/>
    <n v="460"/>
  </r>
  <r>
    <n v="1"/>
    <n v="340"/>
  </r>
  <r>
    <n v="1"/>
    <n v="200"/>
  </r>
  <r>
    <n v="1"/>
    <n v="330"/>
  </r>
  <r>
    <n v="1"/>
    <n v="785"/>
  </r>
  <r>
    <n v="1"/>
    <n v="395"/>
  </r>
  <r>
    <n v="1"/>
    <n v="615"/>
  </r>
  <r>
    <n v="1"/>
    <n v="575"/>
  </r>
  <r>
    <n v="1"/>
    <n v="735"/>
  </r>
  <r>
    <n v="1"/>
    <n v="415"/>
  </r>
  <r>
    <n v="1"/>
    <n v="455"/>
  </r>
  <r>
    <n v="1"/>
    <n v="250"/>
  </r>
  <r>
    <n v="1"/>
    <n v="980"/>
  </r>
  <r>
    <n v="1"/>
    <n v="715"/>
  </r>
  <r>
    <n v="1"/>
    <n v="335"/>
  </r>
  <r>
    <n v="1"/>
    <n v="595"/>
  </r>
  <r>
    <n v="1"/>
    <n v="490"/>
  </r>
  <r>
    <n v="1"/>
    <n v="835"/>
  </r>
  <r>
    <n v="1"/>
    <n v="700"/>
  </r>
  <r>
    <n v="1"/>
    <n v="595"/>
  </r>
  <r>
    <n v="1"/>
    <n v="910"/>
  </r>
  <r>
    <n v="1"/>
    <n v="515"/>
  </r>
  <r>
    <n v="1"/>
    <n v="315"/>
  </r>
  <r>
    <n v="1"/>
    <n v="430"/>
  </r>
  <r>
    <n v="1"/>
    <n v="585"/>
  </r>
  <r>
    <n v="1"/>
    <n v="370"/>
  </r>
  <r>
    <n v="1"/>
    <n v="820"/>
  </r>
  <r>
    <n v="1"/>
    <n v="775"/>
  </r>
  <r>
    <n v="1"/>
    <n v="730"/>
  </r>
  <r>
    <n v="1"/>
    <n v="760"/>
  </r>
  <r>
    <n v="1"/>
    <n v="660"/>
  </r>
  <r>
    <n v="1"/>
    <n v="310"/>
  </r>
  <r>
    <n v="1"/>
    <n v="765"/>
  </r>
  <r>
    <n v="1"/>
    <n v="525"/>
  </r>
  <r>
    <n v="1"/>
    <n v="705"/>
  </r>
  <r>
    <n v="1"/>
    <n v="760"/>
  </r>
  <r>
    <n v="1"/>
    <n v="615"/>
  </r>
  <r>
    <n v="1"/>
    <n v="410"/>
  </r>
  <r>
    <n v="1"/>
    <n v="800"/>
  </r>
  <r>
    <n v="1"/>
    <n v="710"/>
  </r>
  <r>
    <n v="1"/>
    <n v="390"/>
  </r>
  <r>
    <n v="1"/>
    <n v="440"/>
  </r>
  <r>
    <n v="2"/>
    <n v="555"/>
  </r>
  <r>
    <n v="2"/>
    <n v="255"/>
  </r>
  <r>
    <n v="2"/>
    <n v="1000"/>
  </r>
  <r>
    <n v="2"/>
    <n v="320"/>
  </r>
  <r>
    <n v="2"/>
    <n v="875"/>
  </r>
  <r>
    <n v="2"/>
    <n v="590"/>
  </r>
  <r>
    <n v="2"/>
    <n v="640"/>
  </r>
  <r>
    <n v="2"/>
    <n v="335"/>
  </r>
  <r>
    <n v="2"/>
    <n v="475"/>
  </r>
  <r>
    <n v="2"/>
    <n v="290"/>
  </r>
  <r>
    <n v="2"/>
    <n v="650"/>
  </r>
  <r>
    <n v="2"/>
    <n v="495"/>
  </r>
  <r>
    <n v="2"/>
    <n v="590"/>
  </r>
  <r>
    <n v="2"/>
    <n v="595"/>
  </r>
  <r>
    <n v="2"/>
    <n v="980"/>
  </r>
  <r>
    <n v="2"/>
    <n v="670"/>
  </r>
  <r>
    <n v="2"/>
    <n v="340"/>
  </r>
  <r>
    <n v="2"/>
    <n v="380"/>
  </r>
  <r>
    <n v="2"/>
    <n v="220"/>
  </r>
  <r>
    <n v="2"/>
    <n v="660"/>
  </r>
  <r>
    <n v="2"/>
    <n v="530"/>
  </r>
  <r>
    <n v="2"/>
    <n v="530"/>
  </r>
  <r>
    <n v="2"/>
    <n v="630"/>
  </r>
  <r>
    <n v="2"/>
    <n v="600"/>
  </r>
  <r>
    <n v="2"/>
    <n v="820"/>
  </r>
  <r>
    <n v="2"/>
    <n v="640"/>
  </r>
  <r>
    <n v="2"/>
    <n v="1250"/>
  </r>
  <r>
    <n v="2"/>
    <n v="635"/>
  </r>
  <r>
    <n v="2"/>
    <n v="715"/>
  </r>
  <r>
    <n v="2"/>
    <n v="280"/>
  </r>
  <r>
    <n v="2"/>
    <n v="515"/>
  </r>
  <r>
    <n v="2"/>
    <n v="860"/>
  </r>
  <r>
    <n v="2"/>
    <n v="510"/>
  </r>
  <r>
    <n v="3"/>
    <n v="430"/>
  </r>
  <r>
    <n v="3"/>
    <n v="455"/>
  </r>
  <r>
    <n v="3"/>
    <n v="655"/>
  </r>
  <r>
    <n v="3"/>
    <n v="1370"/>
  </r>
  <r>
    <n v="3"/>
    <n v="975"/>
  </r>
  <r>
    <n v="3"/>
    <n v="710"/>
  </r>
  <r>
    <n v="3"/>
    <n v="920"/>
  </r>
  <r>
    <n v="3"/>
    <n v="835"/>
  </r>
  <r>
    <n v="3"/>
    <n v="315"/>
  </r>
  <r>
    <n v="3"/>
    <n v="360"/>
  </r>
  <r>
    <n v="3"/>
    <n v="400"/>
  </r>
  <r>
    <n v="3"/>
    <n v="1010"/>
  </r>
  <r>
    <n v="3"/>
    <n v="590"/>
  </r>
  <r>
    <n v="3"/>
    <n v="425"/>
  </r>
  <r>
    <n v="3"/>
    <n v="355"/>
  </r>
  <r>
    <n v="3"/>
    <n v="605"/>
  </r>
  <r>
    <n v="3"/>
    <n v="590"/>
  </r>
  <r>
    <n v="3"/>
    <n v="835"/>
  </r>
  <r>
    <n v="3"/>
    <n v="730"/>
  </r>
  <r>
    <n v="3"/>
    <n v="1065"/>
  </r>
  <r>
    <n v="3"/>
    <n v="755"/>
  </r>
  <r>
    <n v="3"/>
    <n v="360"/>
  </r>
  <r>
    <n v="3"/>
    <n v="490"/>
  </r>
  <r>
    <n v="3"/>
    <n v="750"/>
  </r>
  <r>
    <n v="3"/>
    <n v="315"/>
  </r>
  <r>
    <n v="3"/>
    <n v="990"/>
  </r>
  <r>
    <n v="3"/>
    <n v="870"/>
  </r>
  <r>
    <n v="3"/>
    <n v="330"/>
  </r>
  <r>
    <n v="3"/>
    <n v="340"/>
  </r>
  <r>
    <n v="3"/>
    <n v="675"/>
  </r>
  <r>
    <n v="3"/>
    <n v="345"/>
  </r>
  <r>
    <n v="3"/>
    <n v="835"/>
  </r>
  <r>
    <n v="3"/>
    <n v="645"/>
  </r>
  <r>
    <n v="3"/>
    <n v="800"/>
  </r>
  <r>
    <n v="3"/>
    <n v="720"/>
  </r>
  <r>
    <n v="3"/>
    <n v="740"/>
  </r>
  <r>
    <n v="3"/>
    <n v="750"/>
  </r>
  <r>
    <n v="3"/>
    <n v="565"/>
  </r>
  <r>
    <n v="3"/>
    <n v="500"/>
  </r>
  <r>
    <n v="3"/>
    <n v="520"/>
  </r>
  <r>
    <n v="3"/>
    <n v="6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4:D141" firstHeaderRow="1" firstDataRow="1" firstDataCol="0"/>
  <pivotFields count="2">
    <pivotField numFmtId="3" showAll="0"/>
    <pivotField numFmtId="166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10" workbookViewId="0">
      <selection activeCell="D23" sqref="D23"/>
    </sheetView>
  </sheetViews>
  <sheetFormatPr defaultRowHeight="12.75" x14ac:dyDescent="0.2"/>
  <sheetData>
    <row r="1" spans="1:13" ht="15" x14ac:dyDescent="0.25">
      <c r="A1" s="1" t="s">
        <v>0</v>
      </c>
      <c r="B1" s="2"/>
      <c r="C1" s="2"/>
      <c r="D1" s="2"/>
      <c r="E1" s="1"/>
      <c r="F1" s="2"/>
      <c r="G1" s="2"/>
      <c r="H1" s="2"/>
      <c r="I1" s="2"/>
      <c r="J1" s="3"/>
      <c r="K1" s="3"/>
      <c r="L1" s="3"/>
      <c r="M1" s="3"/>
    </row>
    <row r="2" spans="1:13" ht="15" x14ac:dyDescent="0.25">
      <c r="A2" s="2"/>
      <c r="B2" s="2"/>
      <c r="C2" s="2"/>
      <c r="D2" s="2"/>
      <c r="E2" s="2"/>
      <c r="F2" s="2"/>
      <c r="G2" s="2"/>
      <c r="H2" s="2"/>
      <c r="I2" s="2"/>
      <c r="J2" s="3"/>
      <c r="K2" s="3"/>
      <c r="L2" s="3"/>
      <c r="M2" s="3"/>
    </row>
    <row r="3" spans="1:13" ht="15" x14ac:dyDescent="0.25">
      <c r="A3" s="2"/>
      <c r="B3" s="2"/>
      <c r="C3" s="2"/>
      <c r="D3" s="2"/>
      <c r="E3" s="2"/>
      <c r="F3" s="2"/>
      <c r="G3" s="2"/>
      <c r="H3" s="2"/>
      <c r="I3" s="2"/>
      <c r="J3" s="3"/>
      <c r="K3" s="3"/>
      <c r="L3" s="3"/>
      <c r="M3" s="3"/>
    </row>
    <row r="4" spans="1:13" ht="15" x14ac:dyDescent="0.25">
      <c r="A4" s="2"/>
      <c r="B4" s="2"/>
      <c r="C4" s="2"/>
      <c r="D4" s="2"/>
      <c r="E4" s="2"/>
      <c r="F4" s="2"/>
      <c r="G4" s="2"/>
      <c r="H4" s="2"/>
      <c r="I4" s="2"/>
      <c r="J4" s="3"/>
      <c r="K4" s="3"/>
      <c r="L4" s="3"/>
      <c r="M4" s="3"/>
    </row>
    <row r="5" spans="1:13" ht="15" x14ac:dyDescent="0.25">
      <c r="A5" s="4" t="s">
        <v>1</v>
      </c>
      <c r="B5" s="2"/>
      <c r="C5" s="2"/>
      <c r="D5" s="2"/>
      <c r="E5" s="2"/>
      <c r="F5" s="2"/>
      <c r="G5" s="2"/>
      <c r="H5" s="2"/>
      <c r="I5" s="2"/>
      <c r="J5" s="3"/>
      <c r="K5" s="3"/>
      <c r="L5" s="3"/>
      <c r="M5" s="3"/>
    </row>
    <row r="6" spans="1:13" ht="15" x14ac:dyDescent="0.25">
      <c r="A6" s="4" t="s">
        <v>2</v>
      </c>
      <c r="B6" s="2"/>
      <c r="C6" s="2"/>
      <c r="D6" s="2"/>
      <c r="E6" s="2"/>
      <c r="F6" s="2"/>
      <c r="G6" s="2"/>
      <c r="H6" s="2"/>
      <c r="I6" s="2"/>
      <c r="J6" s="3"/>
      <c r="K6" s="3"/>
      <c r="L6" s="3"/>
      <c r="M6" s="3"/>
    </row>
    <row r="7" spans="1:13" ht="15" x14ac:dyDescent="0.25">
      <c r="A7" s="4" t="s">
        <v>3</v>
      </c>
      <c r="B7" s="2"/>
      <c r="C7" s="2"/>
      <c r="D7" s="2"/>
      <c r="E7" s="2"/>
      <c r="F7" s="2"/>
      <c r="G7" s="2"/>
      <c r="H7" s="2"/>
      <c r="I7" s="2"/>
      <c r="J7" s="3"/>
      <c r="K7" s="3"/>
      <c r="L7" s="3"/>
      <c r="M7" s="3"/>
    </row>
    <row r="8" spans="1:13" ht="15" x14ac:dyDescent="0.25">
      <c r="A8" s="4" t="s">
        <v>4</v>
      </c>
      <c r="B8" s="2"/>
      <c r="C8" s="2"/>
      <c r="D8" s="2"/>
      <c r="E8" s="2"/>
      <c r="F8" s="2"/>
      <c r="G8" s="2"/>
      <c r="H8" s="2"/>
      <c r="I8" s="2"/>
      <c r="J8" s="3"/>
      <c r="K8" s="3"/>
      <c r="L8" s="3"/>
      <c r="M8" s="3"/>
    </row>
    <row r="9" spans="1:13" ht="15" x14ac:dyDescent="0.25">
      <c r="A9" s="4"/>
      <c r="B9" s="2"/>
      <c r="C9" s="2"/>
      <c r="D9" s="2"/>
      <c r="E9" s="2"/>
      <c r="F9" s="2"/>
      <c r="G9" s="2"/>
      <c r="H9" s="2"/>
      <c r="I9" s="2"/>
      <c r="J9" s="3"/>
      <c r="K9" s="3"/>
      <c r="L9" s="3"/>
      <c r="M9" s="3"/>
    </row>
    <row r="10" spans="1:13" ht="15" x14ac:dyDescent="0.25">
      <c r="A10" s="4" t="s">
        <v>5</v>
      </c>
      <c r="B10" s="2"/>
      <c r="C10" s="2"/>
      <c r="D10" s="2"/>
      <c r="E10" s="2"/>
      <c r="F10" s="2"/>
      <c r="G10" s="2"/>
      <c r="H10" s="2"/>
      <c r="I10" s="2"/>
      <c r="J10" s="3"/>
      <c r="K10" s="3"/>
      <c r="L10" s="3"/>
      <c r="M10" s="3"/>
    </row>
    <row r="11" spans="1:13" ht="15" x14ac:dyDescent="0.25">
      <c r="A11" s="4" t="s">
        <v>6</v>
      </c>
      <c r="B11" s="2"/>
      <c r="C11" s="2"/>
      <c r="D11" s="2"/>
      <c r="E11" s="2"/>
      <c r="F11" s="2"/>
      <c r="G11" s="2"/>
      <c r="H11" s="2"/>
      <c r="I11" s="2"/>
      <c r="J11" s="3"/>
      <c r="K11" s="3"/>
      <c r="L11" s="3"/>
      <c r="M11" s="3"/>
    </row>
    <row r="12" spans="1:13" ht="15" x14ac:dyDescent="0.25">
      <c r="A12" s="2"/>
      <c r="B12" s="2"/>
      <c r="C12" s="2"/>
      <c r="D12" s="2"/>
      <c r="E12" s="2"/>
      <c r="F12" s="2"/>
      <c r="G12" s="2"/>
      <c r="H12" s="2"/>
      <c r="I12" s="2"/>
      <c r="J12" s="3"/>
      <c r="K12" s="3"/>
      <c r="L12" s="3"/>
      <c r="M12" s="3"/>
    </row>
    <row r="13" spans="1:13" ht="15" x14ac:dyDescent="0.25">
      <c r="A13" s="5" t="s">
        <v>7</v>
      </c>
      <c r="B13" s="2"/>
      <c r="C13" s="2"/>
      <c r="D13" s="2"/>
      <c r="E13" s="2"/>
      <c r="F13" s="2"/>
      <c r="G13" s="2"/>
      <c r="H13" s="2"/>
      <c r="I13" s="2"/>
      <c r="J13" s="3"/>
      <c r="K13" s="3"/>
      <c r="L13" s="3"/>
      <c r="M13" s="3"/>
    </row>
    <row r="14" spans="1:13" ht="15" x14ac:dyDescent="0.25">
      <c r="A14" s="4" t="s">
        <v>8</v>
      </c>
      <c r="B14" s="2"/>
      <c r="C14" s="2"/>
      <c r="D14" s="2"/>
      <c r="E14" s="2"/>
      <c r="F14" s="2"/>
      <c r="G14" s="2"/>
      <c r="H14" s="2"/>
      <c r="I14" s="2"/>
      <c r="J14" s="3"/>
      <c r="K14" s="3"/>
      <c r="L14" s="3"/>
      <c r="M14" s="3"/>
    </row>
    <row r="15" spans="1:13" ht="15" x14ac:dyDescent="0.25">
      <c r="A15" s="5"/>
      <c r="B15" s="2"/>
      <c r="C15" s="2"/>
      <c r="D15" s="2"/>
      <c r="E15" s="2"/>
      <c r="F15" s="2"/>
      <c r="G15" s="2"/>
      <c r="H15" s="2"/>
      <c r="I15" s="2"/>
      <c r="J15" s="3"/>
      <c r="K15" s="3"/>
      <c r="L15" s="3"/>
      <c r="M15" s="3"/>
    </row>
    <row r="16" spans="1:13" ht="15" x14ac:dyDescent="0.25">
      <c r="A16" s="6" t="s">
        <v>9</v>
      </c>
      <c r="B16" s="2"/>
      <c r="C16" s="2"/>
      <c r="D16" s="2"/>
      <c r="E16" s="2"/>
      <c r="F16" s="2"/>
      <c r="G16" s="2"/>
      <c r="H16" s="2"/>
      <c r="I16" s="2"/>
      <c r="J16" s="3"/>
      <c r="K16" s="3"/>
      <c r="L16" s="3"/>
      <c r="M16" s="3"/>
    </row>
    <row r="17" spans="1:13" ht="15" x14ac:dyDescent="0.25">
      <c r="A17" s="2" t="s">
        <v>10</v>
      </c>
      <c r="B17" s="2"/>
      <c r="C17" s="2"/>
      <c r="D17" s="2"/>
      <c r="E17" s="2"/>
      <c r="F17" s="2"/>
      <c r="G17" s="2"/>
      <c r="H17" s="2"/>
      <c r="I17" s="2"/>
      <c r="J17" s="3"/>
      <c r="K17" s="3"/>
      <c r="L17" s="3"/>
      <c r="M17" s="3"/>
    </row>
    <row r="18" spans="1:13" ht="15" x14ac:dyDescent="0.25">
      <c r="A18" s="2" t="s">
        <v>11</v>
      </c>
      <c r="B18" s="2"/>
      <c r="C18" s="2"/>
      <c r="D18" s="2"/>
      <c r="E18" s="2"/>
      <c r="F18" s="2"/>
      <c r="G18" s="2"/>
      <c r="H18" s="2"/>
      <c r="I18" s="2"/>
      <c r="J18" s="3"/>
      <c r="K18" s="3"/>
      <c r="L18" s="3"/>
      <c r="M18" s="3"/>
    </row>
    <row r="19" spans="1:13" ht="15" x14ac:dyDescent="0.25">
      <c r="A19" s="6" t="s">
        <v>12</v>
      </c>
      <c r="B19" s="2"/>
      <c r="C19" s="6"/>
      <c r="D19" s="2"/>
      <c r="E19" s="2"/>
      <c r="F19" s="2"/>
      <c r="G19" s="2"/>
      <c r="H19" s="2"/>
      <c r="I19" s="2"/>
      <c r="J19" s="3"/>
      <c r="K19" s="3"/>
      <c r="L19" s="3"/>
      <c r="M19" s="3"/>
    </row>
    <row r="20" spans="1:13" ht="15" x14ac:dyDescent="0.25">
      <c r="A20" s="2" t="s">
        <v>13</v>
      </c>
      <c r="B20" s="2"/>
      <c r="C20" s="6"/>
      <c r="D20" s="2"/>
      <c r="E20" s="2"/>
      <c r="F20" s="2"/>
      <c r="G20" s="2"/>
      <c r="H20" s="2"/>
      <c r="I20" s="2"/>
      <c r="J20" s="3"/>
      <c r="K20" s="3"/>
      <c r="L20" s="3"/>
      <c r="M20" s="3"/>
    </row>
    <row r="21" spans="1:13" ht="15" x14ac:dyDescent="0.25">
      <c r="A21" s="2" t="s">
        <v>14</v>
      </c>
      <c r="B21" s="2"/>
      <c r="C21" s="6"/>
      <c r="D21" s="2"/>
      <c r="E21" s="2"/>
      <c r="F21" s="2"/>
      <c r="G21" s="2"/>
      <c r="H21" s="2"/>
      <c r="I21" s="2"/>
      <c r="J21" s="3"/>
      <c r="K21" s="3"/>
      <c r="L21" s="3"/>
      <c r="M21" s="3"/>
    </row>
    <row r="22" spans="1:13" ht="15" x14ac:dyDescent="0.25">
      <c r="A22" s="2" t="s">
        <v>15</v>
      </c>
      <c r="B22" s="2"/>
      <c r="C22" s="6"/>
      <c r="D22" s="2"/>
      <c r="E22" s="2"/>
      <c r="F22" s="2"/>
      <c r="G22" s="2"/>
      <c r="H22" s="2"/>
      <c r="I22" s="2"/>
      <c r="J22" s="3"/>
      <c r="K22" s="3"/>
      <c r="L22" s="3"/>
      <c r="M22" s="3"/>
    </row>
    <row r="23" spans="1:13" ht="15" x14ac:dyDescent="0.25">
      <c r="A23" s="6" t="s">
        <v>16</v>
      </c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</row>
    <row r="24" spans="1:13" ht="15" x14ac:dyDescent="0.25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  <c r="L24" s="3"/>
      <c r="M24" s="3"/>
    </row>
    <row r="25" spans="1:13" ht="15" x14ac:dyDescent="0.25">
      <c r="A25" s="2"/>
      <c r="B25" s="2"/>
      <c r="C25" s="2"/>
      <c r="D25" s="2"/>
      <c r="E25" s="2"/>
      <c r="F25" s="2"/>
      <c r="G25" s="2"/>
      <c r="H25" s="2"/>
      <c r="I25" s="2"/>
      <c r="J25" s="3"/>
      <c r="K25" s="3"/>
      <c r="L25" s="3"/>
      <c r="M25" s="3"/>
    </row>
    <row r="26" spans="1:13" ht="15" x14ac:dyDescent="0.25">
      <c r="A26" s="6"/>
      <c r="B26" s="6"/>
      <c r="C26" s="6"/>
      <c r="D26" s="6"/>
      <c r="E26" s="6"/>
      <c r="F26" s="6"/>
      <c r="G26" s="6"/>
      <c r="H26" s="6"/>
      <c r="I26" s="6"/>
      <c r="J26" s="3"/>
      <c r="K26" s="3"/>
      <c r="L26" s="3"/>
      <c r="M26" s="3"/>
    </row>
    <row r="27" spans="1:13" ht="15" x14ac:dyDescent="0.25">
      <c r="A27" s="6"/>
      <c r="B27" s="6"/>
      <c r="C27" s="6"/>
      <c r="D27" s="6"/>
      <c r="E27" s="6"/>
      <c r="F27" s="6"/>
      <c r="G27" s="6"/>
      <c r="H27" s="6"/>
      <c r="I27" s="6"/>
      <c r="J27" s="3"/>
      <c r="K27" s="3"/>
      <c r="L27" s="3"/>
      <c r="M27" s="3"/>
    </row>
    <row r="28" spans="1:13" x14ac:dyDescent="0.2">
      <c r="A28" s="7"/>
      <c r="B28" s="7"/>
      <c r="C28" s="7"/>
      <c r="D28" s="7"/>
      <c r="E28" s="7"/>
      <c r="F28" s="7"/>
      <c r="G28" s="7"/>
      <c r="H28" s="7"/>
      <c r="I28" s="7"/>
    </row>
    <row r="29" spans="1:13" x14ac:dyDescent="0.2">
      <c r="A29" s="7"/>
      <c r="B29" s="7"/>
      <c r="C29" s="7"/>
      <c r="D29" s="7"/>
      <c r="E29" s="7"/>
      <c r="F29" s="7"/>
      <c r="G29" s="7"/>
      <c r="H29" s="7"/>
      <c r="I29" s="7"/>
    </row>
    <row r="30" spans="1:13" x14ac:dyDescent="0.2">
      <c r="A30" s="7"/>
      <c r="B30" s="7"/>
      <c r="C30" s="7"/>
      <c r="D30" s="7"/>
      <c r="E30" s="7"/>
      <c r="F30" s="7"/>
      <c r="G30" s="7"/>
      <c r="H30" s="7"/>
      <c r="I30" s="7"/>
    </row>
    <row r="31" spans="1:13" x14ac:dyDescent="0.2">
      <c r="A31" s="7"/>
      <c r="B31" s="7"/>
      <c r="C31" s="7"/>
      <c r="D31" s="7"/>
      <c r="E31" s="7"/>
      <c r="F31" s="7"/>
      <c r="G31" s="7"/>
      <c r="H31" s="7"/>
      <c r="I31" s="7"/>
    </row>
    <row r="32" spans="1:13" x14ac:dyDescent="0.2">
      <c r="A32" s="7"/>
      <c r="B32" s="7"/>
      <c r="C32" s="7"/>
      <c r="D32" s="7"/>
      <c r="E32" s="7"/>
      <c r="F32" s="7"/>
      <c r="G32" s="7"/>
      <c r="H32" s="7"/>
      <c r="I32" s="7"/>
    </row>
    <row r="33" spans="1:9" x14ac:dyDescent="0.2">
      <c r="A33" s="7"/>
      <c r="B33" s="7"/>
      <c r="C33" s="7"/>
      <c r="D33" s="7"/>
      <c r="E33" s="7"/>
      <c r="F33" s="7"/>
      <c r="G33" s="7"/>
      <c r="H33" s="7"/>
      <c r="I33" s="7"/>
    </row>
    <row r="34" spans="1:9" x14ac:dyDescent="0.2">
      <c r="A34" s="7"/>
      <c r="B34" s="7"/>
      <c r="C34" s="7"/>
      <c r="D34" s="7"/>
      <c r="E34" s="7"/>
      <c r="F34" s="7"/>
      <c r="G34" s="7"/>
      <c r="H34" s="7"/>
      <c r="I34" s="7"/>
    </row>
    <row r="35" spans="1:9" x14ac:dyDescent="0.2">
      <c r="A35" s="7"/>
      <c r="B35" s="7"/>
      <c r="C35" s="7"/>
      <c r="D35" s="7"/>
      <c r="E35" s="7"/>
      <c r="F35" s="7"/>
      <c r="G35" s="7"/>
      <c r="H35" s="7"/>
      <c r="I35" s="7"/>
    </row>
    <row r="36" spans="1:9" x14ac:dyDescent="0.2">
      <c r="A36" s="7"/>
      <c r="B36" s="7"/>
      <c r="C36" s="7"/>
      <c r="D36" s="7"/>
      <c r="E36" s="7"/>
      <c r="F36" s="7"/>
      <c r="G36" s="7"/>
      <c r="H36" s="7"/>
      <c r="I36" s="7"/>
    </row>
    <row r="37" spans="1:9" x14ac:dyDescent="0.2">
      <c r="A37" s="7"/>
      <c r="B37" s="7"/>
      <c r="C37" s="7"/>
      <c r="D37" s="7"/>
      <c r="E37" s="7"/>
      <c r="F37" s="7"/>
      <c r="G37" s="7"/>
      <c r="H37" s="7"/>
      <c r="I37" s="7"/>
    </row>
    <row r="38" spans="1:9" x14ac:dyDescent="0.2">
      <c r="A38" s="7"/>
      <c r="B38" s="7"/>
      <c r="C38" s="7"/>
      <c r="D38" s="7"/>
      <c r="E38" s="7"/>
      <c r="F38" s="7"/>
      <c r="G38" s="7"/>
      <c r="H38" s="7"/>
      <c r="I38" s="7"/>
    </row>
    <row r="39" spans="1:9" x14ac:dyDescent="0.2">
      <c r="A39" s="7"/>
      <c r="B39" s="7"/>
      <c r="C39" s="7"/>
      <c r="D39" s="7"/>
      <c r="E39" s="7"/>
      <c r="F39" s="7"/>
      <c r="G39" s="7"/>
      <c r="H39" s="7"/>
      <c r="I39" s="7"/>
    </row>
    <row r="40" spans="1:9" x14ac:dyDescent="0.2">
      <c r="A40" s="7"/>
      <c r="B40" s="7"/>
      <c r="C40" s="7"/>
      <c r="D40" s="7"/>
      <c r="E40" s="7"/>
      <c r="F40" s="7"/>
      <c r="G40" s="7"/>
      <c r="H40" s="7"/>
      <c r="I40" s="7"/>
    </row>
    <row r="41" spans="1:9" x14ac:dyDescent="0.2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">
      <c r="A42" s="7"/>
      <c r="B42" s="7"/>
      <c r="C42" s="7"/>
      <c r="D42" s="7"/>
      <c r="E42" s="7"/>
      <c r="F42" s="7"/>
      <c r="G42" s="7"/>
      <c r="H42" s="7"/>
      <c r="I42" s="7"/>
    </row>
    <row r="43" spans="1:9" x14ac:dyDescent="0.2">
      <c r="A43" s="7"/>
      <c r="B43" s="7"/>
      <c r="C43" s="7"/>
      <c r="D43" s="7"/>
      <c r="E43" s="7"/>
      <c r="F43" s="7"/>
      <c r="G43" s="7"/>
      <c r="H43" s="7"/>
      <c r="I43" s="7"/>
    </row>
    <row r="44" spans="1:9" x14ac:dyDescent="0.2">
      <c r="A44" s="7"/>
      <c r="B44" s="7"/>
      <c r="C44" s="7"/>
      <c r="D44" s="7"/>
      <c r="E44" s="7"/>
      <c r="F44" s="7"/>
      <c r="G44" s="7"/>
      <c r="H44" s="7"/>
      <c r="I44" s="7"/>
    </row>
    <row r="45" spans="1:9" x14ac:dyDescent="0.2">
      <c r="A45" s="7"/>
      <c r="B45" s="7"/>
      <c r="C45" s="7"/>
      <c r="D45" s="7"/>
      <c r="E45" s="7"/>
      <c r="F45" s="7"/>
      <c r="G45" s="7"/>
      <c r="H45" s="7"/>
      <c r="I45" s="7"/>
    </row>
    <row r="46" spans="1:9" x14ac:dyDescent="0.2">
      <c r="A46" s="7"/>
      <c r="B46" s="7"/>
      <c r="C46" s="7"/>
      <c r="D46" s="7"/>
      <c r="E46" s="7"/>
      <c r="F46" s="7"/>
      <c r="G46" s="7"/>
      <c r="H46" s="7"/>
      <c r="I46" s="7"/>
    </row>
    <row r="47" spans="1:9" x14ac:dyDescent="0.2">
      <c r="A47" s="8"/>
      <c r="B47" s="8"/>
      <c r="C47" s="7"/>
      <c r="D47" s="7"/>
      <c r="E47" s="7"/>
      <c r="F47" s="7"/>
      <c r="G47" s="7"/>
      <c r="H47" s="7"/>
      <c r="I47" s="7"/>
    </row>
    <row r="48" spans="1:9" x14ac:dyDescent="0.2">
      <c r="A48" s="7"/>
      <c r="B48" s="7"/>
      <c r="C48" s="7"/>
      <c r="D48" s="7"/>
      <c r="E48" s="7"/>
      <c r="F48" s="7"/>
      <c r="G48" s="7"/>
      <c r="H48" s="7"/>
      <c r="I48" s="8"/>
    </row>
    <row r="49" spans="1:9" x14ac:dyDescent="0.2">
      <c r="A49" s="7"/>
      <c r="B49" s="7"/>
      <c r="C49" s="7"/>
      <c r="D49" s="7"/>
      <c r="E49" s="7"/>
      <c r="F49" s="7"/>
      <c r="G49" s="7"/>
      <c r="H49" s="7"/>
      <c r="I49" s="8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B4" workbookViewId="0">
      <selection activeCell="D7" sqref="D7:L24"/>
    </sheetView>
  </sheetViews>
  <sheetFormatPr defaultRowHeight="12.75" x14ac:dyDescent="0.2"/>
  <cols>
    <col min="1" max="1" width="13" customWidth="1"/>
    <col min="2" max="2" width="10.42578125" style="29" customWidth="1"/>
    <col min="4" max="4" width="18.7109375" bestFit="1" customWidth="1"/>
  </cols>
  <sheetData>
    <row r="1" spans="1:6" ht="15.75" thickBot="1" x14ac:dyDescent="0.3">
      <c r="A1" s="17" t="s">
        <v>73</v>
      </c>
      <c r="B1" s="16" t="s">
        <v>63</v>
      </c>
    </row>
    <row r="2" spans="1:6" ht="15" x14ac:dyDescent="0.25">
      <c r="A2" s="24">
        <v>8.5</v>
      </c>
      <c r="B2" s="23">
        <v>547</v>
      </c>
      <c r="D2" s="122"/>
      <c r="E2" s="122" t="s">
        <v>73</v>
      </c>
      <c r="F2" s="122" t="s">
        <v>63</v>
      </c>
    </row>
    <row r="3" spans="1:6" ht="15" x14ac:dyDescent="0.25">
      <c r="A3" s="24">
        <v>4</v>
      </c>
      <c r="B3" s="23">
        <v>413</v>
      </c>
      <c r="D3" s="107" t="s">
        <v>73</v>
      </c>
      <c r="E3" s="107">
        <v>1</v>
      </c>
      <c r="F3" s="107"/>
    </row>
    <row r="4" spans="1:6" ht="15.75" thickBot="1" x14ac:dyDescent="0.3">
      <c r="A4" s="24">
        <v>3</v>
      </c>
      <c r="B4" s="23">
        <v>639</v>
      </c>
      <c r="D4" s="108" t="s">
        <v>63</v>
      </c>
      <c r="E4" s="108">
        <v>-0.40383960127241725</v>
      </c>
      <c r="F4" s="108">
        <v>1</v>
      </c>
    </row>
    <row r="5" spans="1:6" ht="15" x14ac:dyDescent="0.25">
      <c r="A5" s="24">
        <v>4.8</v>
      </c>
      <c r="B5" s="23">
        <v>933</v>
      </c>
    </row>
    <row r="6" spans="1:6" ht="15" x14ac:dyDescent="0.25">
      <c r="A6" s="24">
        <v>5.2</v>
      </c>
      <c r="B6" s="23">
        <v>458</v>
      </c>
    </row>
    <row r="7" spans="1:6" ht="15" x14ac:dyDescent="0.25">
      <c r="A7" s="24">
        <v>2.2999999999999998</v>
      </c>
      <c r="B7" s="23">
        <v>767</v>
      </c>
      <c r="D7" t="s">
        <v>160</v>
      </c>
    </row>
    <row r="8" spans="1:6" ht="15.75" thickBot="1" x14ac:dyDescent="0.3">
      <c r="A8" s="24">
        <v>3.6</v>
      </c>
      <c r="B8" s="23">
        <v>290</v>
      </c>
    </row>
    <row r="9" spans="1:6" ht="15" x14ac:dyDescent="0.25">
      <c r="A9" s="24">
        <v>5.6</v>
      </c>
      <c r="B9" s="23">
        <v>309</v>
      </c>
      <c r="D9" s="109" t="s">
        <v>161</v>
      </c>
      <c r="E9" s="109"/>
    </row>
    <row r="10" spans="1:6" ht="15" x14ac:dyDescent="0.25">
      <c r="A10" s="24">
        <v>3.5</v>
      </c>
      <c r="B10" s="23">
        <v>1162</v>
      </c>
      <c r="D10" s="107" t="s">
        <v>162</v>
      </c>
      <c r="E10" s="107">
        <v>0.40383960127241703</v>
      </c>
    </row>
    <row r="11" spans="1:6" ht="15" x14ac:dyDescent="0.25">
      <c r="A11" s="24">
        <v>3.5</v>
      </c>
      <c r="B11" s="23">
        <v>582</v>
      </c>
      <c r="D11" s="107" t="s">
        <v>163</v>
      </c>
      <c r="E11" s="107">
        <v>0.16308642355586475</v>
      </c>
    </row>
    <row r="12" spans="1:6" ht="15" x14ac:dyDescent="0.25">
      <c r="A12" s="24">
        <v>3.1</v>
      </c>
      <c r="B12" s="23">
        <v>1031</v>
      </c>
      <c r="D12" s="107" t="s">
        <v>164</v>
      </c>
      <c r="E12" s="107">
        <v>0.15599393561989749</v>
      </c>
    </row>
    <row r="13" spans="1:6" ht="15" x14ac:dyDescent="0.25">
      <c r="A13" s="24">
        <v>3.4</v>
      </c>
      <c r="B13" s="23">
        <v>875</v>
      </c>
      <c r="D13" s="107" t="s">
        <v>142</v>
      </c>
      <c r="E13" s="107">
        <v>298.52785339057237</v>
      </c>
    </row>
    <row r="14" spans="1:6" ht="15.75" thickBot="1" x14ac:dyDescent="0.3">
      <c r="A14" s="24">
        <v>3.6</v>
      </c>
      <c r="B14" s="23">
        <v>1054</v>
      </c>
      <c r="D14" s="108" t="s">
        <v>165</v>
      </c>
      <c r="E14" s="108">
        <v>120</v>
      </c>
    </row>
    <row r="15" spans="1:6" ht="15" x14ac:dyDescent="0.25">
      <c r="A15" s="24">
        <v>3</v>
      </c>
      <c r="B15" s="23">
        <v>712</v>
      </c>
    </row>
    <row r="16" spans="1:6" ht="15.75" thickBot="1" x14ac:dyDescent="0.3">
      <c r="A16" s="24">
        <v>4.0999999999999996</v>
      </c>
      <c r="B16" s="23">
        <v>573</v>
      </c>
      <c r="D16" t="s">
        <v>166</v>
      </c>
    </row>
    <row r="17" spans="1:12" ht="15" x14ac:dyDescent="0.25">
      <c r="A17" s="24">
        <v>3.6</v>
      </c>
      <c r="B17" s="23">
        <v>366</v>
      </c>
      <c r="D17" s="122"/>
      <c r="E17" s="122" t="s">
        <v>170</v>
      </c>
      <c r="F17" s="122" t="s">
        <v>171</v>
      </c>
      <c r="G17" s="122" t="s">
        <v>172</v>
      </c>
      <c r="H17" s="122" t="s">
        <v>173</v>
      </c>
      <c r="I17" s="122" t="s">
        <v>174</v>
      </c>
    </row>
    <row r="18" spans="1:12" ht="15" x14ac:dyDescent="0.25">
      <c r="A18" s="24">
        <v>4.2</v>
      </c>
      <c r="B18" s="23">
        <v>1224</v>
      </c>
      <c r="D18" s="107" t="s">
        <v>167</v>
      </c>
      <c r="E18" s="107">
        <v>1</v>
      </c>
      <c r="F18" s="107">
        <v>2049221.573501993</v>
      </c>
      <c r="G18" s="107">
        <v>2049221.573501993</v>
      </c>
      <c r="H18" s="107">
        <v>22.994247579727976</v>
      </c>
      <c r="I18" s="107">
        <v>4.787288171908682E-6</v>
      </c>
    </row>
    <row r="19" spans="1:12" ht="15" x14ac:dyDescent="0.25">
      <c r="A19" s="24">
        <v>6.6</v>
      </c>
      <c r="B19" s="23">
        <v>560</v>
      </c>
      <c r="D19" s="107" t="s">
        <v>168</v>
      </c>
      <c r="E19" s="107">
        <v>118</v>
      </c>
      <c r="F19" s="107">
        <v>10516027.751498003</v>
      </c>
      <c r="G19" s="107">
        <v>89118.879249983074</v>
      </c>
      <c r="H19" s="107"/>
      <c r="I19" s="107"/>
    </row>
    <row r="20" spans="1:12" ht="15.75" thickBot="1" x14ac:dyDescent="0.3">
      <c r="A20" s="24">
        <v>3.6</v>
      </c>
      <c r="B20" s="23">
        <v>481</v>
      </c>
      <c r="D20" s="108" t="s">
        <v>159</v>
      </c>
      <c r="E20" s="108">
        <v>119</v>
      </c>
      <c r="F20" s="108">
        <v>12565249.324999996</v>
      </c>
      <c r="G20" s="108"/>
      <c r="H20" s="108"/>
      <c r="I20" s="108"/>
    </row>
    <row r="21" spans="1:12" ht="15.75" thickBot="1" x14ac:dyDescent="0.3">
      <c r="A21" s="24">
        <v>5</v>
      </c>
      <c r="B21" s="23">
        <v>615</v>
      </c>
    </row>
    <row r="22" spans="1:12" ht="15" x14ac:dyDescent="0.25">
      <c r="A22" s="24">
        <v>5.8</v>
      </c>
      <c r="B22" s="23">
        <v>437</v>
      </c>
      <c r="D22" s="122"/>
      <c r="E22" s="122" t="s">
        <v>175</v>
      </c>
      <c r="F22" s="122" t="s">
        <v>142</v>
      </c>
      <c r="G22" s="122" t="s">
        <v>176</v>
      </c>
      <c r="H22" s="122" t="s">
        <v>177</v>
      </c>
      <c r="I22" s="122" t="s">
        <v>178</v>
      </c>
      <c r="J22" s="122" t="s">
        <v>179</v>
      </c>
      <c r="K22" s="122" t="s">
        <v>180</v>
      </c>
      <c r="L22" s="122" t="s">
        <v>181</v>
      </c>
    </row>
    <row r="23" spans="1:12" ht="15" x14ac:dyDescent="0.25">
      <c r="A23" s="24">
        <v>4.5</v>
      </c>
      <c r="B23" s="23">
        <v>966</v>
      </c>
      <c r="D23" s="107" t="s">
        <v>169</v>
      </c>
      <c r="E23" s="107">
        <v>1300.5189757229498</v>
      </c>
      <c r="F23" s="107">
        <v>90.523501564398018</v>
      </c>
      <c r="G23" s="107">
        <v>14.366644608834164</v>
      </c>
      <c r="H23" s="107">
        <v>1.1180204608519693E-27</v>
      </c>
      <c r="I23" s="107">
        <v>1121.257797667954</v>
      </c>
      <c r="J23" s="107">
        <v>1479.7801537779455</v>
      </c>
      <c r="K23" s="107">
        <v>1121.257797667954</v>
      </c>
      <c r="L23" s="107">
        <v>1479.7801537779455</v>
      </c>
    </row>
    <row r="24" spans="1:12" ht="15.75" thickBot="1" x14ac:dyDescent="0.3">
      <c r="A24" s="24">
        <v>3.4</v>
      </c>
      <c r="B24" s="23">
        <v>1079</v>
      </c>
      <c r="D24" s="108" t="s">
        <v>73</v>
      </c>
      <c r="E24" s="108">
        <v>-111.42502711250334</v>
      </c>
      <c r="F24" s="108">
        <v>23.23663022273308</v>
      </c>
      <c r="G24" s="108">
        <v>-4.7952317545378396</v>
      </c>
      <c r="H24" s="108">
        <v>4.7872881719085668E-6</v>
      </c>
      <c r="I24" s="108">
        <v>-157.43988110919929</v>
      </c>
      <c r="J24" s="108">
        <v>-65.410173115807396</v>
      </c>
      <c r="K24" s="108">
        <v>-157.43988110919929</v>
      </c>
      <c r="L24" s="108">
        <v>-65.410173115807396</v>
      </c>
    </row>
    <row r="25" spans="1:12" ht="15" x14ac:dyDescent="0.25">
      <c r="A25" s="24">
        <v>3.6</v>
      </c>
      <c r="B25" s="23">
        <v>855</v>
      </c>
    </row>
    <row r="26" spans="1:12" ht="15" x14ac:dyDescent="0.25">
      <c r="A26" s="24">
        <v>4.7</v>
      </c>
      <c r="B26" s="23">
        <v>1005</v>
      </c>
    </row>
    <row r="27" spans="1:12" ht="15" x14ac:dyDescent="0.25">
      <c r="A27" s="24">
        <v>2.6</v>
      </c>
      <c r="B27" s="23">
        <v>1014</v>
      </c>
    </row>
    <row r="28" spans="1:12" ht="15" x14ac:dyDescent="0.25">
      <c r="A28" s="24">
        <v>3.8</v>
      </c>
      <c r="B28" s="23">
        <v>430</v>
      </c>
    </row>
    <row r="29" spans="1:12" ht="15" x14ac:dyDescent="0.25">
      <c r="A29" s="24">
        <v>3.7</v>
      </c>
      <c r="B29" s="23">
        <v>601</v>
      </c>
    </row>
    <row r="30" spans="1:12" ht="15" x14ac:dyDescent="0.25">
      <c r="A30" s="24">
        <v>2.8</v>
      </c>
      <c r="B30" s="23">
        <v>1090</v>
      </c>
    </row>
    <row r="31" spans="1:12" ht="15" x14ac:dyDescent="0.25">
      <c r="A31" s="24">
        <v>3.3</v>
      </c>
      <c r="B31" s="23">
        <v>579</v>
      </c>
    </row>
    <row r="32" spans="1:12" ht="15" x14ac:dyDescent="0.25">
      <c r="A32" s="24">
        <v>5</v>
      </c>
      <c r="B32" s="23">
        <v>846</v>
      </c>
    </row>
    <row r="33" spans="1:2" ht="15" x14ac:dyDescent="0.25">
      <c r="A33" s="24">
        <v>4</v>
      </c>
      <c r="B33" s="23">
        <v>1010</v>
      </c>
    </row>
    <row r="34" spans="1:2" ht="15" x14ac:dyDescent="0.25">
      <c r="A34" s="24">
        <v>4.8</v>
      </c>
      <c r="B34" s="23">
        <v>785</v>
      </c>
    </row>
    <row r="35" spans="1:2" ht="15" x14ac:dyDescent="0.25">
      <c r="A35" s="24">
        <v>4.2</v>
      </c>
      <c r="B35" s="23">
        <v>938</v>
      </c>
    </row>
    <row r="36" spans="1:2" ht="15" x14ac:dyDescent="0.25">
      <c r="A36" s="24">
        <v>2.8</v>
      </c>
      <c r="B36" s="23">
        <v>1219</v>
      </c>
    </row>
    <row r="37" spans="1:2" ht="15" x14ac:dyDescent="0.25">
      <c r="A37" s="24">
        <v>2.6</v>
      </c>
      <c r="B37" s="23">
        <v>626</v>
      </c>
    </row>
    <row r="38" spans="1:2" ht="15" x14ac:dyDescent="0.25">
      <c r="A38" s="24">
        <v>3.9</v>
      </c>
      <c r="B38" s="23">
        <v>1008</v>
      </c>
    </row>
    <row r="39" spans="1:2" ht="15" x14ac:dyDescent="0.25">
      <c r="A39" s="24">
        <v>3.1</v>
      </c>
      <c r="B39" s="23">
        <v>870</v>
      </c>
    </row>
    <row r="40" spans="1:2" ht="15" x14ac:dyDescent="0.25">
      <c r="A40" s="24">
        <v>5</v>
      </c>
      <c r="B40" s="23">
        <v>728</v>
      </c>
    </row>
    <row r="41" spans="1:2" ht="15" x14ac:dyDescent="0.25">
      <c r="A41" s="24">
        <v>4.5999999999999996</v>
      </c>
      <c r="B41" s="23">
        <v>851</v>
      </c>
    </row>
    <row r="42" spans="1:2" ht="15" x14ac:dyDescent="0.25">
      <c r="A42" s="24">
        <v>4</v>
      </c>
      <c r="B42" s="23">
        <v>793</v>
      </c>
    </row>
    <row r="43" spans="1:2" ht="15" x14ac:dyDescent="0.25">
      <c r="A43" s="24">
        <v>4</v>
      </c>
      <c r="B43" s="23">
        <v>534</v>
      </c>
    </row>
    <row r="44" spans="1:2" ht="15" x14ac:dyDescent="0.25">
      <c r="A44" s="24">
        <v>4.7</v>
      </c>
      <c r="B44" s="23">
        <v>880</v>
      </c>
    </row>
    <row r="45" spans="1:2" ht="15" x14ac:dyDescent="0.25">
      <c r="A45" s="24">
        <v>3.8</v>
      </c>
      <c r="B45" s="23">
        <v>974</v>
      </c>
    </row>
    <row r="46" spans="1:2" ht="15" x14ac:dyDescent="0.25">
      <c r="A46" s="24">
        <v>3.9</v>
      </c>
      <c r="B46" s="23">
        <v>524</v>
      </c>
    </row>
    <row r="47" spans="1:2" ht="15" x14ac:dyDescent="0.25">
      <c r="A47" s="24">
        <v>2.2000000000000002</v>
      </c>
      <c r="B47" s="23">
        <v>1036</v>
      </c>
    </row>
    <row r="48" spans="1:2" ht="15" x14ac:dyDescent="0.25">
      <c r="A48" s="24">
        <v>4.4000000000000004</v>
      </c>
      <c r="B48" s="23">
        <v>653</v>
      </c>
    </row>
    <row r="49" spans="1:2" ht="15" x14ac:dyDescent="0.25">
      <c r="A49" s="24">
        <v>3</v>
      </c>
      <c r="B49" s="23">
        <v>448</v>
      </c>
    </row>
    <row r="50" spans="1:2" ht="15" x14ac:dyDescent="0.25">
      <c r="A50" s="24">
        <v>4.7</v>
      </c>
      <c r="B50" s="23">
        <v>1109</v>
      </c>
    </row>
    <row r="51" spans="1:2" ht="15" x14ac:dyDescent="0.25">
      <c r="A51" s="24">
        <v>3.8</v>
      </c>
      <c r="B51" s="23">
        <v>435</v>
      </c>
    </row>
    <row r="52" spans="1:2" ht="15" x14ac:dyDescent="0.25">
      <c r="A52" s="24">
        <v>3.9</v>
      </c>
      <c r="B52" s="23">
        <v>1178</v>
      </c>
    </row>
    <row r="53" spans="1:2" ht="15" x14ac:dyDescent="0.25">
      <c r="A53" s="24">
        <v>5.0999999999999996</v>
      </c>
      <c r="B53" s="23">
        <v>600</v>
      </c>
    </row>
    <row r="54" spans="1:2" ht="15" x14ac:dyDescent="0.25">
      <c r="A54" s="24">
        <v>2.9</v>
      </c>
      <c r="B54" s="23">
        <v>1160</v>
      </c>
    </row>
    <row r="55" spans="1:2" ht="15" x14ac:dyDescent="0.25">
      <c r="A55" s="24">
        <v>2.1</v>
      </c>
      <c r="B55" s="23">
        <v>811</v>
      </c>
    </row>
    <row r="56" spans="1:2" ht="15" x14ac:dyDescent="0.25">
      <c r="A56" s="24">
        <v>4.5</v>
      </c>
      <c r="B56" s="23">
        <v>550</v>
      </c>
    </row>
    <row r="57" spans="1:2" ht="15" x14ac:dyDescent="0.25">
      <c r="A57" s="24">
        <v>7.9</v>
      </c>
      <c r="B57" s="23">
        <v>192</v>
      </c>
    </row>
    <row r="58" spans="1:2" ht="15" x14ac:dyDescent="0.25">
      <c r="A58" s="24">
        <v>2.7</v>
      </c>
      <c r="B58" s="23">
        <v>1246</v>
      </c>
    </row>
    <row r="59" spans="1:2" ht="15" x14ac:dyDescent="0.25">
      <c r="A59" s="24">
        <v>5.2</v>
      </c>
      <c r="B59" s="23">
        <v>499</v>
      </c>
    </row>
    <row r="60" spans="1:2" ht="15" x14ac:dyDescent="0.25">
      <c r="A60" s="24">
        <v>4.9000000000000004</v>
      </c>
      <c r="B60" s="23">
        <v>630</v>
      </c>
    </row>
    <row r="61" spans="1:2" ht="15" x14ac:dyDescent="0.25">
      <c r="A61" s="24">
        <v>4.9000000000000004</v>
      </c>
      <c r="B61" s="23">
        <v>632</v>
      </c>
    </row>
    <row r="62" spans="1:2" ht="15" x14ac:dyDescent="0.25">
      <c r="A62" s="24">
        <v>5.0999999999999996</v>
      </c>
      <c r="B62" s="23">
        <v>998</v>
      </c>
    </row>
    <row r="63" spans="1:2" ht="15" x14ac:dyDescent="0.25">
      <c r="A63" s="24">
        <v>3.4</v>
      </c>
      <c r="B63" s="23">
        <v>1030</v>
      </c>
    </row>
    <row r="64" spans="1:2" ht="15" x14ac:dyDescent="0.25">
      <c r="A64" s="24">
        <v>2.2000000000000002</v>
      </c>
      <c r="B64" s="23">
        <v>811</v>
      </c>
    </row>
    <row r="65" spans="1:2" ht="15" x14ac:dyDescent="0.25">
      <c r="A65" s="24">
        <v>2.4</v>
      </c>
      <c r="B65" s="23">
        <v>828</v>
      </c>
    </row>
    <row r="66" spans="1:2" ht="15" x14ac:dyDescent="0.25">
      <c r="A66" s="24">
        <v>1.7</v>
      </c>
      <c r="B66" s="23">
        <v>670</v>
      </c>
    </row>
    <row r="67" spans="1:2" ht="15" x14ac:dyDescent="0.25">
      <c r="A67" s="24">
        <v>4.9000000000000004</v>
      </c>
      <c r="B67" s="23">
        <v>694</v>
      </c>
    </row>
    <row r="68" spans="1:2" ht="15" x14ac:dyDescent="0.25">
      <c r="A68" s="24">
        <v>2.9</v>
      </c>
      <c r="B68" s="23">
        <v>945</v>
      </c>
    </row>
    <row r="69" spans="1:2" ht="15" x14ac:dyDescent="0.25">
      <c r="A69" s="24">
        <v>3.8</v>
      </c>
      <c r="B69" s="23">
        <v>729</v>
      </c>
    </row>
    <row r="70" spans="1:2" ht="15" x14ac:dyDescent="0.25">
      <c r="A70" s="24">
        <v>3.4</v>
      </c>
      <c r="B70" s="23">
        <v>976</v>
      </c>
    </row>
    <row r="71" spans="1:2" ht="15" x14ac:dyDescent="0.25">
      <c r="A71" s="24">
        <v>3.8</v>
      </c>
      <c r="B71" s="23">
        <v>825</v>
      </c>
    </row>
    <row r="72" spans="1:2" ht="15" x14ac:dyDescent="0.25">
      <c r="A72" s="24">
        <v>3.6</v>
      </c>
      <c r="B72" s="23">
        <v>1182</v>
      </c>
    </row>
    <row r="73" spans="1:2" ht="15" x14ac:dyDescent="0.25">
      <c r="A73" s="24">
        <v>4</v>
      </c>
      <c r="B73" s="23">
        <v>824</v>
      </c>
    </row>
    <row r="74" spans="1:2" ht="15" x14ac:dyDescent="0.25">
      <c r="A74" s="24">
        <v>4.4000000000000004</v>
      </c>
      <c r="B74" s="23">
        <v>1468</v>
      </c>
    </row>
    <row r="75" spans="1:2" ht="15" x14ac:dyDescent="0.25">
      <c r="A75" s="24">
        <v>3.1</v>
      </c>
      <c r="B75" s="23">
        <v>1067</v>
      </c>
    </row>
    <row r="76" spans="1:2" ht="15" x14ac:dyDescent="0.25">
      <c r="A76" s="24">
        <v>2.7</v>
      </c>
      <c r="B76" s="23">
        <v>1357</v>
      </c>
    </row>
    <row r="77" spans="1:2" ht="15" x14ac:dyDescent="0.25">
      <c r="A77" s="24">
        <v>2.7</v>
      </c>
      <c r="B77" s="23">
        <v>546</v>
      </c>
    </row>
    <row r="78" spans="1:2" ht="15" x14ac:dyDescent="0.25">
      <c r="A78" s="24">
        <v>3</v>
      </c>
      <c r="B78" s="23">
        <v>906</v>
      </c>
    </row>
    <row r="79" spans="1:2" ht="15" x14ac:dyDescent="0.25">
      <c r="A79" s="24">
        <v>3.6</v>
      </c>
      <c r="B79" s="23">
        <v>1238</v>
      </c>
    </row>
    <row r="80" spans="1:2" ht="15" x14ac:dyDescent="0.25">
      <c r="A80" s="24">
        <v>3.8</v>
      </c>
      <c r="B80" s="23">
        <v>704</v>
      </c>
    </row>
    <row r="81" spans="1:2" ht="15" x14ac:dyDescent="0.25">
      <c r="A81" s="24">
        <v>2.7</v>
      </c>
      <c r="B81" s="23">
        <v>842</v>
      </c>
    </row>
    <row r="82" spans="1:2" ht="15" x14ac:dyDescent="0.25">
      <c r="A82" s="24">
        <v>3.4</v>
      </c>
      <c r="B82" s="23">
        <v>686</v>
      </c>
    </row>
    <row r="83" spans="1:2" ht="15" x14ac:dyDescent="0.25">
      <c r="A83" s="24">
        <v>4.9000000000000004</v>
      </c>
      <c r="B83" s="23">
        <v>699</v>
      </c>
    </row>
    <row r="84" spans="1:2" ht="15" x14ac:dyDescent="0.25">
      <c r="A84" s="24">
        <v>4.9000000000000004</v>
      </c>
      <c r="B84" s="23">
        <v>1441</v>
      </c>
    </row>
    <row r="85" spans="1:2" ht="15" x14ac:dyDescent="0.25">
      <c r="A85" s="24">
        <v>5.0999999999999996</v>
      </c>
      <c r="B85" s="23">
        <v>986</v>
      </c>
    </row>
    <row r="86" spans="1:2" ht="15" x14ac:dyDescent="0.25">
      <c r="A86" s="24">
        <v>4.5</v>
      </c>
      <c r="B86" s="23">
        <v>829</v>
      </c>
    </row>
    <row r="87" spans="1:2" ht="15" x14ac:dyDescent="0.25">
      <c r="A87" s="24">
        <v>2.7</v>
      </c>
      <c r="B87" s="23">
        <v>1761</v>
      </c>
    </row>
    <row r="88" spans="1:2" ht="15" x14ac:dyDescent="0.25">
      <c r="A88" s="24">
        <v>4.2</v>
      </c>
      <c r="B88" s="23">
        <v>1025</v>
      </c>
    </row>
    <row r="89" spans="1:2" ht="15" x14ac:dyDescent="0.25">
      <c r="A89" s="24">
        <v>3.4</v>
      </c>
      <c r="B89" s="23">
        <v>479</v>
      </c>
    </row>
    <row r="90" spans="1:2" ht="15" x14ac:dyDescent="0.25">
      <c r="A90" s="24">
        <v>1.5</v>
      </c>
      <c r="B90" s="23">
        <v>1274</v>
      </c>
    </row>
    <row r="91" spans="1:2" ht="15" x14ac:dyDescent="0.25">
      <c r="A91" s="24">
        <v>4</v>
      </c>
      <c r="B91" s="23">
        <v>523</v>
      </c>
    </row>
    <row r="92" spans="1:2" ht="15" x14ac:dyDescent="0.25">
      <c r="A92" s="24">
        <v>3.8</v>
      </c>
      <c r="B92" s="23">
        <v>1385</v>
      </c>
    </row>
    <row r="93" spans="1:2" ht="15" x14ac:dyDescent="0.25">
      <c r="A93" s="24">
        <v>3.8</v>
      </c>
      <c r="B93" s="23">
        <v>817</v>
      </c>
    </row>
    <row r="94" spans="1:2" ht="15" x14ac:dyDescent="0.25">
      <c r="A94" s="24">
        <v>2.6</v>
      </c>
      <c r="B94" s="23">
        <v>853</v>
      </c>
    </row>
    <row r="95" spans="1:2" ht="15" x14ac:dyDescent="0.25">
      <c r="A95" s="24">
        <v>1.5</v>
      </c>
      <c r="B95" s="23">
        <v>1213</v>
      </c>
    </row>
    <row r="96" spans="1:2" ht="15" x14ac:dyDescent="0.25">
      <c r="A96" s="24">
        <v>4.2</v>
      </c>
      <c r="B96" s="23">
        <v>758</v>
      </c>
    </row>
    <row r="97" spans="1:2" ht="15" x14ac:dyDescent="0.25">
      <c r="A97" s="24">
        <v>6.5</v>
      </c>
      <c r="B97" s="23">
        <v>473</v>
      </c>
    </row>
    <row r="98" spans="1:2" ht="15" x14ac:dyDescent="0.25">
      <c r="A98" s="24">
        <v>3.7</v>
      </c>
      <c r="B98" s="23">
        <v>1186</v>
      </c>
    </row>
    <row r="99" spans="1:2" ht="15" x14ac:dyDescent="0.25">
      <c r="A99" s="24">
        <v>4</v>
      </c>
      <c r="B99" s="23">
        <v>958</v>
      </c>
    </row>
    <row r="100" spans="1:2" ht="15" x14ac:dyDescent="0.25">
      <c r="A100" s="24">
        <v>5</v>
      </c>
      <c r="B100" s="23">
        <v>1102</v>
      </c>
    </row>
    <row r="101" spans="1:2" ht="15" x14ac:dyDescent="0.25">
      <c r="A101" s="24">
        <v>4.9000000000000004</v>
      </c>
      <c r="B101" s="23">
        <v>802</v>
      </c>
    </row>
    <row r="102" spans="1:2" ht="15" x14ac:dyDescent="0.25">
      <c r="A102" s="24">
        <v>2.6</v>
      </c>
      <c r="B102" s="23">
        <v>724</v>
      </c>
    </row>
    <row r="103" spans="1:2" ht="15" x14ac:dyDescent="0.25">
      <c r="A103" s="24">
        <v>2.6</v>
      </c>
      <c r="B103" s="23">
        <v>983</v>
      </c>
    </row>
    <row r="104" spans="1:2" ht="15" x14ac:dyDescent="0.25">
      <c r="A104" s="24">
        <v>2.4</v>
      </c>
      <c r="B104" s="23">
        <v>1641</v>
      </c>
    </row>
    <row r="105" spans="1:2" ht="15" x14ac:dyDescent="0.25">
      <c r="A105" s="24">
        <v>2.5</v>
      </c>
      <c r="B105" s="23">
        <v>656</v>
      </c>
    </row>
    <row r="106" spans="1:2" ht="15" x14ac:dyDescent="0.25">
      <c r="A106" s="24">
        <v>3.7</v>
      </c>
      <c r="B106" s="23">
        <v>1395</v>
      </c>
    </row>
    <row r="107" spans="1:2" ht="15" x14ac:dyDescent="0.25">
      <c r="A107" s="24">
        <v>2.8</v>
      </c>
      <c r="B107" s="23">
        <v>1599</v>
      </c>
    </row>
    <row r="108" spans="1:2" ht="15" x14ac:dyDescent="0.25">
      <c r="A108" s="24">
        <v>2.7</v>
      </c>
      <c r="B108" s="23">
        <v>639</v>
      </c>
    </row>
    <row r="109" spans="1:2" ht="15" x14ac:dyDescent="0.25">
      <c r="A109" s="24">
        <v>2.4</v>
      </c>
      <c r="B109" s="23">
        <v>739</v>
      </c>
    </row>
    <row r="110" spans="1:2" ht="15" x14ac:dyDescent="0.25">
      <c r="A110" s="24">
        <v>2.5</v>
      </c>
      <c r="B110" s="23">
        <v>1416</v>
      </c>
    </row>
    <row r="111" spans="1:2" ht="15" x14ac:dyDescent="0.25">
      <c r="A111" s="24">
        <v>2</v>
      </c>
      <c r="B111" s="23">
        <v>898</v>
      </c>
    </row>
    <row r="112" spans="1:2" ht="15" x14ac:dyDescent="0.25">
      <c r="A112" s="24">
        <v>2.9</v>
      </c>
      <c r="B112" s="23">
        <v>1507</v>
      </c>
    </row>
    <row r="113" spans="1:2" ht="15" x14ac:dyDescent="0.25">
      <c r="A113" s="24">
        <v>4.0999999999999996</v>
      </c>
      <c r="B113" s="23">
        <v>811</v>
      </c>
    </row>
    <row r="114" spans="1:2" ht="15" x14ac:dyDescent="0.25">
      <c r="A114" s="24">
        <v>2.8</v>
      </c>
      <c r="B114" s="23">
        <v>1492</v>
      </c>
    </row>
    <row r="115" spans="1:2" ht="15" x14ac:dyDescent="0.25">
      <c r="A115" s="24">
        <v>2.5</v>
      </c>
      <c r="B115" s="23">
        <v>1476</v>
      </c>
    </row>
    <row r="116" spans="1:2" ht="15" x14ac:dyDescent="0.25">
      <c r="A116" s="24">
        <v>2.2999999999999998</v>
      </c>
      <c r="B116" s="23">
        <v>1697</v>
      </c>
    </row>
    <row r="117" spans="1:2" ht="15" x14ac:dyDescent="0.25">
      <c r="A117" s="24">
        <v>3.8</v>
      </c>
      <c r="B117" s="23">
        <v>1016</v>
      </c>
    </row>
    <row r="118" spans="1:2" ht="15" x14ac:dyDescent="0.25">
      <c r="A118" s="24">
        <v>2.7</v>
      </c>
      <c r="B118" s="23">
        <v>1072</v>
      </c>
    </row>
    <row r="119" spans="1:2" ht="15" x14ac:dyDescent="0.25">
      <c r="A119" s="24">
        <v>2.4</v>
      </c>
      <c r="B119" s="23">
        <v>1096</v>
      </c>
    </row>
    <row r="120" spans="1:2" ht="15" x14ac:dyDescent="0.25">
      <c r="A120" s="24">
        <v>2.4</v>
      </c>
      <c r="B120" s="23">
        <v>1104</v>
      </c>
    </row>
    <row r="121" spans="1:2" ht="15" x14ac:dyDescent="0.25">
      <c r="A121" s="24">
        <v>2.9</v>
      </c>
      <c r="B121" s="23">
        <v>1126</v>
      </c>
    </row>
    <row r="122" spans="1:2" ht="15" x14ac:dyDescent="0.25">
      <c r="A122" s="3"/>
      <c r="B122" s="27"/>
    </row>
    <row r="123" spans="1:2" ht="15" x14ac:dyDescent="0.25">
      <c r="A123" s="3"/>
      <c r="B123" s="27"/>
    </row>
    <row r="124" spans="1:2" ht="15" x14ac:dyDescent="0.25">
      <c r="A124" s="3"/>
      <c r="B124" s="111"/>
    </row>
    <row r="125" spans="1:2" ht="15" x14ac:dyDescent="0.25">
      <c r="A125" s="3"/>
      <c r="B125" s="114"/>
    </row>
    <row r="126" spans="1:2" ht="15" x14ac:dyDescent="0.25">
      <c r="A126" s="3"/>
      <c r="B126" s="114"/>
    </row>
    <row r="127" spans="1:2" ht="15" x14ac:dyDescent="0.25">
      <c r="A127" s="3"/>
      <c r="B127" s="114"/>
    </row>
    <row r="128" spans="1:2" ht="15" x14ac:dyDescent="0.25">
      <c r="A128" s="3"/>
      <c r="B128" s="114"/>
    </row>
    <row r="129" spans="1:2" ht="15" x14ac:dyDescent="0.25">
      <c r="A129" s="3"/>
      <c r="B129" s="114"/>
    </row>
    <row r="130" spans="1:2" ht="15" x14ac:dyDescent="0.25">
      <c r="A130" s="3"/>
      <c r="B130" s="114"/>
    </row>
    <row r="131" spans="1:2" ht="15" x14ac:dyDescent="0.25">
      <c r="A131" s="3"/>
      <c r="B131" s="114"/>
    </row>
    <row r="132" spans="1:2" ht="15" x14ac:dyDescent="0.25">
      <c r="A132" s="3"/>
      <c r="B132" s="114"/>
    </row>
    <row r="133" spans="1:2" ht="15" x14ac:dyDescent="0.25">
      <c r="A133" s="3"/>
      <c r="B133" s="114"/>
    </row>
    <row r="134" spans="1:2" ht="15" x14ac:dyDescent="0.25">
      <c r="A134" s="3"/>
      <c r="B134" s="114"/>
    </row>
    <row r="135" spans="1:2" ht="15" x14ac:dyDescent="0.25">
      <c r="A135" s="3"/>
      <c r="B135" s="114"/>
    </row>
    <row r="136" spans="1:2" ht="15" x14ac:dyDescent="0.25">
      <c r="A136" s="3"/>
      <c r="B136" s="114"/>
    </row>
    <row r="137" spans="1:2" ht="15" x14ac:dyDescent="0.25">
      <c r="A137" s="3"/>
      <c r="B137" s="114"/>
    </row>
    <row r="138" spans="1:2" ht="15" x14ac:dyDescent="0.25">
      <c r="A138" s="3"/>
      <c r="B138" s="114"/>
    </row>
    <row r="139" spans="1:2" ht="15" x14ac:dyDescent="0.25">
      <c r="A139" s="3"/>
      <c r="B139" s="114"/>
    </row>
    <row r="140" spans="1:2" ht="15" x14ac:dyDescent="0.25">
      <c r="A140" s="3"/>
      <c r="B140" s="114"/>
    </row>
    <row r="141" spans="1:2" ht="15" x14ac:dyDescent="0.25">
      <c r="A141" s="3"/>
      <c r="B141" s="117"/>
    </row>
    <row r="142" spans="1:2" ht="15" x14ac:dyDescent="0.25">
      <c r="A142" s="3"/>
      <c r="B142" s="27"/>
    </row>
    <row r="143" spans="1:2" ht="15" x14ac:dyDescent="0.25">
      <c r="A143" s="3"/>
      <c r="B143" s="27"/>
    </row>
    <row r="144" spans="1:2" ht="15" x14ac:dyDescent="0.25">
      <c r="A144" s="3"/>
      <c r="B144" s="27"/>
    </row>
    <row r="145" spans="1:2" ht="15" x14ac:dyDescent="0.25">
      <c r="A145" s="3"/>
      <c r="B145" s="27"/>
    </row>
    <row r="146" spans="1:2" ht="15" x14ac:dyDescent="0.25">
      <c r="A146" s="3"/>
      <c r="B146" s="27"/>
    </row>
    <row r="147" spans="1:2" ht="15" x14ac:dyDescent="0.25">
      <c r="A147" s="3"/>
      <c r="B147" s="27"/>
    </row>
    <row r="148" spans="1:2" ht="15" x14ac:dyDescent="0.25">
      <c r="A148" s="3"/>
      <c r="B148" s="27"/>
    </row>
    <row r="149" spans="1:2" ht="15" x14ac:dyDescent="0.25">
      <c r="A149" s="3"/>
      <c r="B149" s="27"/>
    </row>
    <row r="150" spans="1:2" ht="15" x14ac:dyDescent="0.25">
      <c r="A150" s="3"/>
      <c r="B150" s="27"/>
    </row>
    <row r="151" spans="1:2" ht="15" x14ac:dyDescent="0.25">
      <c r="A151" s="3"/>
      <c r="B151" s="27"/>
    </row>
    <row r="152" spans="1:2" ht="15" x14ac:dyDescent="0.25">
      <c r="A152" s="3"/>
      <c r="B152" s="27"/>
    </row>
    <row r="153" spans="1:2" ht="15" x14ac:dyDescent="0.25">
      <c r="A153" s="3"/>
      <c r="B153" s="27"/>
    </row>
    <row r="154" spans="1:2" ht="15" x14ac:dyDescent="0.25">
      <c r="A154" s="3"/>
      <c r="B154" s="27"/>
    </row>
    <row r="155" spans="1:2" ht="15" x14ac:dyDescent="0.25">
      <c r="A155" s="3"/>
      <c r="B155" s="27"/>
    </row>
    <row r="156" spans="1:2" ht="15" x14ac:dyDescent="0.25">
      <c r="A156" s="3"/>
      <c r="B156" s="27"/>
    </row>
    <row r="157" spans="1:2" ht="15" x14ac:dyDescent="0.25">
      <c r="A157" s="3"/>
      <c r="B157" s="27"/>
    </row>
    <row r="158" spans="1:2" ht="15" x14ac:dyDescent="0.25">
      <c r="A158" s="3"/>
      <c r="B158" s="27"/>
    </row>
    <row r="159" spans="1:2" ht="15" x14ac:dyDescent="0.25">
      <c r="A159" s="3"/>
      <c r="B159" s="27"/>
    </row>
    <row r="160" spans="1:2" ht="15" x14ac:dyDescent="0.25">
      <c r="A160" s="3"/>
      <c r="B160" s="27"/>
    </row>
    <row r="161" spans="1:2" ht="15" x14ac:dyDescent="0.25">
      <c r="A161" s="3"/>
      <c r="B161" s="27"/>
    </row>
    <row r="162" spans="1:2" ht="15" x14ac:dyDescent="0.25">
      <c r="A162" s="3"/>
      <c r="B162" s="27"/>
    </row>
    <row r="163" spans="1:2" ht="15" x14ac:dyDescent="0.25">
      <c r="A163" s="3"/>
      <c r="B163" s="27"/>
    </row>
    <row r="164" spans="1:2" ht="15" x14ac:dyDescent="0.25">
      <c r="A164" s="3"/>
      <c r="B164" s="27"/>
    </row>
    <row r="165" spans="1:2" ht="15" x14ac:dyDescent="0.25">
      <c r="A165" s="3"/>
      <c r="B165" s="27"/>
    </row>
    <row r="166" spans="1:2" ht="15" x14ac:dyDescent="0.25">
      <c r="A166" s="3"/>
      <c r="B166" s="27"/>
    </row>
    <row r="167" spans="1:2" ht="15" x14ac:dyDescent="0.25">
      <c r="A167" s="3"/>
      <c r="B167" s="27"/>
    </row>
    <row r="168" spans="1:2" ht="15" x14ac:dyDescent="0.25">
      <c r="A168" s="3"/>
      <c r="B168" s="27"/>
    </row>
    <row r="169" spans="1:2" ht="15" x14ac:dyDescent="0.25">
      <c r="A169" s="3"/>
      <c r="B169" s="27"/>
    </row>
    <row r="170" spans="1:2" ht="15" x14ac:dyDescent="0.25">
      <c r="A170" s="3"/>
      <c r="B170" s="27"/>
    </row>
    <row r="171" spans="1:2" ht="15" x14ac:dyDescent="0.25">
      <c r="A171" s="3"/>
      <c r="B171" s="27"/>
    </row>
    <row r="172" spans="1:2" ht="15" x14ac:dyDescent="0.25">
      <c r="A172" s="3"/>
      <c r="B172" s="27"/>
    </row>
    <row r="173" spans="1:2" ht="15" x14ac:dyDescent="0.25">
      <c r="A173" s="3"/>
      <c r="B173" s="27"/>
    </row>
    <row r="174" spans="1:2" ht="15" x14ac:dyDescent="0.25">
      <c r="A174" s="3"/>
      <c r="B174" s="27"/>
    </row>
    <row r="175" spans="1:2" ht="15" x14ac:dyDescent="0.25">
      <c r="A175" s="3"/>
      <c r="B175" s="27"/>
    </row>
    <row r="176" spans="1:2" ht="15" x14ac:dyDescent="0.25">
      <c r="A176" s="3"/>
      <c r="B176" s="27"/>
    </row>
    <row r="177" spans="1:2" ht="15" x14ac:dyDescent="0.25">
      <c r="A177" s="3"/>
      <c r="B177" s="27"/>
    </row>
    <row r="178" spans="1:2" ht="15" x14ac:dyDescent="0.25">
      <c r="A178" s="3"/>
      <c r="B178" s="27"/>
    </row>
    <row r="179" spans="1:2" ht="15" x14ac:dyDescent="0.25">
      <c r="A179" s="3"/>
      <c r="B179" s="27"/>
    </row>
    <row r="180" spans="1:2" ht="15" x14ac:dyDescent="0.25">
      <c r="A180" s="3"/>
      <c r="B180" s="27"/>
    </row>
    <row r="181" spans="1:2" ht="15" x14ac:dyDescent="0.25">
      <c r="A181" s="3"/>
      <c r="B181" s="27"/>
    </row>
    <row r="182" spans="1:2" ht="15" x14ac:dyDescent="0.25">
      <c r="A182" s="3"/>
      <c r="B182" s="27"/>
    </row>
    <row r="183" spans="1:2" ht="15" x14ac:dyDescent="0.25">
      <c r="A183" s="3"/>
      <c r="B183" s="27"/>
    </row>
    <row r="184" spans="1:2" ht="15" x14ac:dyDescent="0.25">
      <c r="A184" s="3"/>
      <c r="B184" s="27"/>
    </row>
    <row r="185" spans="1:2" ht="15" x14ac:dyDescent="0.25">
      <c r="A185" s="3"/>
      <c r="B185" s="27"/>
    </row>
    <row r="186" spans="1:2" ht="15" x14ac:dyDescent="0.25">
      <c r="A186" s="3"/>
      <c r="B186" s="27"/>
    </row>
    <row r="187" spans="1:2" ht="15" x14ac:dyDescent="0.25">
      <c r="A187" s="3"/>
      <c r="B187" s="27"/>
    </row>
    <row r="188" spans="1:2" ht="15" x14ac:dyDescent="0.25">
      <c r="A188" s="3"/>
      <c r="B188" s="27"/>
    </row>
    <row r="189" spans="1:2" ht="15" x14ac:dyDescent="0.25">
      <c r="A189" s="3"/>
      <c r="B189" s="27"/>
    </row>
    <row r="190" spans="1:2" ht="15" x14ac:dyDescent="0.25">
      <c r="A190" s="3"/>
      <c r="B190" s="27"/>
    </row>
    <row r="191" spans="1:2" ht="15" x14ac:dyDescent="0.25">
      <c r="A191" s="3"/>
      <c r="B191" s="27"/>
    </row>
    <row r="192" spans="1:2" ht="15" x14ac:dyDescent="0.25">
      <c r="A192" s="3"/>
      <c r="B192" s="27"/>
    </row>
    <row r="193" spans="1:2" ht="15" x14ac:dyDescent="0.25">
      <c r="A193" s="3"/>
      <c r="B193" s="27"/>
    </row>
    <row r="194" spans="1:2" ht="15" x14ac:dyDescent="0.25">
      <c r="A194" s="3"/>
      <c r="B194" s="27"/>
    </row>
    <row r="195" spans="1:2" ht="15" x14ac:dyDescent="0.25">
      <c r="A195" s="3"/>
      <c r="B195" s="27"/>
    </row>
    <row r="196" spans="1:2" ht="15" x14ac:dyDescent="0.25">
      <c r="A196" s="3"/>
      <c r="B196" s="27"/>
    </row>
    <row r="197" spans="1:2" ht="15" x14ac:dyDescent="0.25">
      <c r="A197" s="3"/>
      <c r="B197" s="27"/>
    </row>
    <row r="198" spans="1:2" ht="15" x14ac:dyDescent="0.25">
      <c r="A198" s="3"/>
      <c r="B198" s="27"/>
    </row>
    <row r="199" spans="1:2" ht="15" x14ac:dyDescent="0.25">
      <c r="A199" s="3"/>
      <c r="B199" s="27"/>
    </row>
    <row r="200" spans="1:2" ht="15" x14ac:dyDescent="0.25">
      <c r="A200" s="3"/>
      <c r="B200" s="27"/>
    </row>
    <row r="201" spans="1:2" ht="15" x14ac:dyDescent="0.25">
      <c r="A201" s="3"/>
      <c r="B201" s="27"/>
    </row>
    <row r="202" spans="1:2" ht="15" x14ac:dyDescent="0.25">
      <c r="A202" s="3"/>
      <c r="B202" s="27"/>
    </row>
    <row r="203" spans="1:2" ht="15" x14ac:dyDescent="0.25">
      <c r="A203" s="3"/>
      <c r="B203" s="2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4" sqref="D4:F16"/>
    </sheetView>
  </sheetViews>
  <sheetFormatPr defaultRowHeight="12.75" x14ac:dyDescent="0.2"/>
  <cols>
    <col min="1" max="3" width="13.28515625" style="28" customWidth="1"/>
    <col min="4" max="4" width="43.140625" bestFit="1" customWidth="1"/>
    <col min="5" max="5" width="12.7109375" bestFit="1" customWidth="1"/>
    <col min="6" max="6" width="7.85546875" bestFit="1" customWidth="1"/>
  </cols>
  <sheetData>
    <row r="1" spans="1:6" ht="15" x14ac:dyDescent="0.25">
      <c r="A1" s="18" t="s">
        <v>72</v>
      </c>
      <c r="B1" s="18"/>
      <c r="C1" s="18" t="s">
        <v>202</v>
      </c>
    </row>
    <row r="2" spans="1:6" ht="15" x14ac:dyDescent="0.25">
      <c r="A2" s="25">
        <v>890</v>
      </c>
      <c r="B2" s="25"/>
      <c r="C2" s="25">
        <v>0</v>
      </c>
    </row>
    <row r="3" spans="1:6" ht="15" x14ac:dyDescent="0.25">
      <c r="A3" s="25">
        <v>320</v>
      </c>
      <c r="B3" s="25"/>
      <c r="C3" s="25">
        <v>0</v>
      </c>
    </row>
    <row r="4" spans="1:6" ht="15" x14ac:dyDescent="0.25">
      <c r="A4" s="25">
        <v>370</v>
      </c>
      <c r="B4" s="25"/>
      <c r="C4" s="25"/>
      <c r="D4" t="s">
        <v>203</v>
      </c>
    </row>
    <row r="5" spans="1:6" ht="15.75" thickBot="1" x14ac:dyDescent="0.3">
      <c r="A5" s="25">
        <v>865</v>
      </c>
      <c r="B5" s="25"/>
      <c r="C5" s="25"/>
    </row>
    <row r="6" spans="1:6" ht="15" x14ac:dyDescent="0.25">
      <c r="A6" s="25">
        <v>460</v>
      </c>
      <c r="B6" s="25"/>
      <c r="C6" s="25"/>
      <c r="D6" s="122"/>
      <c r="E6" s="122" t="s">
        <v>72</v>
      </c>
      <c r="F6" s="122" t="s">
        <v>202</v>
      </c>
    </row>
    <row r="7" spans="1:6" ht="15" x14ac:dyDescent="0.25">
      <c r="A7" s="25">
        <v>340</v>
      </c>
      <c r="B7" s="25"/>
      <c r="C7" s="25"/>
      <c r="D7" s="107" t="s">
        <v>145</v>
      </c>
      <c r="E7" s="107">
        <v>604.33333333333337</v>
      </c>
      <c r="F7" s="107">
        <v>0</v>
      </c>
    </row>
    <row r="8" spans="1:6" ht="15" x14ac:dyDescent="0.25">
      <c r="A8" s="25">
        <v>200</v>
      </c>
      <c r="B8" s="25"/>
      <c r="C8" s="25"/>
      <c r="D8" s="107" t="s">
        <v>187</v>
      </c>
      <c r="E8" s="107">
        <v>51273.501400560206</v>
      </c>
      <c r="F8" s="107">
        <v>0</v>
      </c>
    </row>
    <row r="9" spans="1:6" ht="15" x14ac:dyDescent="0.25">
      <c r="A9" s="25">
        <v>330</v>
      </c>
      <c r="B9" s="25"/>
      <c r="C9" s="25"/>
      <c r="D9" s="107" t="s">
        <v>165</v>
      </c>
      <c r="E9" s="107">
        <v>120</v>
      </c>
      <c r="F9" s="107">
        <v>2</v>
      </c>
    </row>
    <row r="10" spans="1:6" ht="15" x14ac:dyDescent="0.25">
      <c r="A10" s="25">
        <v>785</v>
      </c>
      <c r="B10" s="25"/>
      <c r="C10" s="25"/>
      <c r="D10" s="107" t="s">
        <v>204</v>
      </c>
      <c r="E10" s="107">
        <v>570</v>
      </c>
      <c r="F10" s="107"/>
    </row>
    <row r="11" spans="1:6" ht="15" x14ac:dyDescent="0.25">
      <c r="A11" s="25">
        <v>395</v>
      </c>
      <c r="B11" s="25"/>
      <c r="C11" s="25"/>
      <c r="D11" s="107" t="s">
        <v>170</v>
      </c>
      <c r="E11" s="107">
        <v>119</v>
      </c>
      <c r="F11" s="107"/>
    </row>
    <row r="12" spans="1:6" ht="15" x14ac:dyDescent="0.25">
      <c r="A12" s="25">
        <v>615</v>
      </c>
      <c r="B12" s="25"/>
      <c r="C12" s="25"/>
      <c r="D12" s="107" t="s">
        <v>176</v>
      </c>
      <c r="E12" s="107">
        <v>1.6609635620768599</v>
      </c>
      <c r="F12" s="107"/>
    </row>
    <row r="13" spans="1:6" ht="15" x14ac:dyDescent="0.25">
      <c r="A13" s="25">
        <v>575</v>
      </c>
      <c r="B13" s="25"/>
      <c r="C13" s="25"/>
      <c r="D13" s="107" t="s">
        <v>205</v>
      </c>
      <c r="E13" s="107">
        <v>4.9676657564719305E-2</v>
      </c>
      <c r="F13" s="107"/>
    </row>
    <row r="14" spans="1:6" ht="15" x14ac:dyDescent="0.25">
      <c r="A14" s="25">
        <v>735</v>
      </c>
      <c r="B14" s="25"/>
      <c r="C14" s="25"/>
      <c r="D14" s="107" t="s">
        <v>206</v>
      </c>
      <c r="E14" s="107">
        <v>1.6577592849428349</v>
      </c>
      <c r="F14" s="107"/>
    </row>
    <row r="15" spans="1:6" ht="15" x14ac:dyDescent="0.25">
      <c r="A15" s="25">
        <v>415</v>
      </c>
      <c r="B15" s="25"/>
      <c r="C15" s="25"/>
      <c r="D15" s="107" t="s">
        <v>207</v>
      </c>
      <c r="E15" s="107">
        <v>9.935331512943861E-2</v>
      </c>
      <c r="F15" s="107"/>
    </row>
    <row r="16" spans="1:6" ht="15.75" thickBot="1" x14ac:dyDescent="0.3">
      <c r="A16" s="25">
        <v>455</v>
      </c>
      <c r="B16" s="25"/>
      <c r="C16" s="25"/>
      <c r="D16" s="108" t="s">
        <v>208</v>
      </c>
      <c r="E16" s="108">
        <v>1.9800998764569426</v>
      </c>
      <c r="F16" s="108"/>
    </row>
    <row r="17" spans="1:3" ht="15" x14ac:dyDescent="0.25">
      <c r="A17" s="25">
        <v>250</v>
      </c>
      <c r="B17" s="25"/>
      <c r="C17" s="25"/>
    </row>
    <row r="18" spans="1:3" ht="15" x14ac:dyDescent="0.25">
      <c r="A18" s="25">
        <v>980</v>
      </c>
      <c r="B18" s="25"/>
      <c r="C18" s="25"/>
    </row>
    <row r="19" spans="1:3" ht="15" x14ac:dyDescent="0.25">
      <c r="A19" s="25">
        <v>715</v>
      </c>
      <c r="B19" s="25"/>
      <c r="C19" s="25"/>
    </row>
    <row r="20" spans="1:3" ht="15" x14ac:dyDescent="0.25">
      <c r="A20" s="25">
        <v>335</v>
      </c>
      <c r="B20" s="25"/>
      <c r="C20" s="25"/>
    </row>
    <row r="21" spans="1:3" ht="15" x14ac:dyDescent="0.25">
      <c r="A21" s="25">
        <v>595</v>
      </c>
      <c r="B21" s="25"/>
      <c r="C21" s="25"/>
    </row>
    <row r="22" spans="1:3" ht="15" x14ac:dyDescent="0.25">
      <c r="A22" s="25">
        <v>490</v>
      </c>
      <c r="B22" s="25"/>
      <c r="C22" s="25"/>
    </row>
    <row r="23" spans="1:3" ht="15" x14ac:dyDescent="0.25">
      <c r="A23" s="25">
        <v>835</v>
      </c>
      <c r="B23" s="25"/>
      <c r="C23" s="25"/>
    </row>
    <row r="24" spans="1:3" ht="15" x14ac:dyDescent="0.25">
      <c r="A24" s="25">
        <v>700</v>
      </c>
      <c r="B24" s="25"/>
      <c r="C24" s="25"/>
    </row>
    <row r="25" spans="1:3" ht="15" x14ac:dyDescent="0.25">
      <c r="A25" s="25">
        <v>595</v>
      </c>
      <c r="B25" s="25"/>
      <c r="C25" s="25"/>
    </row>
    <row r="26" spans="1:3" ht="15" x14ac:dyDescent="0.25">
      <c r="A26" s="25">
        <v>910</v>
      </c>
      <c r="B26" s="25"/>
      <c r="C26" s="25"/>
    </row>
    <row r="27" spans="1:3" ht="15" x14ac:dyDescent="0.25">
      <c r="A27" s="25">
        <v>515</v>
      </c>
      <c r="B27" s="25"/>
      <c r="C27" s="25"/>
    </row>
    <row r="28" spans="1:3" ht="15" x14ac:dyDescent="0.25">
      <c r="A28" s="25">
        <v>315</v>
      </c>
      <c r="B28" s="25"/>
      <c r="C28" s="25"/>
    </row>
    <row r="29" spans="1:3" ht="15" x14ac:dyDescent="0.25">
      <c r="A29" s="25">
        <v>430</v>
      </c>
      <c r="B29" s="25"/>
      <c r="C29" s="25"/>
    </row>
    <row r="30" spans="1:3" ht="15" x14ac:dyDescent="0.25">
      <c r="A30" s="25">
        <v>585</v>
      </c>
      <c r="B30" s="25"/>
      <c r="C30" s="25"/>
    </row>
    <row r="31" spans="1:3" ht="15" x14ac:dyDescent="0.25">
      <c r="A31" s="25">
        <v>370</v>
      </c>
      <c r="B31" s="25"/>
      <c r="C31" s="25"/>
    </row>
    <row r="32" spans="1:3" ht="15" x14ac:dyDescent="0.25">
      <c r="A32" s="25">
        <v>820</v>
      </c>
      <c r="B32" s="25"/>
      <c r="C32" s="25"/>
    </row>
    <row r="33" spans="1:3" ht="15" x14ac:dyDescent="0.25">
      <c r="A33" s="25">
        <v>775</v>
      </c>
      <c r="B33" s="25"/>
      <c r="C33" s="25"/>
    </row>
    <row r="34" spans="1:3" ht="15" x14ac:dyDescent="0.25">
      <c r="A34" s="25">
        <v>730</v>
      </c>
      <c r="B34" s="25"/>
      <c r="C34" s="25"/>
    </row>
    <row r="35" spans="1:3" ht="15" x14ac:dyDescent="0.25">
      <c r="A35" s="25">
        <v>760</v>
      </c>
      <c r="B35" s="25"/>
      <c r="C35" s="25"/>
    </row>
    <row r="36" spans="1:3" ht="15" x14ac:dyDescent="0.25">
      <c r="A36" s="25">
        <v>660</v>
      </c>
      <c r="B36" s="25"/>
      <c r="C36" s="25"/>
    </row>
    <row r="37" spans="1:3" ht="15" x14ac:dyDescent="0.25">
      <c r="A37" s="25">
        <v>310</v>
      </c>
      <c r="B37" s="25"/>
      <c r="C37" s="25"/>
    </row>
    <row r="38" spans="1:3" ht="15" x14ac:dyDescent="0.25">
      <c r="A38" s="25">
        <v>765</v>
      </c>
      <c r="B38" s="25"/>
      <c r="C38" s="25"/>
    </row>
    <row r="39" spans="1:3" ht="15" x14ac:dyDescent="0.25">
      <c r="A39" s="25">
        <v>525</v>
      </c>
      <c r="B39" s="25"/>
      <c r="C39" s="25"/>
    </row>
    <row r="40" spans="1:3" ht="15" x14ac:dyDescent="0.25">
      <c r="A40" s="25">
        <v>705</v>
      </c>
      <c r="B40" s="25"/>
      <c r="C40" s="25"/>
    </row>
    <row r="41" spans="1:3" ht="15" x14ac:dyDescent="0.25">
      <c r="A41" s="25">
        <v>760</v>
      </c>
      <c r="B41" s="25"/>
      <c r="C41" s="25"/>
    </row>
    <row r="42" spans="1:3" ht="15" x14ac:dyDescent="0.25">
      <c r="A42" s="25">
        <v>615</v>
      </c>
      <c r="B42" s="25"/>
      <c r="C42" s="25"/>
    </row>
    <row r="43" spans="1:3" ht="15" x14ac:dyDescent="0.25">
      <c r="A43" s="25">
        <v>410</v>
      </c>
      <c r="B43" s="25"/>
      <c r="C43" s="25"/>
    </row>
    <row r="44" spans="1:3" ht="15" x14ac:dyDescent="0.25">
      <c r="A44" s="25">
        <v>800</v>
      </c>
      <c r="B44" s="25"/>
      <c r="C44" s="25"/>
    </row>
    <row r="45" spans="1:3" ht="15" x14ac:dyDescent="0.25">
      <c r="A45" s="25">
        <v>710</v>
      </c>
      <c r="B45" s="25"/>
      <c r="C45" s="25"/>
    </row>
    <row r="46" spans="1:3" ht="15" x14ac:dyDescent="0.25">
      <c r="A46" s="25">
        <v>390</v>
      </c>
      <c r="B46" s="25"/>
      <c r="C46" s="25"/>
    </row>
    <row r="47" spans="1:3" ht="15" x14ac:dyDescent="0.25">
      <c r="A47" s="25">
        <v>440</v>
      </c>
      <c r="B47" s="25"/>
      <c r="C47" s="25"/>
    </row>
    <row r="48" spans="1:3" ht="15" x14ac:dyDescent="0.25">
      <c r="A48" s="25">
        <v>555</v>
      </c>
      <c r="B48" s="25"/>
      <c r="C48" s="25"/>
    </row>
    <row r="49" spans="1:3" ht="15" x14ac:dyDescent="0.25">
      <c r="A49" s="25">
        <v>255</v>
      </c>
      <c r="B49" s="25"/>
      <c r="C49" s="25"/>
    </row>
    <row r="50" spans="1:3" ht="15" x14ac:dyDescent="0.25">
      <c r="A50" s="25">
        <v>1000</v>
      </c>
      <c r="B50" s="25"/>
      <c r="C50" s="25"/>
    </row>
    <row r="51" spans="1:3" ht="15" x14ac:dyDescent="0.25">
      <c r="A51" s="25">
        <v>320</v>
      </c>
      <c r="B51" s="25"/>
      <c r="C51" s="25"/>
    </row>
    <row r="52" spans="1:3" ht="15" x14ac:dyDescent="0.25">
      <c r="A52" s="25">
        <v>875</v>
      </c>
      <c r="B52" s="25"/>
      <c r="C52" s="25"/>
    </row>
    <row r="53" spans="1:3" ht="15" x14ac:dyDescent="0.25">
      <c r="A53" s="25">
        <v>590</v>
      </c>
      <c r="B53" s="25"/>
      <c r="C53" s="25"/>
    </row>
    <row r="54" spans="1:3" ht="15" x14ac:dyDescent="0.25">
      <c r="A54" s="25">
        <v>640</v>
      </c>
      <c r="B54" s="25"/>
      <c r="C54" s="25"/>
    </row>
    <row r="55" spans="1:3" ht="15" x14ac:dyDescent="0.25">
      <c r="A55" s="25">
        <v>335</v>
      </c>
      <c r="B55" s="25"/>
      <c r="C55" s="25"/>
    </row>
    <row r="56" spans="1:3" ht="15" x14ac:dyDescent="0.25">
      <c r="A56" s="25">
        <v>475</v>
      </c>
      <c r="B56" s="25"/>
      <c r="C56" s="25"/>
    </row>
    <row r="57" spans="1:3" ht="15" x14ac:dyDescent="0.25">
      <c r="A57" s="25">
        <v>290</v>
      </c>
      <c r="B57" s="25"/>
      <c r="C57" s="25"/>
    </row>
    <row r="58" spans="1:3" ht="15" x14ac:dyDescent="0.25">
      <c r="A58" s="25">
        <v>650</v>
      </c>
      <c r="B58" s="25"/>
      <c r="C58" s="25"/>
    </row>
    <row r="59" spans="1:3" ht="15" x14ac:dyDescent="0.25">
      <c r="A59" s="25">
        <v>495</v>
      </c>
      <c r="B59" s="25"/>
      <c r="C59" s="25"/>
    </row>
    <row r="60" spans="1:3" ht="15" x14ac:dyDescent="0.25">
      <c r="A60" s="25">
        <v>590</v>
      </c>
      <c r="B60" s="25"/>
      <c r="C60" s="25"/>
    </row>
    <row r="61" spans="1:3" ht="15" x14ac:dyDescent="0.25">
      <c r="A61" s="25">
        <v>595</v>
      </c>
      <c r="B61" s="25"/>
      <c r="C61" s="25"/>
    </row>
    <row r="62" spans="1:3" ht="15" x14ac:dyDescent="0.25">
      <c r="A62" s="25">
        <v>980</v>
      </c>
      <c r="B62" s="25"/>
      <c r="C62" s="25"/>
    </row>
    <row r="63" spans="1:3" ht="15" x14ac:dyDescent="0.25">
      <c r="A63" s="25">
        <v>670</v>
      </c>
      <c r="B63" s="25"/>
      <c r="C63" s="25"/>
    </row>
    <row r="64" spans="1:3" ht="15" x14ac:dyDescent="0.25">
      <c r="A64" s="25">
        <v>340</v>
      </c>
      <c r="B64" s="25"/>
      <c r="C64" s="25"/>
    </row>
    <row r="65" spans="1:3" ht="15" x14ac:dyDescent="0.25">
      <c r="A65" s="25">
        <v>380</v>
      </c>
      <c r="B65" s="25"/>
      <c r="C65" s="25"/>
    </row>
    <row r="66" spans="1:3" ht="15" x14ac:dyDescent="0.25">
      <c r="A66" s="25">
        <v>220</v>
      </c>
      <c r="B66" s="25"/>
      <c r="C66" s="25"/>
    </row>
    <row r="67" spans="1:3" ht="15" x14ac:dyDescent="0.25">
      <c r="A67" s="25">
        <v>660</v>
      </c>
      <c r="B67" s="25"/>
      <c r="C67" s="25"/>
    </row>
    <row r="68" spans="1:3" ht="15" x14ac:dyDescent="0.25">
      <c r="A68" s="25">
        <v>530</v>
      </c>
      <c r="B68" s="25"/>
      <c r="C68" s="25"/>
    </row>
    <row r="69" spans="1:3" ht="15" x14ac:dyDescent="0.25">
      <c r="A69" s="25">
        <v>530</v>
      </c>
      <c r="B69" s="25"/>
      <c r="C69" s="25"/>
    </row>
    <row r="70" spans="1:3" ht="15" x14ac:dyDescent="0.25">
      <c r="A70" s="25">
        <v>630</v>
      </c>
      <c r="B70" s="25"/>
      <c r="C70" s="25"/>
    </row>
    <row r="71" spans="1:3" ht="15" x14ac:dyDescent="0.25">
      <c r="A71" s="25">
        <v>600</v>
      </c>
      <c r="B71" s="25"/>
      <c r="C71" s="25"/>
    </row>
    <row r="72" spans="1:3" ht="15" x14ac:dyDescent="0.25">
      <c r="A72" s="25">
        <v>820</v>
      </c>
      <c r="B72" s="25"/>
      <c r="C72" s="25"/>
    </row>
    <row r="73" spans="1:3" ht="15" x14ac:dyDescent="0.25">
      <c r="A73" s="25">
        <v>640</v>
      </c>
      <c r="B73" s="25"/>
      <c r="C73" s="25"/>
    </row>
    <row r="74" spans="1:3" ht="15" x14ac:dyDescent="0.25">
      <c r="A74" s="25">
        <v>1250</v>
      </c>
      <c r="B74" s="25"/>
      <c r="C74" s="25"/>
    </row>
    <row r="75" spans="1:3" ht="15" x14ac:dyDescent="0.25">
      <c r="A75" s="25">
        <v>635</v>
      </c>
      <c r="B75" s="25"/>
      <c r="C75" s="25"/>
    </row>
    <row r="76" spans="1:3" ht="15" x14ac:dyDescent="0.25">
      <c r="A76" s="25">
        <v>715</v>
      </c>
      <c r="B76" s="25"/>
      <c r="C76" s="25"/>
    </row>
    <row r="77" spans="1:3" ht="15" x14ac:dyDescent="0.25">
      <c r="A77" s="25">
        <v>280</v>
      </c>
      <c r="B77" s="25"/>
      <c r="C77" s="25"/>
    </row>
    <row r="78" spans="1:3" ht="15" x14ac:dyDescent="0.25">
      <c r="A78" s="25">
        <v>515</v>
      </c>
      <c r="B78" s="25"/>
      <c r="C78" s="25"/>
    </row>
    <row r="79" spans="1:3" ht="15" x14ac:dyDescent="0.25">
      <c r="A79" s="25">
        <v>860</v>
      </c>
      <c r="B79" s="25"/>
      <c r="C79" s="25"/>
    </row>
    <row r="80" spans="1:3" ht="15" x14ac:dyDescent="0.25">
      <c r="A80" s="25">
        <v>510</v>
      </c>
      <c r="B80" s="25"/>
      <c r="C80" s="25"/>
    </row>
    <row r="81" spans="1:3" ht="15" x14ac:dyDescent="0.25">
      <c r="A81" s="25">
        <v>430</v>
      </c>
      <c r="B81" s="25"/>
      <c r="C81" s="25"/>
    </row>
    <row r="82" spans="1:3" ht="15" x14ac:dyDescent="0.25">
      <c r="A82" s="25">
        <v>455</v>
      </c>
      <c r="B82" s="25"/>
      <c r="C82" s="25"/>
    </row>
    <row r="83" spans="1:3" ht="15" x14ac:dyDescent="0.25">
      <c r="A83" s="25">
        <v>655</v>
      </c>
      <c r="B83" s="25"/>
      <c r="C83" s="25"/>
    </row>
    <row r="84" spans="1:3" ht="15" x14ac:dyDescent="0.25">
      <c r="A84" s="25">
        <v>1370</v>
      </c>
      <c r="B84" s="25"/>
      <c r="C84" s="25"/>
    </row>
    <row r="85" spans="1:3" ht="15" x14ac:dyDescent="0.25">
      <c r="A85" s="25">
        <v>975</v>
      </c>
      <c r="B85" s="25"/>
      <c r="C85" s="25"/>
    </row>
    <row r="86" spans="1:3" ht="15" x14ac:dyDescent="0.25">
      <c r="A86" s="25">
        <v>710</v>
      </c>
      <c r="B86" s="25"/>
      <c r="C86" s="25"/>
    </row>
    <row r="87" spans="1:3" ht="15" x14ac:dyDescent="0.25">
      <c r="A87" s="25">
        <v>920</v>
      </c>
      <c r="B87" s="25"/>
      <c r="C87" s="25"/>
    </row>
    <row r="88" spans="1:3" ht="15" x14ac:dyDescent="0.25">
      <c r="A88" s="25">
        <v>835</v>
      </c>
      <c r="B88" s="25"/>
      <c r="C88" s="25"/>
    </row>
    <row r="89" spans="1:3" ht="15" x14ac:dyDescent="0.25">
      <c r="A89" s="25">
        <v>315</v>
      </c>
      <c r="B89" s="25"/>
      <c r="C89" s="25"/>
    </row>
    <row r="90" spans="1:3" ht="15" x14ac:dyDescent="0.25">
      <c r="A90" s="25">
        <v>360</v>
      </c>
      <c r="B90" s="25"/>
      <c r="C90" s="25"/>
    </row>
    <row r="91" spans="1:3" ht="15" x14ac:dyDescent="0.25">
      <c r="A91" s="25">
        <v>400</v>
      </c>
      <c r="B91" s="25"/>
      <c r="C91" s="25"/>
    </row>
    <row r="92" spans="1:3" ht="15" x14ac:dyDescent="0.25">
      <c r="A92" s="25">
        <v>1010</v>
      </c>
      <c r="B92" s="25"/>
      <c r="C92" s="25"/>
    </row>
    <row r="93" spans="1:3" ht="15" x14ac:dyDescent="0.25">
      <c r="A93" s="25">
        <v>590</v>
      </c>
      <c r="B93" s="25"/>
      <c r="C93" s="25"/>
    </row>
    <row r="94" spans="1:3" ht="15" x14ac:dyDescent="0.25">
      <c r="A94" s="25">
        <v>425</v>
      </c>
      <c r="B94" s="25"/>
      <c r="C94" s="25"/>
    </row>
    <row r="95" spans="1:3" ht="15" x14ac:dyDescent="0.25">
      <c r="A95" s="25">
        <v>355</v>
      </c>
      <c r="B95" s="25"/>
      <c r="C95" s="25"/>
    </row>
    <row r="96" spans="1:3" ht="15" x14ac:dyDescent="0.25">
      <c r="A96" s="25">
        <v>605</v>
      </c>
      <c r="B96" s="25"/>
      <c r="C96" s="25"/>
    </row>
    <row r="97" spans="1:3" ht="15" x14ac:dyDescent="0.25">
      <c r="A97" s="25">
        <v>590</v>
      </c>
      <c r="B97" s="25"/>
      <c r="C97" s="25"/>
    </row>
    <row r="98" spans="1:3" ht="15" x14ac:dyDescent="0.25">
      <c r="A98" s="25">
        <v>835</v>
      </c>
      <c r="B98" s="25"/>
      <c r="C98" s="25"/>
    </row>
    <row r="99" spans="1:3" ht="15" x14ac:dyDescent="0.25">
      <c r="A99" s="25">
        <v>730</v>
      </c>
      <c r="B99" s="25"/>
      <c r="C99" s="25"/>
    </row>
    <row r="100" spans="1:3" ht="15" x14ac:dyDescent="0.25">
      <c r="A100" s="25">
        <v>1065</v>
      </c>
      <c r="B100" s="25"/>
      <c r="C100" s="25"/>
    </row>
    <row r="101" spans="1:3" ht="15" x14ac:dyDescent="0.25">
      <c r="A101" s="25">
        <v>755</v>
      </c>
      <c r="B101" s="25"/>
      <c r="C101" s="25"/>
    </row>
    <row r="102" spans="1:3" ht="15" x14ac:dyDescent="0.25">
      <c r="A102" s="25">
        <v>360</v>
      </c>
      <c r="B102" s="25"/>
      <c r="C102" s="25"/>
    </row>
    <row r="103" spans="1:3" ht="15" x14ac:dyDescent="0.25">
      <c r="A103" s="25">
        <v>490</v>
      </c>
      <c r="B103" s="25"/>
      <c r="C103" s="25"/>
    </row>
    <row r="104" spans="1:3" ht="15" x14ac:dyDescent="0.25">
      <c r="A104" s="25">
        <v>750</v>
      </c>
      <c r="B104" s="25"/>
      <c r="C104" s="25"/>
    </row>
    <row r="105" spans="1:3" ht="15" x14ac:dyDescent="0.25">
      <c r="A105" s="25">
        <v>315</v>
      </c>
      <c r="B105" s="25"/>
      <c r="C105" s="25"/>
    </row>
    <row r="106" spans="1:3" ht="15" x14ac:dyDescent="0.25">
      <c r="A106" s="25">
        <v>990</v>
      </c>
      <c r="B106" s="25"/>
      <c r="C106" s="25"/>
    </row>
    <row r="107" spans="1:3" ht="15" x14ac:dyDescent="0.25">
      <c r="A107" s="25">
        <v>870</v>
      </c>
      <c r="B107" s="25"/>
      <c r="C107" s="25"/>
    </row>
    <row r="108" spans="1:3" ht="15" x14ac:dyDescent="0.25">
      <c r="A108" s="25">
        <v>330</v>
      </c>
      <c r="B108" s="25"/>
      <c r="C108" s="25"/>
    </row>
    <row r="109" spans="1:3" ht="15" x14ac:dyDescent="0.25">
      <c r="A109" s="25">
        <v>340</v>
      </c>
      <c r="B109" s="25"/>
      <c r="C109" s="25"/>
    </row>
    <row r="110" spans="1:3" ht="15" x14ac:dyDescent="0.25">
      <c r="A110" s="25">
        <v>675</v>
      </c>
      <c r="B110" s="25"/>
      <c r="C110" s="25"/>
    </row>
    <row r="111" spans="1:3" ht="15" x14ac:dyDescent="0.25">
      <c r="A111" s="25">
        <v>345</v>
      </c>
      <c r="B111" s="25"/>
      <c r="C111" s="25"/>
    </row>
    <row r="112" spans="1:3" ht="15" x14ac:dyDescent="0.25">
      <c r="A112" s="25">
        <v>835</v>
      </c>
      <c r="B112" s="25"/>
      <c r="C112" s="25"/>
    </row>
    <row r="113" spans="1:3" ht="15" x14ac:dyDescent="0.25">
      <c r="A113" s="25">
        <v>645</v>
      </c>
      <c r="B113" s="25"/>
      <c r="C113" s="25"/>
    </row>
    <row r="114" spans="1:3" ht="15" x14ac:dyDescent="0.25">
      <c r="A114" s="25">
        <v>800</v>
      </c>
      <c r="B114" s="25"/>
      <c r="C114" s="25"/>
    </row>
    <row r="115" spans="1:3" ht="15" x14ac:dyDescent="0.25">
      <c r="A115" s="25">
        <v>720</v>
      </c>
      <c r="B115" s="25"/>
      <c r="C115" s="25"/>
    </row>
    <row r="116" spans="1:3" ht="15" x14ac:dyDescent="0.25">
      <c r="A116" s="25">
        <v>740</v>
      </c>
      <c r="B116" s="25"/>
      <c r="C116" s="25"/>
    </row>
    <row r="117" spans="1:3" ht="15" x14ac:dyDescent="0.25">
      <c r="A117" s="25">
        <v>750</v>
      </c>
      <c r="B117" s="25"/>
      <c r="C117" s="25"/>
    </row>
    <row r="118" spans="1:3" ht="15" x14ac:dyDescent="0.25">
      <c r="A118" s="25">
        <v>565</v>
      </c>
      <c r="B118" s="25"/>
      <c r="C118" s="25"/>
    </row>
    <row r="119" spans="1:3" ht="15" x14ac:dyDescent="0.25">
      <c r="A119" s="25">
        <v>500</v>
      </c>
      <c r="B119" s="25"/>
      <c r="C119" s="25"/>
    </row>
    <row r="120" spans="1:3" ht="15" x14ac:dyDescent="0.25">
      <c r="A120" s="25">
        <v>520</v>
      </c>
      <c r="B120" s="25"/>
      <c r="C120" s="25"/>
    </row>
    <row r="121" spans="1:3" ht="15" x14ac:dyDescent="0.25">
      <c r="A121" s="25">
        <v>620</v>
      </c>
      <c r="B121" s="25"/>
      <c r="C121" s="25"/>
    </row>
    <row r="122" spans="1:3" ht="15" x14ac:dyDescent="0.25">
      <c r="A122" s="26"/>
      <c r="B122" s="26"/>
      <c r="C122" s="26"/>
    </row>
    <row r="123" spans="1:3" ht="15" x14ac:dyDescent="0.25">
      <c r="A123" s="26"/>
      <c r="B123" s="26"/>
      <c r="C123" s="26"/>
    </row>
    <row r="124" spans="1:3" ht="15" x14ac:dyDescent="0.25">
      <c r="A124" s="26"/>
      <c r="B124" s="26"/>
      <c r="C124" s="26"/>
    </row>
    <row r="125" spans="1:3" ht="15" x14ac:dyDescent="0.25">
      <c r="A125" s="26"/>
      <c r="B125" s="26"/>
      <c r="C125" s="26"/>
    </row>
    <row r="126" spans="1:3" ht="15" x14ac:dyDescent="0.25">
      <c r="A126" s="26"/>
      <c r="B126" s="26"/>
      <c r="C126" s="26"/>
    </row>
    <row r="127" spans="1:3" ht="15" x14ac:dyDescent="0.25">
      <c r="A127" s="26"/>
      <c r="B127" s="26"/>
      <c r="C127" s="26"/>
    </row>
    <row r="128" spans="1:3" ht="15" x14ac:dyDescent="0.25">
      <c r="A128" s="26"/>
      <c r="B128" s="26"/>
      <c r="C128" s="26"/>
    </row>
    <row r="129" spans="1:3" ht="15" x14ac:dyDescent="0.25">
      <c r="A129" s="26"/>
      <c r="B129" s="26"/>
      <c r="C129" s="26"/>
    </row>
    <row r="130" spans="1:3" ht="15" x14ac:dyDescent="0.25">
      <c r="A130" s="26"/>
      <c r="B130" s="26"/>
      <c r="C130" s="26"/>
    </row>
    <row r="131" spans="1:3" ht="15" x14ac:dyDescent="0.25">
      <c r="A131" s="26"/>
      <c r="B131" s="26"/>
      <c r="C131" s="26"/>
    </row>
    <row r="132" spans="1:3" ht="15" x14ac:dyDescent="0.25">
      <c r="A132" s="26"/>
      <c r="B132" s="26"/>
      <c r="C132" s="26"/>
    </row>
    <row r="133" spans="1:3" ht="15" x14ac:dyDescent="0.25">
      <c r="A133" s="26"/>
      <c r="B133" s="26"/>
      <c r="C133" s="26"/>
    </row>
    <row r="134" spans="1:3" ht="15" x14ac:dyDescent="0.25">
      <c r="A134" s="26"/>
      <c r="B134" s="26"/>
      <c r="C134" s="26"/>
    </row>
    <row r="135" spans="1:3" ht="15" x14ac:dyDescent="0.25">
      <c r="A135" s="26"/>
      <c r="B135" s="26"/>
      <c r="C135" s="26"/>
    </row>
    <row r="136" spans="1:3" ht="15" x14ac:dyDescent="0.25">
      <c r="A136" s="26"/>
      <c r="B136" s="26"/>
      <c r="C136" s="26"/>
    </row>
    <row r="137" spans="1:3" ht="15" x14ac:dyDescent="0.25">
      <c r="A137" s="26"/>
      <c r="B137" s="26"/>
      <c r="C137" s="26"/>
    </row>
    <row r="138" spans="1:3" ht="15" x14ac:dyDescent="0.25">
      <c r="A138" s="26"/>
      <c r="B138" s="26"/>
      <c r="C138" s="26"/>
    </row>
    <row r="139" spans="1:3" ht="15" x14ac:dyDescent="0.25">
      <c r="A139" s="26"/>
      <c r="B139" s="26"/>
      <c r="C139" s="26"/>
    </row>
    <row r="140" spans="1:3" ht="15" x14ac:dyDescent="0.25">
      <c r="A140" s="26"/>
      <c r="B140" s="26"/>
      <c r="C140" s="26"/>
    </row>
    <row r="141" spans="1:3" ht="15" x14ac:dyDescent="0.25">
      <c r="A141" s="26"/>
      <c r="B141" s="26"/>
      <c r="C141" s="26"/>
    </row>
    <row r="142" spans="1:3" ht="15" x14ac:dyDescent="0.25">
      <c r="A142" s="26"/>
      <c r="B142" s="26"/>
      <c r="C142" s="26"/>
    </row>
    <row r="143" spans="1:3" ht="15" x14ac:dyDescent="0.25">
      <c r="A143" s="26"/>
      <c r="B143" s="26"/>
      <c r="C143" s="26"/>
    </row>
    <row r="144" spans="1:3" ht="15" x14ac:dyDescent="0.25">
      <c r="A144" s="26"/>
      <c r="B144" s="26"/>
      <c r="C144" s="26"/>
    </row>
    <row r="145" spans="1:3" ht="15" x14ac:dyDescent="0.25">
      <c r="A145" s="26"/>
      <c r="B145" s="26"/>
      <c r="C145" s="26"/>
    </row>
    <row r="146" spans="1:3" ht="15" x14ac:dyDescent="0.25">
      <c r="A146" s="26"/>
      <c r="B146" s="26"/>
      <c r="C146" s="26"/>
    </row>
    <row r="147" spans="1:3" ht="15" x14ac:dyDescent="0.25">
      <c r="A147" s="26"/>
      <c r="B147" s="26"/>
      <c r="C147" s="26"/>
    </row>
    <row r="148" spans="1:3" ht="15" x14ac:dyDescent="0.25">
      <c r="A148" s="26"/>
      <c r="B148" s="26"/>
      <c r="C148" s="26"/>
    </row>
    <row r="149" spans="1:3" ht="15" x14ac:dyDescent="0.25">
      <c r="A149" s="26"/>
      <c r="B149" s="26"/>
      <c r="C149" s="26"/>
    </row>
    <row r="150" spans="1:3" ht="15" x14ac:dyDescent="0.25">
      <c r="A150" s="26"/>
      <c r="B150" s="26"/>
      <c r="C150" s="26"/>
    </row>
    <row r="151" spans="1:3" ht="15" x14ac:dyDescent="0.25">
      <c r="A151" s="26"/>
      <c r="B151" s="26"/>
      <c r="C151" s="26"/>
    </row>
    <row r="152" spans="1:3" ht="15" x14ac:dyDescent="0.25">
      <c r="A152" s="26"/>
      <c r="B152" s="26"/>
      <c r="C152" s="26"/>
    </row>
    <row r="153" spans="1:3" ht="15" x14ac:dyDescent="0.25">
      <c r="A153" s="26"/>
      <c r="B153" s="26"/>
      <c r="C153" s="26"/>
    </row>
    <row r="154" spans="1:3" ht="15" x14ac:dyDescent="0.25">
      <c r="A154" s="26"/>
      <c r="B154" s="26"/>
      <c r="C154" s="26"/>
    </row>
    <row r="155" spans="1:3" ht="15" x14ac:dyDescent="0.25">
      <c r="A155" s="26"/>
      <c r="B155" s="26"/>
      <c r="C155" s="26"/>
    </row>
    <row r="156" spans="1:3" ht="15" x14ac:dyDescent="0.25">
      <c r="A156" s="26"/>
      <c r="B156" s="26"/>
      <c r="C156" s="26"/>
    </row>
    <row r="157" spans="1:3" ht="15" x14ac:dyDescent="0.25">
      <c r="A157" s="26"/>
      <c r="B157" s="26"/>
      <c r="C157" s="26"/>
    </row>
    <row r="158" spans="1:3" ht="15" x14ac:dyDescent="0.25">
      <c r="A158" s="26"/>
      <c r="B158" s="26"/>
      <c r="C158" s="26"/>
    </row>
    <row r="159" spans="1:3" ht="15" x14ac:dyDescent="0.25">
      <c r="A159" s="26"/>
      <c r="B159" s="26"/>
      <c r="C159" s="26"/>
    </row>
    <row r="160" spans="1:3" ht="15" x14ac:dyDescent="0.25">
      <c r="A160" s="26"/>
      <c r="B160" s="26"/>
      <c r="C160" s="26"/>
    </row>
    <row r="161" spans="1:3" ht="15" x14ac:dyDescent="0.25">
      <c r="A161" s="26"/>
      <c r="B161" s="26"/>
      <c r="C161" s="26"/>
    </row>
    <row r="162" spans="1:3" ht="15" x14ac:dyDescent="0.25">
      <c r="A162" s="26"/>
      <c r="B162" s="26"/>
      <c r="C162" s="26"/>
    </row>
    <row r="163" spans="1:3" ht="15" x14ac:dyDescent="0.25">
      <c r="A163" s="26"/>
      <c r="B163" s="26"/>
      <c r="C163" s="26"/>
    </row>
    <row r="164" spans="1:3" ht="15" x14ac:dyDescent="0.25">
      <c r="A164" s="26"/>
      <c r="B164" s="26"/>
      <c r="C164" s="26"/>
    </row>
    <row r="165" spans="1:3" ht="15" x14ac:dyDescent="0.25">
      <c r="A165" s="26"/>
      <c r="B165" s="26"/>
      <c r="C165" s="26"/>
    </row>
    <row r="166" spans="1:3" ht="15" x14ac:dyDescent="0.25">
      <c r="A166" s="26"/>
      <c r="B166" s="26"/>
      <c r="C166" s="26"/>
    </row>
    <row r="167" spans="1:3" ht="15" x14ac:dyDescent="0.25">
      <c r="A167" s="26"/>
      <c r="B167" s="26"/>
      <c r="C167" s="26"/>
    </row>
    <row r="168" spans="1:3" ht="15" x14ac:dyDescent="0.25">
      <c r="A168" s="26"/>
      <c r="B168" s="26"/>
      <c r="C168" s="26"/>
    </row>
    <row r="169" spans="1:3" ht="15" x14ac:dyDescent="0.25">
      <c r="A169" s="26"/>
      <c r="B169" s="26"/>
      <c r="C169" s="26"/>
    </row>
    <row r="170" spans="1:3" ht="15" x14ac:dyDescent="0.25">
      <c r="A170" s="26"/>
      <c r="B170" s="26"/>
      <c r="C170" s="26"/>
    </row>
    <row r="171" spans="1:3" ht="15" x14ac:dyDescent="0.25">
      <c r="A171" s="26"/>
      <c r="B171" s="26"/>
      <c r="C171" s="26"/>
    </row>
    <row r="172" spans="1:3" ht="15" x14ac:dyDescent="0.25">
      <c r="A172" s="26"/>
      <c r="B172" s="26"/>
      <c r="C172" s="26"/>
    </row>
    <row r="173" spans="1:3" ht="15" x14ac:dyDescent="0.25">
      <c r="A173" s="26"/>
      <c r="B173" s="26"/>
      <c r="C173" s="26"/>
    </row>
    <row r="174" spans="1:3" ht="15" x14ac:dyDescent="0.25">
      <c r="A174" s="26"/>
      <c r="B174" s="26"/>
      <c r="C174" s="26"/>
    </row>
    <row r="175" spans="1:3" ht="15" x14ac:dyDescent="0.25">
      <c r="A175" s="26"/>
      <c r="B175" s="26"/>
      <c r="C175" s="26"/>
    </row>
    <row r="176" spans="1:3" ht="15" x14ac:dyDescent="0.25">
      <c r="A176" s="26"/>
      <c r="B176" s="26"/>
      <c r="C176" s="26"/>
    </row>
    <row r="177" spans="1:3" ht="15" x14ac:dyDescent="0.25">
      <c r="A177" s="26"/>
      <c r="B177" s="26"/>
      <c r="C177" s="26"/>
    </row>
    <row r="178" spans="1:3" ht="15" x14ac:dyDescent="0.25">
      <c r="A178" s="26"/>
      <c r="B178" s="26"/>
      <c r="C178" s="26"/>
    </row>
    <row r="179" spans="1:3" ht="15" x14ac:dyDescent="0.25">
      <c r="A179" s="26"/>
      <c r="B179" s="26"/>
      <c r="C179" s="26"/>
    </row>
    <row r="180" spans="1:3" ht="15" x14ac:dyDescent="0.25">
      <c r="A180" s="26"/>
      <c r="B180" s="26"/>
      <c r="C180" s="26"/>
    </row>
    <row r="181" spans="1:3" ht="15" x14ac:dyDescent="0.25">
      <c r="A181" s="26"/>
      <c r="B181" s="26"/>
      <c r="C181" s="26"/>
    </row>
    <row r="182" spans="1:3" ht="15" x14ac:dyDescent="0.25">
      <c r="A182" s="26"/>
      <c r="B182" s="26"/>
      <c r="C182" s="26"/>
    </row>
    <row r="183" spans="1:3" ht="15" x14ac:dyDescent="0.25">
      <c r="A183" s="26"/>
      <c r="B183" s="26"/>
      <c r="C183" s="26"/>
    </row>
    <row r="184" spans="1:3" ht="15" x14ac:dyDescent="0.25">
      <c r="A184" s="26"/>
      <c r="B184" s="26"/>
      <c r="C184" s="26"/>
    </row>
    <row r="185" spans="1:3" ht="15" x14ac:dyDescent="0.25">
      <c r="A185" s="26"/>
      <c r="B185" s="26"/>
      <c r="C185" s="26"/>
    </row>
    <row r="186" spans="1:3" ht="15" x14ac:dyDescent="0.25">
      <c r="A186" s="26"/>
      <c r="B186" s="26"/>
      <c r="C186" s="26"/>
    </row>
    <row r="187" spans="1:3" ht="15" x14ac:dyDescent="0.25">
      <c r="A187" s="26"/>
      <c r="B187" s="26"/>
      <c r="C187" s="26"/>
    </row>
    <row r="188" spans="1:3" ht="15" x14ac:dyDescent="0.25">
      <c r="A188" s="26"/>
      <c r="B188" s="26"/>
      <c r="C188" s="26"/>
    </row>
    <row r="189" spans="1:3" ht="15" x14ac:dyDescent="0.25">
      <c r="A189" s="26"/>
      <c r="B189" s="26"/>
      <c r="C189" s="26"/>
    </row>
    <row r="190" spans="1:3" ht="15" x14ac:dyDescent="0.25">
      <c r="A190" s="26"/>
      <c r="B190" s="26"/>
      <c r="C190" s="26"/>
    </row>
    <row r="191" spans="1:3" ht="15" x14ac:dyDescent="0.25">
      <c r="A191" s="26"/>
      <c r="B191" s="26"/>
      <c r="C191" s="26"/>
    </row>
    <row r="192" spans="1:3" ht="15" x14ac:dyDescent="0.25">
      <c r="A192" s="26"/>
      <c r="B192" s="26"/>
      <c r="C192" s="26"/>
    </row>
    <row r="193" spans="1:3" ht="15" x14ac:dyDescent="0.25">
      <c r="A193" s="26"/>
      <c r="B193" s="26"/>
      <c r="C193" s="26"/>
    </row>
    <row r="194" spans="1:3" ht="15" x14ac:dyDescent="0.25">
      <c r="A194" s="26"/>
      <c r="B194" s="26"/>
      <c r="C194" s="26"/>
    </row>
    <row r="195" spans="1:3" ht="15" x14ac:dyDescent="0.25">
      <c r="A195" s="26"/>
      <c r="B195" s="26"/>
      <c r="C195" s="26"/>
    </row>
    <row r="196" spans="1:3" ht="15" x14ac:dyDescent="0.25">
      <c r="A196" s="26"/>
      <c r="B196" s="26"/>
      <c r="C196" s="26"/>
    </row>
    <row r="197" spans="1:3" ht="15" x14ac:dyDescent="0.25">
      <c r="A197" s="26"/>
      <c r="B197" s="26"/>
      <c r="C197" s="26"/>
    </row>
    <row r="198" spans="1:3" ht="15" x14ac:dyDescent="0.25">
      <c r="A198" s="26"/>
      <c r="B198" s="26"/>
      <c r="C198" s="26"/>
    </row>
    <row r="199" spans="1:3" ht="15" x14ac:dyDescent="0.25">
      <c r="A199" s="26"/>
      <c r="B199" s="26"/>
      <c r="C199" s="26"/>
    </row>
    <row r="200" spans="1:3" ht="15" x14ac:dyDescent="0.25">
      <c r="A200" s="26"/>
      <c r="B200" s="26"/>
      <c r="C200" s="26"/>
    </row>
    <row r="201" spans="1:3" ht="15" x14ac:dyDescent="0.25">
      <c r="A201" s="26"/>
      <c r="B201" s="26"/>
      <c r="C201" s="26"/>
    </row>
    <row r="202" spans="1:3" ht="15" x14ac:dyDescent="0.25">
      <c r="A202" s="26"/>
      <c r="B202" s="26"/>
      <c r="C202" s="26"/>
    </row>
    <row r="203" spans="1:3" ht="15" x14ac:dyDescent="0.25">
      <c r="A203" s="26"/>
      <c r="B203" s="26"/>
      <c r="C203" s="26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workbookViewId="0">
      <selection activeCell="C3" sqref="C3"/>
    </sheetView>
  </sheetViews>
  <sheetFormatPr defaultRowHeight="12.75" x14ac:dyDescent="0.2"/>
  <cols>
    <col min="1" max="1" width="5.85546875" style="28" customWidth="1"/>
  </cols>
  <sheetData>
    <row r="1" spans="1:3" ht="15" x14ac:dyDescent="0.25">
      <c r="A1" s="15" t="s">
        <v>24</v>
      </c>
    </row>
    <row r="2" spans="1:3" ht="15" x14ac:dyDescent="0.25">
      <c r="A2" s="22">
        <v>45</v>
      </c>
      <c r="C2" s="110" t="s">
        <v>182</v>
      </c>
    </row>
    <row r="3" spans="1:3" ht="15" x14ac:dyDescent="0.25">
      <c r="A3" s="22">
        <v>24</v>
      </c>
      <c r="C3" s="123">
        <f>COUNTIF(A2:A121,"&gt;=10")/COUNT(A2:A121)</f>
        <v>0.78333333333333333</v>
      </c>
    </row>
    <row r="4" spans="1:3" ht="15" x14ac:dyDescent="0.25">
      <c r="A4" s="22">
        <v>35</v>
      </c>
    </row>
    <row r="5" spans="1:3" ht="15" x14ac:dyDescent="0.25">
      <c r="A5" s="22">
        <v>28</v>
      </c>
    </row>
    <row r="6" spans="1:3" ht="15" x14ac:dyDescent="0.25">
      <c r="A6" s="22">
        <v>35</v>
      </c>
    </row>
    <row r="7" spans="1:3" ht="15" x14ac:dyDescent="0.25">
      <c r="A7" s="22">
        <v>44</v>
      </c>
    </row>
    <row r="8" spans="1:3" ht="15" x14ac:dyDescent="0.25">
      <c r="A8" s="22">
        <v>35</v>
      </c>
    </row>
    <row r="9" spans="1:3" ht="15" x14ac:dyDescent="0.25">
      <c r="A9" s="22">
        <v>42</v>
      </c>
    </row>
    <row r="10" spans="1:3" ht="15" x14ac:dyDescent="0.25">
      <c r="A10" s="22">
        <v>39</v>
      </c>
    </row>
    <row r="11" spans="1:3" ht="15" x14ac:dyDescent="0.25">
      <c r="A11" s="22">
        <v>6</v>
      </c>
    </row>
    <row r="12" spans="1:3" ht="15" x14ac:dyDescent="0.25">
      <c r="A12" s="22">
        <v>5</v>
      </c>
    </row>
    <row r="13" spans="1:3" ht="15" x14ac:dyDescent="0.25">
      <c r="A13" s="22">
        <v>26</v>
      </c>
    </row>
    <row r="14" spans="1:3" ht="15" x14ac:dyDescent="0.25">
      <c r="A14" s="22">
        <v>8</v>
      </c>
    </row>
    <row r="15" spans="1:3" ht="15" x14ac:dyDescent="0.25">
      <c r="A15" s="22">
        <v>41</v>
      </c>
    </row>
    <row r="16" spans="1:3" ht="15" x14ac:dyDescent="0.25">
      <c r="A16" s="22">
        <v>3</v>
      </c>
    </row>
    <row r="17" spans="1:1" ht="15" x14ac:dyDescent="0.25">
      <c r="A17" s="22">
        <v>27</v>
      </c>
    </row>
    <row r="18" spans="1:1" ht="15" x14ac:dyDescent="0.25">
      <c r="A18" s="22">
        <v>14</v>
      </c>
    </row>
    <row r="19" spans="1:1" ht="15" x14ac:dyDescent="0.25">
      <c r="A19" s="22">
        <v>16</v>
      </c>
    </row>
    <row r="20" spans="1:1" ht="15" x14ac:dyDescent="0.25">
      <c r="A20" s="22">
        <v>40</v>
      </c>
    </row>
    <row r="21" spans="1:1" ht="15" x14ac:dyDescent="0.25">
      <c r="A21" s="22">
        <v>11</v>
      </c>
    </row>
    <row r="22" spans="1:1" ht="15" x14ac:dyDescent="0.25">
      <c r="A22" s="22">
        <v>40</v>
      </c>
    </row>
    <row r="23" spans="1:1" ht="15" x14ac:dyDescent="0.25">
      <c r="A23" s="22">
        <v>7</v>
      </c>
    </row>
    <row r="24" spans="1:1" ht="15" x14ac:dyDescent="0.25">
      <c r="A24" s="22">
        <v>15</v>
      </c>
    </row>
    <row r="25" spans="1:1" ht="15" x14ac:dyDescent="0.25">
      <c r="A25" s="22">
        <v>10</v>
      </c>
    </row>
    <row r="26" spans="1:1" ht="15" x14ac:dyDescent="0.25">
      <c r="A26" s="22">
        <v>9</v>
      </c>
    </row>
    <row r="27" spans="1:1" ht="15" x14ac:dyDescent="0.25">
      <c r="A27" s="22">
        <v>14</v>
      </c>
    </row>
    <row r="28" spans="1:1" ht="15" x14ac:dyDescent="0.25">
      <c r="A28" s="22">
        <v>41</v>
      </c>
    </row>
    <row r="29" spans="1:1" ht="15" x14ac:dyDescent="0.25">
      <c r="A29" s="22">
        <v>14</v>
      </c>
    </row>
    <row r="30" spans="1:1" ht="15" x14ac:dyDescent="0.25">
      <c r="A30" s="22">
        <v>12</v>
      </c>
    </row>
    <row r="31" spans="1:1" ht="15" x14ac:dyDescent="0.25">
      <c r="A31" s="22">
        <v>43</v>
      </c>
    </row>
    <row r="32" spans="1:1" ht="15" x14ac:dyDescent="0.25">
      <c r="A32" s="22">
        <v>11</v>
      </c>
    </row>
    <row r="33" spans="1:1" ht="15" x14ac:dyDescent="0.25">
      <c r="A33" s="22">
        <v>27</v>
      </c>
    </row>
    <row r="34" spans="1:1" ht="15" x14ac:dyDescent="0.25">
      <c r="A34" s="22">
        <v>24</v>
      </c>
    </row>
    <row r="35" spans="1:1" ht="15" x14ac:dyDescent="0.25">
      <c r="A35" s="22">
        <v>41</v>
      </c>
    </row>
    <row r="36" spans="1:1" ht="15" x14ac:dyDescent="0.25">
      <c r="A36" s="22">
        <v>23</v>
      </c>
    </row>
    <row r="37" spans="1:1" ht="15" x14ac:dyDescent="0.25">
      <c r="A37" s="22">
        <v>16</v>
      </c>
    </row>
    <row r="38" spans="1:1" ht="15" x14ac:dyDescent="0.25">
      <c r="A38" s="22">
        <v>31</v>
      </c>
    </row>
    <row r="39" spans="1:1" ht="15" x14ac:dyDescent="0.25">
      <c r="A39" s="22">
        <v>10</v>
      </c>
    </row>
    <row r="40" spans="1:1" ht="15" x14ac:dyDescent="0.25">
      <c r="A40" s="22">
        <v>24</v>
      </c>
    </row>
    <row r="41" spans="1:1" ht="15" x14ac:dyDescent="0.25">
      <c r="A41" s="22">
        <v>4</v>
      </c>
    </row>
    <row r="42" spans="1:1" ht="15" x14ac:dyDescent="0.25">
      <c r="A42" s="22">
        <v>44</v>
      </c>
    </row>
    <row r="43" spans="1:1" ht="15" x14ac:dyDescent="0.25">
      <c r="A43" s="22">
        <v>2</v>
      </c>
    </row>
    <row r="44" spans="1:1" ht="15" x14ac:dyDescent="0.25">
      <c r="A44" s="22">
        <v>6</v>
      </c>
    </row>
    <row r="45" spans="1:1" ht="15" x14ac:dyDescent="0.25">
      <c r="A45" s="22">
        <v>4</v>
      </c>
    </row>
    <row r="46" spans="1:1" ht="15" x14ac:dyDescent="0.25">
      <c r="A46" s="22">
        <v>2</v>
      </c>
    </row>
    <row r="47" spans="1:1" ht="15" x14ac:dyDescent="0.25">
      <c r="A47" s="22">
        <v>31</v>
      </c>
    </row>
    <row r="48" spans="1:1" ht="15" x14ac:dyDescent="0.25">
      <c r="A48" s="22">
        <v>41</v>
      </c>
    </row>
    <row r="49" spans="1:1" ht="15" x14ac:dyDescent="0.25">
      <c r="A49" s="22">
        <v>40</v>
      </c>
    </row>
    <row r="50" spans="1:1" ht="15" x14ac:dyDescent="0.25">
      <c r="A50" s="22">
        <v>23</v>
      </c>
    </row>
    <row r="51" spans="1:1" ht="15" x14ac:dyDescent="0.25">
      <c r="A51" s="22">
        <v>39</v>
      </c>
    </row>
    <row r="52" spans="1:1" ht="15" x14ac:dyDescent="0.25">
      <c r="A52" s="22">
        <v>45</v>
      </c>
    </row>
    <row r="53" spans="1:1" ht="15" x14ac:dyDescent="0.25">
      <c r="A53" s="22">
        <v>20</v>
      </c>
    </row>
    <row r="54" spans="1:1" ht="15" x14ac:dyDescent="0.25">
      <c r="A54" s="22">
        <v>31</v>
      </c>
    </row>
    <row r="55" spans="1:1" ht="15" x14ac:dyDescent="0.25">
      <c r="A55" s="22">
        <v>1</v>
      </c>
    </row>
    <row r="56" spans="1:1" ht="15" x14ac:dyDescent="0.25">
      <c r="A56" s="22">
        <v>1</v>
      </c>
    </row>
    <row r="57" spans="1:1" ht="15" x14ac:dyDescent="0.25">
      <c r="A57" s="22">
        <v>42</v>
      </c>
    </row>
    <row r="58" spans="1:1" ht="15" x14ac:dyDescent="0.25">
      <c r="A58" s="22">
        <v>40</v>
      </c>
    </row>
    <row r="59" spans="1:1" ht="15" x14ac:dyDescent="0.25">
      <c r="A59" s="22">
        <v>40</v>
      </c>
    </row>
    <row r="60" spans="1:1" ht="15" x14ac:dyDescent="0.25">
      <c r="A60" s="22">
        <v>35</v>
      </c>
    </row>
    <row r="61" spans="1:1" ht="15" x14ac:dyDescent="0.25">
      <c r="A61" s="22">
        <v>4</v>
      </c>
    </row>
    <row r="62" spans="1:1" ht="15" x14ac:dyDescent="0.25">
      <c r="A62" s="22">
        <v>1</v>
      </c>
    </row>
    <row r="63" spans="1:1" ht="15" x14ac:dyDescent="0.25">
      <c r="A63" s="22">
        <v>9</v>
      </c>
    </row>
    <row r="64" spans="1:1" ht="15" x14ac:dyDescent="0.25">
      <c r="A64" s="22">
        <v>18</v>
      </c>
    </row>
    <row r="65" spans="1:1" ht="15" x14ac:dyDescent="0.25">
      <c r="A65" s="22">
        <v>12</v>
      </c>
    </row>
    <row r="66" spans="1:1" ht="15" x14ac:dyDescent="0.25">
      <c r="A66" s="22">
        <v>12</v>
      </c>
    </row>
    <row r="67" spans="1:1" ht="15" x14ac:dyDescent="0.25">
      <c r="A67" s="22">
        <v>38</v>
      </c>
    </row>
    <row r="68" spans="1:1" ht="15" x14ac:dyDescent="0.25">
      <c r="A68" s="22">
        <v>6</v>
      </c>
    </row>
    <row r="69" spans="1:1" ht="15" x14ac:dyDescent="0.25">
      <c r="A69" s="22">
        <v>23</v>
      </c>
    </row>
    <row r="70" spans="1:1" ht="15" x14ac:dyDescent="0.25">
      <c r="A70" s="22">
        <v>34</v>
      </c>
    </row>
    <row r="71" spans="1:1" ht="15" x14ac:dyDescent="0.25">
      <c r="A71" s="22">
        <v>2</v>
      </c>
    </row>
    <row r="72" spans="1:1" ht="15" x14ac:dyDescent="0.25">
      <c r="A72" s="22">
        <v>34</v>
      </c>
    </row>
    <row r="73" spans="1:1" ht="15" x14ac:dyDescent="0.25">
      <c r="A73" s="22">
        <v>35</v>
      </c>
    </row>
    <row r="74" spans="1:1" ht="15" x14ac:dyDescent="0.25">
      <c r="A74" s="22">
        <v>3</v>
      </c>
    </row>
    <row r="75" spans="1:1" ht="15" x14ac:dyDescent="0.25">
      <c r="A75" s="22">
        <v>25</v>
      </c>
    </row>
    <row r="76" spans="1:1" ht="15" x14ac:dyDescent="0.25">
      <c r="A76" s="22">
        <v>2</v>
      </c>
    </row>
    <row r="77" spans="1:1" ht="15" x14ac:dyDescent="0.25">
      <c r="A77" s="22">
        <v>16</v>
      </c>
    </row>
    <row r="78" spans="1:1" ht="15" x14ac:dyDescent="0.25">
      <c r="A78" s="22">
        <v>17</v>
      </c>
    </row>
    <row r="79" spans="1:1" ht="15" x14ac:dyDescent="0.25">
      <c r="A79" s="22">
        <v>10</v>
      </c>
    </row>
    <row r="80" spans="1:1" ht="15" x14ac:dyDescent="0.25">
      <c r="A80" s="22">
        <v>42</v>
      </c>
    </row>
    <row r="81" spans="1:1" ht="15" x14ac:dyDescent="0.25">
      <c r="A81" s="22">
        <v>24</v>
      </c>
    </row>
    <row r="82" spans="1:1" ht="15" x14ac:dyDescent="0.25">
      <c r="A82" s="22">
        <v>19</v>
      </c>
    </row>
    <row r="83" spans="1:1" ht="15" x14ac:dyDescent="0.25">
      <c r="A83" s="22">
        <v>15</v>
      </c>
    </row>
    <row r="84" spans="1:1" ht="15" x14ac:dyDescent="0.25">
      <c r="A84" s="22">
        <v>13</v>
      </c>
    </row>
    <row r="85" spans="1:1" ht="15" x14ac:dyDescent="0.25">
      <c r="A85" s="22">
        <v>23</v>
      </c>
    </row>
    <row r="86" spans="1:1" ht="15" x14ac:dyDescent="0.25">
      <c r="A86" s="22">
        <v>36</v>
      </c>
    </row>
    <row r="87" spans="1:1" ht="15" x14ac:dyDescent="0.25">
      <c r="A87" s="22">
        <v>29</v>
      </c>
    </row>
    <row r="88" spans="1:1" ht="15" x14ac:dyDescent="0.25">
      <c r="A88" s="22">
        <v>13</v>
      </c>
    </row>
    <row r="89" spans="1:1" ht="15" x14ac:dyDescent="0.25">
      <c r="A89" s="22">
        <v>45</v>
      </c>
    </row>
    <row r="90" spans="1:1" ht="15" x14ac:dyDescent="0.25">
      <c r="A90" s="22">
        <v>38</v>
      </c>
    </row>
    <row r="91" spans="1:1" ht="15" x14ac:dyDescent="0.25">
      <c r="A91" s="22">
        <v>35</v>
      </c>
    </row>
    <row r="92" spans="1:1" ht="15" x14ac:dyDescent="0.25">
      <c r="A92" s="22">
        <v>14</v>
      </c>
    </row>
    <row r="93" spans="1:1" ht="15" x14ac:dyDescent="0.25">
      <c r="A93" s="22">
        <v>12</v>
      </c>
    </row>
    <row r="94" spans="1:1" ht="15" x14ac:dyDescent="0.25">
      <c r="A94" s="22">
        <v>29</v>
      </c>
    </row>
    <row r="95" spans="1:1" ht="15" x14ac:dyDescent="0.25">
      <c r="A95" s="22">
        <v>12</v>
      </c>
    </row>
    <row r="96" spans="1:1" ht="15" x14ac:dyDescent="0.25">
      <c r="A96" s="22">
        <v>38</v>
      </c>
    </row>
    <row r="97" spans="1:1" ht="15" x14ac:dyDescent="0.25">
      <c r="A97" s="22">
        <v>9</v>
      </c>
    </row>
    <row r="98" spans="1:1" ht="15" x14ac:dyDescent="0.25">
      <c r="A98" s="22">
        <v>6</v>
      </c>
    </row>
    <row r="99" spans="1:1" ht="15" x14ac:dyDescent="0.25">
      <c r="A99" s="22">
        <v>23</v>
      </c>
    </row>
    <row r="100" spans="1:1" ht="15" x14ac:dyDescent="0.25">
      <c r="A100" s="22">
        <v>12</v>
      </c>
    </row>
    <row r="101" spans="1:1" ht="15" x14ac:dyDescent="0.25">
      <c r="A101" s="22">
        <v>12</v>
      </c>
    </row>
    <row r="102" spans="1:1" ht="15" x14ac:dyDescent="0.25">
      <c r="A102" s="22">
        <v>32</v>
      </c>
    </row>
    <row r="103" spans="1:1" ht="15" x14ac:dyDescent="0.25">
      <c r="A103" s="22">
        <v>36</v>
      </c>
    </row>
    <row r="104" spans="1:1" ht="15" x14ac:dyDescent="0.25">
      <c r="A104" s="22">
        <v>12</v>
      </c>
    </row>
    <row r="105" spans="1:1" ht="15" x14ac:dyDescent="0.25">
      <c r="A105" s="22">
        <v>33</v>
      </c>
    </row>
    <row r="106" spans="1:1" ht="15" x14ac:dyDescent="0.25">
      <c r="A106" s="22">
        <v>22</v>
      </c>
    </row>
    <row r="107" spans="1:1" ht="15" x14ac:dyDescent="0.25">
      <c r="A107" s="22">
        <v>13</v>
      </c>
    </row>
    <row r="108" spans="1:1" ht="15" x14ac:dyDescent="0.25">
      <c r="A108" s="22">
        <v>1</v>
      </c>
    </row>
    <row r="109" spans="1:1" ht="15" x14ac:dyDescent="0.25">
      <c r="A109" s="22">
        <v>7</v>
      </c>
    </row>
    <row r="110" spans="1:1" ht="15" x14ac:dyDescent="0.25">
      <c r="A110" s="22">
        <v>22</v>
      </c>
    </row>
    <row r="111" spans="1:1" ht="15" x14ac:dyDescent="0.25">
      <c r="A111" s="22">
        <v>5</v>
      </c>
    </row>
    <row r="112" spans="1:1" ht="15" x14ac:dyDescent="0.25">
      <c r="A112" s="22">
        <v>45</v>
      </c>
    </row>
    <row r="113" spans="1:1" ht="15" x14ac:dyDescent="0.25">
      <c r="A113" s="22">
        <v>22</v>
      </c>
    </row>
    <row r="114" spans="1:1" ht="15" x14ac:dyDescent="0.25">
      <c r="A114" s="22">
        <v>17</v>
      </c>
    </row>
    <row r="115" spans="1:1" ht="15" x14ac:dyDescent="0.25">
      <c r="A115" s="22">
        <v>23</v>
      </c>
    </row>
    <row r="116" spans="1:1" ht="15" x14ac:dyDescent="0.25">
      <c r="A116" s="22">
        <v>6</v>
      </c>
    </row>
    <row r="117" spans="1:1" ht="15" x14ac:dyDescent="0.25">
      <c r="A117" s="22">
        <v>29</v>
      </c>
    </row>
    <row r="118" spans="1:1" ht="15" x14ac:dyDescent="0.25">
      <c r="A118" s="22">
        <v>19</v>
      </c>
    </row>
    <row r="119" spans="1:1" ht="15" x14ac:dyDescent="0.25">
      <c r="A119" s="22">
        <v>37</v>
      </c>
    </row>
    <row r="120" spans="1:1" ht="15" x14ac:dyDescent="0.25">
      <c r="A120" s="22">
        <v>25</v>
      </c>
    </row>
    <row r="121" spans="1:1" ht="15" x14ac:dyDescent="0.25">
      <c r="A121" s="22">
        <v>15</v>
      </c>
    </row>
    <row r="122" spans="1:1" ht="15" x14ac:dyDescent="0.25">
      <c r="A122" s="26"/>
    </row>
    <row r="123" spans="1:1" ht="15" x14ac:dyDescent="0.25">
      <c r="A123" s="26"/>
    </row>
    <row r="124" spans="1:1" ht="15" x14ac:dyDescent="0.25">
      <c r="A124" s="26"/>
    </row>
    <row r="125" spans="1:1" ht="15" x14ac:dyDescent="0.25">
      <c r="A125" s="26"/>
    </row>
    <row r="126" spans="1:1" ht="15" x14ac:dyDescent="0.25">
      <c r="A126" s="26"/>
    </row>
    <row r="127" spans="1:1" ht="15" x14ac:dyDescent="0.25">
      <c r="A127" s="26"/>
    </row>
    <row r="128" spans="1:1" ht="15" x14ac:dyDescent="0.25">
      <c r="A128" s="26"/>
    </row>
    <row r="129" spans="1:1" ht="15" x14ac:dyDescent="0.25">
      <c r="A129" s="26"/>
    </row>
    <row r="130" spans="1:1" ht="15" x14ac:dyDescent="0.25">
      <c r="A130" s="26"/>
    </row>
    <row r="131" spans="1:1" ht="15" x14ac:dyDescent="0.25">
      <c r="A131" s="26"/>
    </row>
    <row r="132" spans="1:1" ht="15" x14ac:dyDescent="0.25">
      <c r="A132" s="26"/>
    </row>
    <row r="133" spans="1:1" ht="15" x14ac:dyDescent="0.25">
      <c r="A133" s="26"/>
    </row>
    <row r="134" spans="1:1" ht="15" x14ac:dyDescent="0.25">
      <c r="A134" s="26"/>
    </row>
    <row r="135" spans="1:1" ht="15" x14ac:dyDescent="0.25">
      <c r="A135" s="26"/>
    </row>
    <row r="136" spans="1:1" ht="15" x14ac:dyDescent="0.25">
      <c r="A136" s="26"/>
    </row>
    <row r="137" spans="1:1" ht="15" x14ac:dyDescent="0.25">
      <c r="A137" s="26"/>
    </row>
    <row r="138" spans="1:1" ht="15" x14ac:dyDescent="0.25">
      <c r="A138" s="26"/>
    </row>
    <row r="139" spans="1:1" ht="15" x14ac:dyDescent="0.25">
      <c r="A139" s="26"/>
    </row>
    <row r="140" spans="1:1" ht="15" x14ac:dyDescent="0.25">
      <c r="A140" s="26"/>
    </row>
    <row r="141" spans="1:1" ht="15" x14ac:dyDescent="0.25">
      <c r="A141" s="26"/>
    </row>
    <row r="142" spans="1:1" ht="15" x14ac:dyDescent="0.25">
      <c r="A142" s="26"/>
    </row>
    <row r="143" spans="1:1" ht="15" x14ac:dyDescent="0.25">
      <c r="A143" s="26"/>
    </row>
    <row r="144" spans="1:1" ht="15" x14ac:dyDescent="0.25">
      <c r="A144" s="26"/>
    </row>
    <row r="145" spans="1:1" ht="15" x14ac:dyDescent="0.25">
      <c r="A145" s="26"/>
    </row>
    <row r="146" spans="1:1" ht="15" x14ac:dyDescent="0.25">
      <c r="A146" s="26"/>
    </row>
    <row r="147" spans="1:1" ht="15" x14ac:dyDescent="0.25">
      <c r="A147" s="26"/>
    </row>
    <row r="148" spans="1:1" ht="15" x14ac:dyDescent="0.25">
      <c r="A148" s="26"/>
    </row>
    <row r="149" spans="1:1" ht="15" x14ac:dyDescent="0.25">
      <c r="A149" s="26"/>
    </row>
    <row r="150" spans="1:1" ht="15" x14ac:dyDescent="0.25">
      <c r="A150" s="26"/>
    </row>
    <row r="151" spans="1:1" ht="15" x14ac:dyDescent="0.25">
      <c r="A151" s="26"/>
    </row>
    <row r="152" spans="1:1" ht="15" x14ac:dyDescent="0.25">
      <c r="A152" s="26"/>
    </row>
    <row r="153" spans="1:1" ht="15" x14ac:dyDescent="0.25">
      <c r="A153" s="26"/>
    </row>
    <row r="154" spans="1:1" ht="15" x14ac:dyDescent="0.25">
      <c r="A154" s="26"/>
    </row>
    <row r="155" spans="1:1" ht="15" x14ac:dyDescent="0.25">
      <c r="A155" s="26"/>
    </row>
    <row r="156" spans="1:1" ht="15" x14ac:dyDescent="0.25">
      <c r="A156" s="26"/>
    </row>
    <row r="157" spans="1:1" ht="15" x14ac:dyDescent="0.25">
      <c r="A157" s="26"/>
    </row>
    <row r="158" spans="1:1" ht="15" x14ac:dyDescent="0.25">
      <c r="A158" s="26"/>
    </row>
    <row r="159" spans="1:1" ht="15" x14ac:dyDescent="0.25">
      <c r="A159" s="26"/>
    </row>
    <row r="160" spans="1:1" ht="15" x14ac:dyDescent="0.25">
      <c r="A160" s="26"/>
    </row>
    <row r="161" spans="1:1" ht="15" x14ac:dyDescent="0.25">
      <c r="A161" s="26"/>
    </row>
    <row r="162" spans="1:1" ht="15" x14ac:dyDescent="0.25">
      <c r="A162" s="26"/>
    </row>
    <row r="163" spans="1:1" ht="15" x14ac:dyDescent="0.25">
      <c r="A163" s="26"/>
    </row>
    <row r="164" spans="1:1" ht="15" x14ac:dyDescent="0.25">
      <c r="A164" s="26"/>
    </row>
    <row r="165" spans="1:1" ht="15" x14ac:dyDescent="0.25">
      <c r="A165" s="26"/>
    </row>
    <row r="166" spans="1:1" ht="15" x14ac:dyDescent="0.25">
      <c r="A166" s="26"/>
    </row>
    <row r="167" spans="1:1" ht="15" x14ac:dyDescent="0.25">
      <c r="A167" s="26"/>
    </row>
    <row r="168" spans="1:1" ht="15" x14ac:dyDescent="0.25">
      <c r="A168" s="26"/>
    </row>
    <row r="169" spans="1:1" ht="15" x14ac:dyDescent="0.25">
      <c r="A169" s="26"/>
    </row>
    <row r="170" spans="1:1" ht="15" x14ac:dyDescent="0.25">
      <c r="A170" s="26"/>
    </row>
    <row r="171" spans="1:1" ht="15" x14ac:dyDescent="0.25">
      <c r="A171" s="26"/>
    </row>
    <row r="172" spans="1:1" ht="15" x14ac:dyDescent="0.25">
      <c r="A172" s="26"/>
    </row>
    <row r="173" spans="1:1" ht="15" x14ac:dyDescent="0.25">
      <c r="A173" s="26"/>
    </row>
    <row r="174" spans="1:1" ht="15" x14ac:dyDescent="0.25">
      <c r="A174" s="26"/>
    </row>
    <row r="175" spans="1:1" ht="15" x14ac:dyDescent="0.25">
      <c r="A175" s="26"/>
    </row>
    <row r="176" spans="1:1" ht="15" x14ac:dyDescent="0.25">
      <c r="A176" s="26"/>
    </row>
    <row r="177" spans="1:1" ht="15" x14ac:dyDescent="0.25">
      <c r="A177" s="26"/>
    </row>
    <row r="178" spans="1:1" ht="15" x14ac:dyDescent="0.25">
      <c r="A178" s="26"/>
    </row>
    <row r="179" spans="1:1" ht="15" x14ac:dyDescent="0.25">
      <c r="A179" s="26"/>
    </row>
    <row r="180" spans="1:1" ht="15" x14ac:dyDescent="0.25">
      <c r="A180" s="26"/>
    </row>
    <row r="181" spans="1:1" ht="15" x14ac:dyDescent="0.25">
      <c r="A181" s="26"/>
    </row>
    <row r="182" spans="1:1" ht="15" x14ac:dyDescent="0.25">
      <c r="A182" s="26"/>
    </row>
    <row r="183" spans="1:1" ht="15" x14ac:dyDescent="0.25">
      <c r="A183" s="26"/>
    </row>
    <row r="184" spans="1:1" ht="15" x14ac:dyDescent="0.25">
      <c r="A184" s="26"/>
    </row>
    <row r="185" spans="1:1" ht="15" x14ac:dyDescent="0.25">
      <c r="A185" s="26"/>
    </row>
    <row r="186" spans="1:1" ht="15" x14ac:dyDescent="0.25">
      <c r="A186" s="26"/>
    </row>
    <row r="187" spans="1:1" ht="15" x14ac:dyDescent="0.25">
      <c r="A187" s="26"/>
    </row>
    <row r="188" spans="1:1" ht="15" x14ac:dyDescent="0.25">
      <c r="A188" s="26"/>
    </row>
    <row r="189" spans="1:1" ht="15" x14ac:dyDescent="0.25">
      <c r="A189" s="26"/>
    </row>
    <row r="190" spans="1:1" ht="15" x14ac:dyDescent="0.25">
      <c r="A190" s="26"/>
    </row>
    <row r="191" spans="1:1" ht="15" x14ac:dyDescent="0.25">
      <c r="A191" s="26"/>
    </row>
    <row r="192" spans="1:1" ht="15" x14ac:dyDescent="0.25">
      <c r="A192" s="26"/>
    </row>
    <row r="193" spans="1:1" ht="15" x14ac:dyDescent="0.25">
      <c r="A193" s="26"/>
    </row>
    <row r="194" spans="1:1" ht="15" x14ac:dyDescent="0.25">
      <c r="A194" s="26"/>
    </row>
    <row r="195" spans="1:1" ht="15" x14ac:dyDescent="0.25">
      <c r="A195" s="26"/>
    </row>
    <row r="196" spans="1:1" ht="15" x14ac:dyDescent="0.25">
      <c r="A196" s="26"/>
    </row>
    <row r="197" spans="1:1" ht="15" x14ac:dyDescent="0.25">
      <c r="A197" s="26"/>
    </row>
    <row r="198" spans="1:1" ht="15" x14ac:dyDescent="0.25">
      <c r="A198" s="26"/>
    </row>
    <row r="199" spans="1:1" ht="15" x14ac:dyDescent="0.25">
      <c r="A199" s="26"/>
    </row>
    <row r="200" spans="1:1" ht="15" x14ac:dyDescent="0.25">
      <c r="A200" s="26"/>
    </row>
    <row r="201" spans="1:1" ht="15" x14ac:dyDescent="0.25">
      <c r="A201" s="26"/>
    </row>
    <row r="202" spans="1:1" ht="15" x14ac:dyDescent="0.25">
      <c r="A202" s="26"/>
    </row>
    <row r="203" spans="1:1" ht="15" x14ac:dyDescent="0.25">
      <c r="A203" s="26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2" sqref="E2:F10"/>
    </sheetView>
  </sheetViews>
  <sheetFormatPr defaultRowHeight="12.75" x14ac:dyDescent="0.2"/>
  <cols>
    <col min="1" max="1" width="12.5703125" style="14" customWidth="1"/>
    <col min="2" max="2" width="10.42578125" style="29" customWidth="1"/>
    <col min="5" max="5" width="48.140625" bestFit="1" customWidth="1"/>
    <col min="6" max="6" width="12" bestFit="1" customWidth="1"/>
  </cols>
  <sheetData>
    <row r="1" spans="1:6" ht="15" x14ac:dyDescent="0.25">
      <c r="A1" s="15" t="s">
        <v>74</v>
      </c>
      <c r="B1" s="16" t="s">
        <v>63</v>
      </c>
    </row>
    <row r="2" spans="1:6" ht="15" x14ac:dyDescent="0.25">
      <c r="A2" s="22">
        <v>2</v>
      </c>
      <c r="B2" s="23">
        <v>547</v>
      </c>
      <c r="E2" t="s">
        <v>86</v>
      </c>
      <c r="F2" s="162">
        <v>0.95</v>
      </c>
    </row>
    <row r="3" spans="1:6" ht="15" x14ac:dyDescent="0.25">
      <c r="A3" s="22">
        <v>1</v>
      </c>
      <c r="B3" s="23">
        <v>413</v>
      </c>
      <c r="E3" t="s">
        <v>209</v>
      </c>
      <c r="F3" s="163">
        <v>50</v>
      </c>
    </row>
    <row r="4" spans="1:6" ht="15" x14ac:dyDescent="0.25">
      <c r="A4" s="22">
        <v>1</v>
      </c>
      <c r="B4" s="23">
        <v>639</v>
      </c>
      <c r="E4" t="s">
        <v>210</v>
      </c>
      <c r="F4" s="162">
        <v>0.03</v>
      </c>
    </row>
    <row r="5" spans="1:6" ht="15" x14ac:dyDescent="0.25">
      <c r="A5" s="22">
        <v>2</v>
      </c>
      <c r="B5" s="23">
        <v>933</v>
      </c>
      <c r="E5" t="s">
        <v>211</v>
      </c>
      <c r="F5">
        <f>STDEV(B2:B121)</f>
        <v>324.94665787200353</v>
      </c>
    </row>
    <row r="6" spans="1:6" ht="15" x14ac:dyDescent="0.25">
      <c r="A6" s="22">
        <v>3</v>
      </c>
      <c r="B6" s="23">
        <v>458</v>
      </c>
      <c r="E6" t="s">
        <v>214</v>
      </c>
      <c r="F6">
        <f>COUNTIF(A2:A121,"=1")/COUNT(A2:A121)</f>
        <v>0.10833333333333334</v>
      </c>
    </row>
    <row r="7" spans="1:6" ht="15" x14ac:dyDescent="0.25">
      <c r="A7" s="22">
        <v>3</v>
      </c>
      <c r="B7" s="23">
        <v>767</v>
      </c>
      <c r="E7" t="s">
        <v>213</v>
      </c>
      <c r="F7">
        <f>COUNTIF(B2:B121,"$50")</f>
        <v>0</v>
      </c>
    </row>
    <row r="8" spans="1:6" ht="15" x14ac:dyDescent="0.25">
      <c r="A8" s="22">
        <v>3</v>
      </c>
      <c r="B8" s="23">
        <v>290</v>
      </c>
      <c r="E8" t="s">
        <v>212</v>
      </c>
      <c r="F8">
        <f>NORMSINV(F2)</f>
        <v>1.6448536269514715</v>
      </c>
    </row>
    <row r="9" spans="1:6" ht="15" x14ac:dyDescent="0.25">
      <c r="A9" s="22">
        <v>3</v>
      </c>
      <c r="B9" s="23">
        <v>309</v>
      </c>
      <c r="E9" t="s">
        <v>215</v>
      </c>
      <c r="F9" s="164">
        <f>1-F7</f>
        <v>1</v>
      </c>
    </row>
    <row r="10" spans="1:6" ht="15" x14ac:dyDescent="0.25">
      <c r="A10" s="22">
        <v>1</v>
      </c>
      <c r="B10" s="23">
        <v>1162</v>
      </c>
      <c r="E10" t="s">
        <v>216</v>
      </c>
      <c r="F10">
        <f>(F8^2*F7*F9*(F5/(F3^2*F6+(1-F6)*F4^2)))</f>
        <v>0</v>
      </c>
    </row>
    <row r="11" spans="1:6" ht="15" x14ac:dyDescent="0.25">
      <c r="A11" s="22">
        <v>3</v>
      </c>
      <c r="B11" s="23">
        <v>582</v>
      </c>
    </row>
    <row r="12" spans="1:6" ht="15" x14ac:dyDescent="0.25">
      <c r="A12" s="22">
        <v>3</v>
      </c>
      <c r="B12" s="23">
        <v>1031</v>
      </c>
    </row>
    <row r="13" spans="1:6" ht="15" x14ac:dyDescent="0.25">
      <c r="A13" s="22">
        <v>1</v>
      </c>
      <c r="B13" s="23">
        <v>875</v>
      </c>
    </row>
    <row r="14" spans="1:6" ht="15" x14ac:dyDescent="0.25">
      <c r="A14" s="22">
        <v>2</v>
      </c>
      <c r="B14" s="23">
        <v>1054</v>
      </c>
    </row>
    <row r="15" spans="1:6" ht="15" x14ac:dyDescent="0.25">
      <c r="A15" s="22">
        <v>3</v>
      </c>
      <c r="B15" s="23">
        <v>712</v>
      </c>
    </row>
    <row r="16" spans="1:6" ht="15" x14ac:dyDescent="0.25">
      <c r="A16" s="22">
        <v>3</v>
      </c>
      <c r="B16" s="23">
        <v>573</v>
      </c>
    </row>
    <row r="17" spans="1:2" ht="15" x14ac:dyDescent="0.25">
      <c r="A17" s="22">
        <v>3</v>
      </c>
      <c r="B17" s="23">
        <v>366</v>
      </c>
    </row>
    <row r="18" spans="1:2" ht="15" x14ac:dyDescent="0.25">
      <c r="A18" s="22">
        <v>3</v>
      </c>
      <c r="B18" s="23">
        <v>1224</v>
      </c>
    </row>
    <row r="19" spans="1:2" ht="15" x14ac:dyDescent="0.25">
      <c r="A19" s="22">
        <v>2</v>
      </c>
      <c r="B19" s="23">
        <v>560</v>
      </c>
    </row>
    <row r="20" spans="1:2" ht="15" x14ac:dyDescent="0.25">
      <c r="A20" s="22">
        <v>3</v>
      </c>
      <c r="B20" s="23">
        <v>481</v>
      </c>
    </row>
    <row r="21" spans="1:2" ht="15" x14ac:dyDescent="0.25">
      <c r="A21" s="22">
        <v>2</v>
      </c>
      <c r="B21" s="23">
        <v>615</v>
      </c>
    </row>
    <row r="22" spans="1:2" ht="15" x14ac:dyDescent="0.25">
      <c r="A22" s="22">
        <v>3</v>
      </c>
      <c r="B22" s="23">
        <v>437</v>
      </c>
    </row>
    <row r="23" spans="1:2" ht="15" x14ac:dyDescent="0.25">
      <c r="A23" s="22">
        <v>3</v>
      </c>
      <c r="B23" s="23">
        <v>966</v>
      </c>
    </row>
    <row r="24" spans="1:2" ht="15" x14ac:dyDescent="0.25">
      <c r="A24" s="22">
        <v>3</v>
      </c>
      <c r="B24" s="23">
        <v>1079</v>
      </c>
    </row>
    <row r="25" spans="1:2" ht="15" x14ac:dyDescent="0.25">
      <c r="A25" s="22">
        <v>3</v>
      </c>
      <c r="B25" s="23">
        <v>855</v>
      </c>
    </row>
    <row r="26" spans="1:2" ht="15" x14ac:dyDescent="0.25">
      <c r="A26" s="22">
        <v>3</v>
      </c>
      <c r="B26" s="23">
        <v>1005</v>
      </c>
    </row>
    <row r="27" spans="1:2" ht="15" x14ac:dyDescent="0.25">
      <c r="A27" s="22">
        <v>3</v>
      </c>
      <c r="B27" s="23">
        <v>1014</v>
      </c>
    </row>
    <row r="28" spans="1:2" ht="15" x14ac:dyDescent="0.25">
      <c r="A28" s="22">
        <v>2</v>
      </c>
      <c r="B28" s="23">
        <v>430</v>
      </c>
    </row>
    <row r="29" spans="1:2" ht="15" x14ac:dyDescent="0.25">
      <c r="A29" s="22">
        <v>3</v>
      </c>
      <c r="B29" s="23">
        <v>601</v>
      </c>
    </row>
    <row r="30" spans="1:2" ht="15" x14ac:dyDescent="0.25">
      <c r="A30" s="22">
        <v>3</v>
      </c>
      <c r="B30" s="23">
        <v>1090</v>
      </c>
    </row>
    <row r="31" spans="1:2" ht="15" x14ac:dyDescent="0.25">
      <c r="A31" s="22">
        <v>3</v>
      </c>
      <c r="B31" s="23">
        <v>579</v>
      </c>
    </row>
    <row r="32" spans="1:2" ht="15" x14ac:dyDescent="0.25">
      <c r="A32" s="22">
        <v>3</v>
      </c>
      <c r="B32" s="23">
        <v>846</v>
      </c>
    </row>
    <row r="33" spans="1:2" ht="15" x14ac:dyDescent="0.25">
      <c r="A33" s="22">
        <v>3</v>
      </c>
      <c r="B33" s="23">
        <v>1010</v>
      </c>
    </row>
    <row r="34" spans="1:2" ht="15" x14ac:dyDescent="0.25">
      <c r="A34" s="22">
        <v>2</v>
      </c>
      <c r="B34" s="23">
        <v>785</v>
      </c>
    </row>
    <row r="35" spans="1:2" ht="15" x14ac:dyDescent="0.25">
      <c r="A35" s="22">
        <v>1</v>
      </c>
      <c r="B35" s="23">
        <v>938</v>
      </c>
    </row>
    <row r="36" spans="1:2" ht="15" x14ac:dyDescent="0.25">
      <c r="A36" s="22">
        <v>3</v>
      </c>
      <c r="B36" s="23">
        <v>1219</v>
      </c>
    </row>
    <row r="37" spans="1:2" ht="15" x14ac:dyDescent="0.25">
      <c r="A37" s="22">
        <v>3</v>
      </c>
      <c r="B37" s="23">
        <v>626</v>
      </c>
    </row>
    <row r="38" spans="1:2" ht="15" x14ac:dyDescent="0.25">
      <c r="A38" s="22">
        <v>3</v>
      </c>
      <c r="B38" s="23">
        <v>1008</v>
      </c>
    </row>
    <row r="39" spans="1:2" ht="15" x14ac:dyDescent="0.25">
      <c r="A39" s="22">
        <v>3</v>
      </c>
      <c r="B39" s="23">
        <v>870</v>
      </c>
    </row>
    <row r="40" spans="1:2" ht="15" x14ac:dyDescent="0.25">
      <c r="A40" s="22">
        <v>3</v>
      </c>
      <c r="B40" s="23">
        <v>728</v>
      </c>
    </row>
    <row r="41" spans="1:2" ht="15" x14ac:dyDescent="0.25">
      <c r="A41" s="22">
        <v>3</v>
      </c>
      <c r="B41" s="23">
        <v>851</v>
      </c>
    </row>
    <row r="42" spans="1:2" ht="15" x14ac:dyDescent="0.25">
      <c r="A42" s="22">
        <v>3</v>
      </c>
      <c r="B42" s="23">
        <v>793</v>
      </c>
    </row>
    <row r="43" spans="1:2" ht="15" x14ac:dyDescent="0.25">
      <c r="A43" s="22">
        <v>3</v>
      </c>
      <c r="B43" s="23">
        <v>534</v>
      </c>
    </row>
    <row r="44" spans="1:2" ht="15" x14ac:dyDescent="0.25">
      <c r="A44" s="22">
        <v>3</v>
      </c>
      <c r="B44" s="23">
        <v>880</v>
      </c>
    </row>
    <row r="45" spans="1:2" ht="15" x14ac:dyDescent="0.25">
      <c r="A45" s="22">
        <v>3</v>
      </c>
      <c r="B45" s="23">
        <v>974</v>
      </c>
    </row>
    <row r="46" spans="1:2" ht="15" x14ac:dyDescent="0.25">
      <c r="A46" s="22">
        <v>1</v>
      </c>
      <c r="B46" s="23">
        <v>524</v>
      </c>
    </row>
    <row r="47" spans="1:2" ht="15" x14ac:dyDescent="0.25">
      <c r="A47" s="22">
        <v>3</v>
      </c>
      <c r="B47" s="23">
        <v>1036</v>
      </c>
    </row>
    <row r="48" spans="1:2" ht="15" x14ac:dyDescent="0.25">
      <c r="A48" s="22">
        <v>3</v>
      </c>
      <c r="B48" s="23">
        <v>653</v>
      </c>
    </row>
    <row r="49" spans="1:2" ht="15" x14ac:dyDescent="0.25">
      <c r="A49" s="22">
        <v>3</v>
      </c>
      <c r="B49" s="23">
        <v>448</v>
      </c>
    </row>
    <row r="50" spans="1:2" ht="15" x14ac:dyDescent="0.25">
      <c r="A50" s="22">
        <v>3</v>
      </c>
      <c r="B50" s="23">
        <v>1109</v>
      </c>
    </row>
    <row r="51" spans="1:2" ht="15" x14ac:dyDescent="0.25">
      <c r="A51" s="22">
        <v>1</v>
      </c>
      <c r="B51" s="23">
        <v>435</v>
      </c>
    </row>
    <row r="52" spans="1:2" ht="15" x14ac:dyDescent="0.25">
      <c r="A52" s="22">
        <v>3</v>
      </c>
      <c r="B52" s="23">
        <v>1178</v>
      </c>
    </row>
    <row r="53" spans="1:2" ht="15" x14ac:dyDescent="0.25">
      <c r="A53" s="22">
        <v>3</v>
      </c>
      <c r="B53" s="23">
        <v>600</v>
      </c>
    </row>
    <row r="54" spans="1:2" ht="15" x14ac:dyDescent="0.25">
      <c r="A54" s="22">
        <v>2</v>
      </c>
      <c r="B54" s="23">
        <v>1160</v>
      </c>
    </row>
    <row r="55" spans="1:2" ht="15" x14ac:dyDescent="0.25">
      <c r="A55" s="22">
        <v>3</v>
      </c>
      <c r="B55" s="23">
        <v>811</v>
      </c>
    </row>
    <row r="56" spans="1:2" ht="15" x14ac:dyDescent="0.25">
      <c r="A56" s="22">
        <v>3</v>
      </c>
      <c r="B56" s="23">
        <v>550</v>
      </c>
    </row>
    <row r="57" spans="1:2" ht="15" x14ac:dyDescent="0.25">
      <c r="A57" s="22">
        <v>3</v>
      </c>
      <c r="B57" s="23">
        <v>192</v>
      </c>
    </row>
    <row r="58" spans="1:2" ht="15" x14ac:dyDescent="0.25">
      <c r="A58" s="22">
        <v>3</v>
      </c>
      <c r="B58" s="23">
        <v>1246</v>
      </c>
    </row>
    <row r="59" spans="1:2" ht="15" x14ac:dyDescent="0.25">
      <c r="A59" s="22">
        <v>3</v>
      </c>
      <c r="B59" s="23">
        <v>499</v>
      </c>
    </row>
    <row r="60" spans="1:2" ht="15" x14ac:dyDescent="0.25">
      <c r="A60" s="22">
        <v>3</v>
      </c>
      <c r="B60" s="23">
        <v>630</v>
      </c>
    </row>
    <row r="61" spans="1:2" ht="15" x14ac:dyDescent="0.25">
      <c r="A61" s="22">
        <v>3</v>
      </c>
      <c r="B61" s="23">
        <v>632</v>
      </c>
    </row>
    <row r="62" spans="1:2" ht="15" x14ac:dyDescent="0.25">
      <c r="A62" s="22">
        <v>3</v>
      </c>
      <c r="B62" s="23">
        <v>998</v>
      </c>
    </row>
    <row r="63" spans="1:2" ht="15" x14ac:dyDescent="0.25">
      <c r="A63" s="22">
        <v>3</v>
      </c>
      <c r="B63" s="23">
        <v>1030</v>
      </c>
    </row>
    <row r="64" spans="1:2" ht="15" x14ac:dyDescent="0.25">
      <c r="A64" s="22">
        <v>2</v>
      </c>
      <c r="B64" s="23">
        <v>811</v>
      </c>
    </row>
    <row r="65" spans="1:2" ht="15" x14ac:dyDescent="0.25">
      <c r="A65" s="22">
        <v>3</v>
      </c>
      <c r="B65" s="23">
        <v>828</v>
      </c>
    </row>
    <row r="66" spans="1:2" ht="15" x14ac:dyDescent="0.25">
      <c r="A66" s="22">
        <v>3</v>
      </c>
      <c r="B66" s="23">
        <v>670</v>
      </c>
    </row>
    <row r="67" spans="1:2" ht="15" x14ac:dyDescent="0.25">
      <c r="A67" s="22">
        <v>3</v>
      </c>
      <c r="B67" s="23">
        <v>694</v>
      </c>
    </row>
    <row r="68" spans="1:2" ht="15" x14ac:dyDescent="0.25">
      <c r="A68" s="22">
        <v>3</v>
      </c>
      <c r="B68" s="23">
        <v>945</v>
      </c>
    </row>
    <row r="69" spans="1:2" ht="15" x14ac:dyDescent="0.25">
      <c r="A69" s="22">
        <v>3</v>
      </c>
      <c r="B69" s="23">
        <v>729</v>
      </c>
    </row>
    <row r="70" spans="1:2" ht="15" x14ac:dyDescent="0.25">
      <c r="A70" s="22">
        <v>1</v>
      </c>
      <c r="B70" s="23">
        <v>976</v>
      </c>
    </row>
    <row r="71" spans="1:2" ht="15" x14ac:dyDescent="0.25">
      <c r="A71" s="22">
        <v>2</v>
      </c>
      <c r="B71" s="23">
        <v>825</v>
      </c>
    </row>
    <row r="72" spans="1:2" ht="15" x14ac:dyDescent="0.25">
      <c r="A72" s="22">
        <v>3</v>
      </c>
      <c r="B72" s="23">
        <v>1182</v>
      </c>
    </row>
    <row r="73" spans="1:2" ht="15" x14ac:dyDescent="0.25">
      <c r="A73" s="22">
        <v>3</v>
      </c>
      <c r="B73" s="23">
        <v>824</v>
      </c>
    </row>
    <row r="74" spans="1:2" ht="15" x14ac:dyDescent="0.25">
      <c r="A74" s="22">
        <v>3</v>
      </c>
      <c r="B74" s="23">
        <v>1468</v>
      </c>
    </row>
    <row r="75" spans="1:2" ht="15" x14ac:dyDescent="0.25">
      <c r="A75" s="22">
        <v>3</v>
      </c>
      <c r="B75" s="23">
        <v>1067</v>
      </c>
    </row>
    <row r="76" spans="1:2" ht="15" x14ac:dyDescent="0.25">
      <c r="A76" s="22">
        <v>3</v>
      </c>
      <c r="B76" s="23">
        <v>1357</v>
      </c>
    </row>
    <row r="77" spans="1:2" ht="15" x14ac:dyDescent="0.25">
      <c r="A77" s="22">
        <v>1</v>
      </c>
      <c r="B77" s="23">
        <v>546</v>
      </c>
    </row>
    <row r="78" spans="1:2" ht="15" x14ac:dyDescent="0.25">
      <c r="A78" s="22">
        <v>1</v>
      </c>
      <c r="B78" s="23">
        <v>906</v>
      </c>
    </row>
    <row r="79" spans="1:2" ht="15" x14ac:dyDescent="0.25">
      <c r="A79" s="22">
        <v>3</v>
      </c>
      <c r="B79" s="23">
        <v>1238</v>
      </c>
    </row>
    <row r="80" spans="1:2" ht="15" x14ac:dyDescent="0.25">
      <c r="A80" s="22">
        <v>2</v>
      </c>
      <c r="B80" s="23">
        <v>704</v>
      </c>
    </row>
    <row r="81" spans="1:2" ht="15" x14ac:dyDescent="0.25">
      <c r="A81" s="22">
        <v>3</v>
      </c>
      <c r="B81" s="23">
        <v>842</v>
      </c>
    </row>
    <row r="82" spans="1:2" ht="15" x14ac:dyDescent="0.25">
      <c r="A82" s="22">
        <v>2</v>
      </c>
      <c r="B82" s="23">
        <v>686</v>
      </c>
    </row>
    <row r="83" spans="1:2" ht="15" x14ac:dyDescent="0.25">
      <c r="A83" s="22">
        <v>3</v>
      </c>
      <c r="B83" s="23">
        <v>699</v>
      </c>
    </row>
    <row r="84" spans="1:2" ht="15" x14ac:dyDescent="0.25">
      <c r="A84" s="22">
        <v>3</v>
      </c>
      <c r="B84" s="23">
        <v>1441</v>
      </c>
    </row>
    <row r="85" spans="1:2" ht="15" x14ac:dyDescent="0.25">
      <c r="A85" s="22">
        <v>3</v>
      </c>
      <c r="B85" s="23">
        <v>986</v>
      </c>
    </row>
    <row r="86" spans="1:2" ht="15" x14ac:dyDescent="0.25">
      <c r="A86" s="22">
        <v>3</v>
      </c>
      <c r="B86" s="23">
        <v>829</v>
      </c>
    </row>
    <row r="87" spans="1:2" ht="15" x14ac:dyDescent="0.25">
      <c r="A87" s="22">
        <v>3</v>
      </c>
      <c r="B87" s="23">
        <v>1761</v>
      </c>
    </row>
    <row r="88" spans="1:2" ht="15" x14ac:dyDescent="0.25">
      <c r="A88" s="22">
        <v>3</v>
      </c>
      <c r="B88" s="23">
        <v>1025</v>
      </c>
    </row>
    <row r="89" spans="1:2" ht="15" x14ac:dyDescent="0.25">
      <c r="A89" s="22">
        <v>2</v>
      </c>
      <c r="B89" s="23">
        <v>479</v>
      </c>
    </row>
    <row r="90" spans="1:2" ht="15" x14ac:dyDescent="0.25">
      <c r="A90" s="22">
        <v>2</v>
      </c>
      <c r="B90" s="23">
        <v>1274</v>
      </c>
    </row>
    <row r="91" spans="1:2" ht="15" x14ac:dyDescent="0.25">
      <c r="A91" s="22">
        <v>3</v>
      </c>
      <c r="B91" s="23">
        <v>523</v>
      </c>
    </row>
    <row r="92" spans="1:2" ht="15" x14ac:dyDescent="0.25">
      <c r="A92" s="22">
        <v>3</v>
      </c>
      <c r="B92" s="23">
        <v>1385</v>
      </c>
    </row>
    <row r="93" spans="1:2" ht="15" x14ac:dyDescent="0.25">
      <c r="A93" s="22">
        <v>3</v>
      </c>
      <c r="B93" s="23">
        <v>817</v>
      </c>
    </row>
    <row r="94" spans="1:2" ht="15" x14ac:dyDescent="0.25">
      <c r="A94" s="22">
        <v>3</v>
      </c>
      <c r="B94" s="23">
        <v>853</v>
      </c>
    </row>
    <row r="95" spans="1:2" ht="15" x14ac:dyDescent="0.25">
      <c r="A95" s="22">
        <v>3</v>
      </c>
      <c r="B95" s="23">
        <v>1213</v>
      </c>
    </row>
    <row r="96" spans="1:2" ht="15" x14ac:dyDescent="0.25">
      <c r="A96" s="22">
        <v>3</v>
      </c>
      <c r="B96" s="23">
        <v>758</v>
      </c>
    </row>
    <row r="97" spans="1:2" ht="15" x14ac:dyDescent="0.25">
      <c r="A97" s="22">
        <v>2</v>
      </c>
      <c r="B97" s="23">
        <v>473</v>
      </c>
    </row>
    <row r="98" spans="1:2" ht="15" x14ac:dyDescent="0.25">
      <c r="A98" s="22">
        <v>1</v>
      </c>
      <c r="B98" s="23">
        <v>1186</v>
      </c>
    </row>
    <row r="99" spans="1:2" ht="15" x14ac:dyDescent="0.25">
      <c r="A99" s="22">
        <v>3</v>
      </c>
      <c r="B99" s="23">
        <v>958</v>
      </c>
    </row>
    <row r="100" spans="1:2" ht="15" x14ac:dyDescent="0.25">
      <c r="A100" s="22">
        <v>2</v>
      </c>
      <c r="B100" s="23">
        <v>1102</v>
      </c>
    </row>
    <row r="101" spans="1:2" ht="15" x14ac:dyDescent="0.25">
      <c r="A101" s="22">
        <v>3</v>
      </c>
      <c r="B101" s="23">
        <v>802</v>
      </c>
    </row>
    <row r="102" spans="1:2" ht="15" x14ac:dyDescent="0.25">
      <c r="A102" s="22">
        <v>3</v>
      </c>
      <c r="B102" s="23">
        <v>724</v>
      </c>
    </row>
    <row r="103" spans="1:2" ht="15" x14ac:dyDescent="0.25">
      <c r="A103" s="22">
        <v>2</v>
      </c>
      <c r="B103" s="23">
        <v>983</v>
      </c>
    </row>
    <row r="104" spans="1:2" ht="15" x14ac:dyDescent="0.25">
      <c r="A104" s="22">
        <v>1</v>
      </c>
      <c r="B104" s="23">
        <v>1641</v>
      </c>
    </row>
    <row r="105" spans="1:2" ht="15" x14ac:dyDescent="0.25">
      <c r="A105" s="22">
        <v>3</v>
      </c>
      <c r="B105" s="23">
        <v>656</v>
      </c>
    </row>
    <row r="106" spans="1:2" ht="15" x14ac:dyDescent="0.25">
      <c r="A106" s="22">
        <v>3</v>
      </c>
      <c r="B106" s="23">
        <v>1395</v>
      </c>
    </row>
    <row r="107" spans="1:2" ht="15" x14ac:dyDescent="0.25">
      <c r="A107" s="22">
        <v>3</v>
      </c>
      <c r="B107" s="23">
        <v>1599</v>
      </c>
    </row>
    <row r="108" spans="1:2" ht="15" x14ac:dyDescent="0.25">
      <c r="A108" s="22">
        <v>3</v>
      </c>
      <c r="B108" s="23">
        <v>639</v>
      </c>
    </row>
    <row r="109" spans="1:2" ht="15" x14ac:dyDescent="0.25">
      <c r="A109" s="22">
        <v>3</v>
      </c>
      <c r="B109" s="23">
        <v>739</v>
      </c>
    </row>
    <row r="110" spans="1:2" ht="15" x14ac:dyDescent="0.25">
      <c r="A110" s="22">
        <v>3</v>
      </c>
      <c r="B110" s="23">
        <v>1416</v>
      </c>
    </row>
    <row r="111" spans="1:2" ht="15" x14ac:dyDescent="0.25">
      <c r="A111" s="22">
        <v>3</v>
      </c>
      <c r="B111" s="23">
        <v>898</v>
      </c>
    </row>
    <row r="112" spans="1:2" ht="15" x14ac:dyDescent="0.25">
      <c r="A112" s="22">
        <v>3</v>
      </c>
      <c r="B112" s="23">
        <v>1507</v>
      </c>
    </row>
    <row r="113" spans="1:2" ht="15" x14ac:dyDescent="0.25">
      <c r="A113" s="22">
        <v>3</v>
      </c>
      <c r="B113" s="23">
        <v>811</v>
      </c>
    </row>
    <row r="114" spans="1:2" ht="15" x14ac:dyDescent="0.25">
      <c r="A114" s="22">
        <v>3</v>
      </c>
      <c r="B114" s="23">
        <v>1492</v>
      </c>
    </row>
    <row r="115" spans="1:2" ht="15" x14ac:dyDescent="0.25">
      <c r="A115" s="22">
        <v>3</v>
      </c>
      <c r="B115" s="23">
        <v>1476</v>
      </c>
    </row>
    <row r="116" spans="1:2" ht="15" x14ac:dyDescent="0.25">
      <c r="A116" s="22">
        <v>3</v>
      </c>
      <c r="B116" s="23">
        <v>1697</v>
      </c>
    </row>
    <row r="117" spans="1:2" ht="15" x14ac:dyDescent="0.25">
      <c r="A117" s="22">
        <v>3</v>
      </c>
      <c r="B117" s="23">
        <v>1016</v>
      </c>
    </row>
    <row r="118" spans="1:2" ht="15" x14ac:dyDescent="0.25">
      <c r="A118" s="22">
        <v>2</v>
      </c>
      <c r="B118" s="23">
        <v>1072</v>
      </c>
    </row>
    <row r="119" spans="1:2" ht="15" x14ac:dyDescent="0.25">
      <c r="A119" s="22">
        <v>3</v>
      </c>
      <c r="B119" s="23">
        <v>1096</v>
      </c>
    </row>
    <row r="120" spans="1:2" ht="15" x14ac:dyDescent="0.25">
      <c r="A120" s="22">
        <v>3</v>
      </c>
      <c r="B120" s="23">
        <v>1104</v>
      </c>
    </row>
    <row r="121" spans="1:2" ht="15" x14ac:dyDescent="0.25">
      <c r="A121" s="22">
        <v>1</v>
      </c>
      <c r="B121" s="23">
        <v>1126</v>
      </c>
    </row>
    <row r="122" spans="1:2" ht="15" x14ac:dyDescent="0.25">
      <c r="A122" s="3"/>
      <c r="B122" s="27"/>
    </row>
    <row r="123" spans="1:2" ht="15" x14ac:dyDescent="0.25">
      <c r="A123" s="3"/>
      <c r="B123" s="27"/>
    </row>
    <row r="124" spans="1:2" ht="15" x14ac:dyDescent="0.25">
      <c r="A124" s="3"/>
      <c r="B124" s="111"/>
    </row>
    <row r="125" spans="1:2" ht="15" x14ac:dyDescent="0.25">
      <c r="A125" s="3"/>
      <c r="B125" s="114"/>
    </row>
    <row r="126" spans="1:2" ht="15" x14ac:dyDescent="0.25">
      <c r="A126" s="3"/>
      <c r="B126" s="114"/>
    </row>
    <row r="127" spans="1:2" ht="15" x14ac:dyDescent="0.25">
      <c r="A127" s="3"/>
      <c r="B127" s="114"/>
    </row>
    <row r="128" spans="1:2" ht="15" x14ac:dyDescent="0.25">
      <c r="A128" s="3"/>
      <c r="B128" s="114"/>
    </row>
    <row r="129" spans="1:2" ht="15" x14ac:dyDescent="0.25">
      <c r="A129" s="3"/>
      <c r="B129" s="114"/>
    </row>
    <row r="130" spans="1:2" ht="15" x14ac:dyDescent="0.25">
      <c r="A130" s="3"/>
      <c r="B130" s="114"/>
    </row>
    <row r="131" spans="1:2" ht="15" x14ac:dyDescent="0.25">
      <c r="A131" s="3"/>
      <c r="B131" s="114"/>
    </row>
    <row r="132" spans="1:2" ht="15" x14ac:dyDescent="0.25">
      <c r="A132" s="3"/>
      <c r="B132" s="114"/>
    </row>
    <row r="133" spans="1:2" ht="15" x14ac:dyDescent="0.25">
      <c r="A133" s="3"/>
      <c r="B133" s="114"/>
    </row>
    <row r="134" spans="1:2" ht="15" x14ac:dyDescent="0.25">
      <c r="A134" s="3"/>
      <c r="B134" s="114"/>
    </row>
    <row r="135" spans="1:2" ht="15" x14ac:dyDescent="0.25">
      <c r="A135" s="3"/>
      <c r="B135" s="114"/>
    </row>
    <row r="136" spans="1:2" ht="15" x14ac:dyDescent="0.25">
      <c r="A136" s="3"/>
      <c r="B136" s="114"/>
    </row>
    <row r="137" spans="1:2" ht="15" x14ac:dyDescent="0.25">
      <c r="A137" s="3"/>
      <c r="B137" s="114"/>
    </row>
    <row r="138" spans="1:2" ht="15" x14ac:dyDescent="0.25">
      <c r="A138" s="3"/>
      <c r="B138" s="114"/>
    </row>
    <row r="139" spans="1:2" ht="15" x14ac:dyDescent="0.25">
      <c r="A139" s="3"/>
      <c r="B139" s="114"/>
    </row>
    <row r="140" spans="1:2" ht="15" x14ac:dyDescent="0.25">
      <c r="A140" s="3"/>
      <c r="B140" s="114"/>
    </row>
    <row r="141" spans="1:2" ht="15" x14ac:dyDescent="0.25">
      <c r="A141" s="3"/>
      <c r="B141" s="117"/>
    </row>
    <row r="142" spans="1:2" ht="15" x14ac:dyDescent="0.25">
      <c r="A142" s="3"/>
      <c r="B142" s="27"/>
    </row>
    <row r="143" spans="1:2" ht="15" x14ac:dyDescent="0.25">
      <c r="A143" s="3"/>
      <c r="B143" s="27"/>
    </row>
    <row r="144" spans="1:2" ht="15" x14ac:dyDescent="0.25">
      <c r="A144" s="3"/>
      <c r="B144" s="27"/>
    </row>
    <row r="145" spans="1:2" ht="15" x14ac:dyDescent="0.25">
      <c r="A145" s="3"/>
      <c r="B145" s="27"/>
    </row>
    <row r="146" spans="1:2" ht="15" x14ac:dyDescent="0.25">
      <c r="A146" s="3"/>
      <c r="B146" s="27"/>
    </row>
    <row r="147" spans="1:2" ht="15" x14ac:dyDescent="0.25">
      <c r="A147" s="3"/>
      <c r="B147" s="27"/>
    </row>
    <row r="148" spans="1:2" ht="15" x14ac:dyDescent="0.25">
      <c r="A148" s="3"/>
      <c r="B148" s="27"/>
    </row>
    <row r="149" spans="1:2" ht="15" x14ac:dyDescent="0.25">
      <c r="A149" s="3"/>
      <c r="B149" s="27"/>
    </row>
    <row r="150" spans="1:2" ht="15" x14ac:dyDescent="0.25">
      <c r="A150" s="3"/>
      <c r="B150" s="27"/>
    </row>
    <row r="151" spans="1:2" ht="15" x14ac:dyDescent="0.25">
      <c r="A151" s="3"/>
      <c r="B151" s="27"/>
    </row>
    <row r="152" spans="1:2" ht="15" x14ac:dyDescent="0.25">
      <c r="A152" s="3"/>
      <c r="B152" s="27"/>
    </row>
    <row r="153" spans="1:2" ht="15" x14ac:dyDescent="0.25">
      <c r="A153" s="3"/>
      <c r="B153" s="27"/>
    </row>
    <row r="154" spans="1:2" ht="15" x14ac:dyDescent="0.25">
      <c r="A154" s="3"/>
      <c r="B154" s="27"/>
    </row>
    <row r="155" spans="1:2" ht="15" x14ac:dyDescent="0.25">
      <c r="A155" s="3"/>
      <c r="B155" s="27"/>
    </row>
    <row r="156" spans="1:2" ht="15" x14ac:dyDescent="0.25">
      <c r="A156" s="3"/>
      <c r="B156" s="27"/>
    </row>
    <row r="157" spans="1:2" ht="15" x14ac:dyDescent="0.25">
      <c r="A157" s="3"/>
      <c r="B157" s="27"/>
    </row>
    <row r="158" spans="1:2" ht="15" x14ac:dyDescent="0.25">
      <c r="A158" s="3"/>
      <c r="B158" s="27"/>
    </row>
    <row r="159" spans="1:2" ht="15" x14ac:dyDescent="0.25">
      <c r="A159" s="3"/>
      <c r="B159" s="27"/>
    </row>
    <row r="160" spans="1:2" ht="15" x14ac:dyDescent="0.25">
      <c r="A160" s="3"/>
      <c r="B160" s="27"/>
    </row>
    <row r="161" spans="1:2" ht="15" x14ac:dyDescent="0.25">
      <c r="A161" s="3"/>
      <c r="B161" s="27"/>
    </row>
    <row r="162" spans="1:2" ht="15" x14ac:dyDescent="0.25">
      <c r="A162" s="3"/>
      <c r="B162" s="27"/>
    </row>
    <row r="163" spans="1:2" ht="15" x14ac:dyDescent="0.25">
      <c r="A163" s="3"/>
      <c r="B163" s="27"/>
    </row>
    <row r="164" spans="1:2" ht="15" x14ac:dyDescent="0.25">
      <c r="A164" s="3"/>
      <c r="B164" s="27"/>
    </row>
    <row r="165" spans="1:2" ht="15" x14ac:dyDescent="0.25">
      <c r="A165" s="3"/>
      <c r="B165" s="27"/>
    </row>
    <row r="166" spans="1:2" ht="15" x14ac:dyDescent="0.25">
      <c r="A166" s="3"/>
      <c r="B166" s="27"/>
    </row>
    <row r="167" spans="1:2" ht="15" x14ac:dyDescent="0.25">
      <c r="A167" s="3"/>
      <c r="B167" s="27"/>
    </row>
    <row r="168" spans="1:2" ht="15" x14ac:dyDescent="0.25">
      <c r="A168" s="3"/>
      <c r="B168" s="27"/>
    </row>
    <row r="169" spans="1:2" ht="15" x14ac:dyDescent="0.25">
      <c r="A169" s="3"/>
      <c r="B169" s="27"/>
    </row>
    <row r="170" spans="1:2" ht="15" x14ac:dyDescent="0.25">
      <c r="A170" s="3"/>
      <c r="B170" s="27"/>
    </row>
    <row r="171" spans="1:2" ht="15" x14ac:dyDescent="0.25">
      <c r="A171" s="3"/>
      <c r="B171" s="27"/>
    </row>
    <row r="172" spans="1:2" ht="15" x14ac:dyDescent="0.25">
      <c r="A172" s="3"/>
      <c r="B172" s="27"/>
    </row>
    <row r="173" spans="1:2" ht="15" x14ac:dyDescent="0.25">
      <c r="A173" s="3"/>
      <c r="B173" s="27"/>
    </row>
    <row r="174" spans="1:2" ht="15" x14ac:dyDescent="0.25">
      <c r="A174" s="3"/>
      <c r="B174" s="27"/>
    </row>
    <row r="175" spans="1:2" ht="15" x14ac:dyDescent="0.25">
      <c r="A175" s="3"/>
      <c r="B175" s="27"/>
    </row>
    <row r="176" spans="1:2" ht="15" x14ac:dyDescent="0.25">
      <c r="A176" s="3"/>
      <c r="B176" s="27"/>
    </row>
    <row r="177" spans="1:2" ht="15" x14ac:dyDescent="0.25">
      <c r="A177" s="3"/>
      <c r="B177" s="27"/>
    </row>
    <row r="178" spans="1:2" ht="15" x14ac:dyDescent="0.25">
      <c r="A178" s="3"/>
      <c r="B178" s="27"/>
    </row>
    <row r="179" spans="1:2" ht="15" x14ac:dyDescent="0.25">
      <c r="A179" s="3"/>
      <c r="B179" s="27"/>
    </row>
    <row r="180" spans="1:2" ht="15" x14ac:dyDescent="0.25">
      <c r="A180" s="3"/>
      <c r="B180" s="27"/>
    </row>
    <row r="181" spans="1:2" ht="15" x14ac:dyDescent="0.25">
      <c r="A181" s="3"/>
      <c r="B181" s="27"/>
    </row>
    <row r="182" spans="1:2" ht="15" x14ac:dyDescent="0.25">
      <c r="A182" s="3"/>
      <c r="B182" s="27"/>
    </row>
    <row r="183" spans="1:2" ht="15" x14ac:dyDescent="0.25">
      <c r="A183" s="3"/>
      <c r="B183" s="27"/>
    </row>
    <row r="184" spans="1:2" ht="15" x14ac:dyDescent="0.25">
      <c r="A184" s="3"/>
      <c r="B184" s="27"/>
    </row>
    <row r="185" spans="1:2" ht="15" x14ac:dyDescent="0.25">
      <c r="A185" s="3"/>
      <c r="B185" s="27"/>
    </row>
    <row r="186" spans="1:2" ht="15" x14ac:dyDescent="0.25">
      <c r="A186" s="3"/>
      <c r="B186" s="27"/>
    </row>
    <row r="187" spans="1:2" ht="15" x14ac:dyDescent="0.25">
      <c r="A187" s="3"/>
      <c r="B187" s="27"/>
    </row>
    <row r="188" spans="1:2" ht="15" x14ac:dyDescent="0.25">
      <c r="A188" s="3"/>
      <c r="B188" s="27"/>
    </row>
    <row r="189" spans="1:2" ht="15" x14ac:dyDescent="0.25">
      <c r="A189" s="3"/>
      <c r="B189" s="27"/>
    </row>
    <row r="190" spans="1:2" ht="15" x14ac:dyDescent="0.25">
      <c r="A190" s="3"/>
      <c r="B190" s="27"/>
    </row>
    <row r="191" spans="1:2" ht="15" x14ac:dyDescent="0.25">
      <c r="A191" s="3"/>
      <c r="B191" s="27"/>
    </row>
    <row r="192" spans="1:2" ht="15" x14ac:dyDescent="0.25">
      <c r="A192" s="3"/>
      <c r="B192" s="27"/>
    </row>
    <row r="193" spans="1:2" ht="15" x14ac:dyDescent="0.25">
      <c r="A193" s="3"/>
      <c r="B193" s="27"/>
    </row>
    <row r="194" spans="1:2" ht="15" x14ac:dyDescent="0.25">
      <c r="A194" s="3"/>
      <c r="B194" s="27"/>
    </row>
    <row r="195" spans="1:2" ht="15" x14ac:dyDescent="0.25">
      <c r="A195" s="3"/>
      <c r="B195" s="27"/>
    </row>
    <row r="196" spans="1:2" ht="15" x14ac:dyDescent="0.25">
      <c r="A196" s="3"/>
      <c r="B196" s="27"/>
    </row>
    <row r="197" spans="1:2" ht="15" x14ac:dyDescent="0.25">
      <c r="A197" s="3"/>
      <c r="B197" s="27"/>
    </row>
    <row r="198" spans="1:2" ht="15" x14ac:dyDescent="0.25">
      <c r="A198" s="3"/>
      <c r="B198" s="27"/>
    </row>
    <row r="199" spans="1:2" ht="15" x14ac:dyDescent="0.25">
      <c r="A199" s="3"/>
      <c r="B199" s="27"/>
    </row>
    <row r="200" spans="1:2" ht="15" x14ac:dyDescent="0.25">
      <c r="A200" s="3"/>
      <c r="B200" s="27"/>
    </row>
    <row r="201" spans="1:2" ht="15" x14ac:dyDescent="0.25">
      <c r="A201" s="3"/>
      <c r="B201" s="27"/>
    </row>
    <row r="202" spans="1:2" ht="15" x14ac:dyDescent="0.25">
      <c r="A202" s="3"/>
      <c r="B202" s="27"/>
    </row>
    <row r="203" spans="1:2" ht="15" x14ac:dyDescent="0.25">
      <c r="A203" s="3"/>
      <c r="B203" s="2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2.7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opLeftCell="A7" workbookViewId="0">
      <selection activeCell="C17" sqref="C17"/>
    </sheetView>
  </sheetViews>
  <sheetFormatPr defaultColWidth="9.140625" defaultRowHeight="12.75" x14ac:dyDescent="0.2"/>
  <cols>
    <col min="1" max="1" width="9.140625" style="31"/>
    <col min="2" max="2" width="46.5703125" style="31" customWidth="1"/>
    <col min="3" max="7" width="9.140625" style="31"/>
    <col min="8" max="8" width="44.28515625" style="31" customWidth="1"/>
    <col min="9" max="11" width="9.140625" style="31"/>
    <col min="12" max="12" width="8.85546875" style="31" customWidth="1"/>
    <col min="13" max="16384" width="9.140625" style="31"/>
  </cols>
  <sheetData>
    <row r="2" spans="2:9" x14ac:dyDescent="0.2">
      <c r="B2" s="30" t="s">
        <v>75</v>
      </c>
      <c r="H2" s="30" t="s">
        <v>75</v>
      </c>
    </row>
    <row r="4" spans="2:9" ht="15" x14ac:dyDescent="0.25">
      <c r="B4" s="32" t="s">
        <v>76</v>
      </c>
      <c r="H4" s="32" t="s">
        <v>77</v>
      </c>
    </row>
    <row r="5" spans="2:9" ht="13.5" thickBot="1" x14ac:dyDescent="0.25"/>
    <row r="6" spans="2:9" x14ac:dyDescent="0.2">
      <c r="B6" s="128" t="s">
        <v>78</v>
      </c>
      <c r="C6" s="129"/>
      <c r="H6" s="128" t="s">
        <v>78</v>
      </c>
      <c r="I6" s="129"/>
    </row>
    <row r="7" spans="2:9" x14ac:dyDescent="0.2">
      <c r="B7" s="33"/>
      <c r="C7" s="34"/>
      <c r="H7" s="33"/>
      <c r="I7" s="34"/>
    </row>
    <row r="8" spans="2:9" x14ac:dyDescent="0.2">
      <c r="B8" s="126" t="s">
        <v>79</v>
      </c>
      <c r="C8" s="127"/>
      <c r="H8" s="126" t="s">
        <v>79</v>
      </c>
      <c r="I8" s="127"/>
    </row>
    <row r="9" spans="2:9" x14ac:dyDescent="0.2">
      <c r="B9" s="37" t="s">
        <v>80</v>
      </c>
      <c r="C9" s="38"/>
      <c r="H9" s="37" t="s">
        <v>81</v>
      </c>
      <c r="I9" s="38"/>
    </row>
    <row r="10" spans="2:9" x14ac:dyDescent="0.2">
      <c r="B10" s="37" t="s">
        <v>82</v>
      </c>
      <c r="C10" s="38"/>
      <c r="H10" s="37" t="s">
        <v>83</v>
      </c>
      <c r="I10" s="38"/>
    </row>
    <row r="11" spans="2:9" x14ac:dyDescent="0.2">
      <c r="B11" s="37" t="s">
        <v>84</v>
      </c>
      <c r="C11" s="38"/>
      <c r="H11" s="37" t="s">
        <v>84</v>
      </c>
      <c r="I11" s="38"/>
    </row>
    <row r="12" spans="2:9" x14ac:dyDescent="0.2">
      <c r="B12" s="37" t="s">
        <v>85</v>
      </c>
      <c r="C12" s="39"/>
      <c r="H12" s="37" t="s">
        <v>86</v>
      </c>
      <c r="I12" s="39"/>
    </row>
    <row r="13" spans="2:9" x14ac:dyDescent="0.2">
      <c r="B13" s="40"/>
      <c r="C13" s="41"/>
      <c r="H13" s="40"/>
      <c r="I13" s="41"/>
    </row>
    <row r="14" spans="2:9" x14ac:dyDescent="0.2">
      <c r="B14" s="126" t="s">
        <v>87</v>
      </c>
      <c r="C14" s="127"/>
      <c r="H14" s="126" t="s">
        <v>87</v>
      </c>
      <c r="I14" s="127"/>
    </row>
    <row r="15" spans="2:9" x14ac:dyDescent="0.2">
      <c r="B15" s="37" t="s">
        <v>88</v>
      </c>
      <c r="C15" s="42"/>
      <c r="H15" s="37" t="s">
        <v>88</v>
      </c>
      <c r="I15" s="42"/>
    </row>
    <row r="16" spans="2:9" x14ac:dyDescent="0.2">
      <c r="B16" s="37" t="s">
        <v>89</v>
      </c>
      <c r="C16" s="42"/>
      <c r="H16" s="37" t="s">
        <v>90</v>
      </c>
      <c r="I16" s="43"/>
    </row>
    <row r="17" spans="2:9" x14ac:dyDescent="0.2">
      <c r="B17" s="37" t="s">
        <v>91</v>
      </c>
      <c r="C17" s="42"/>
      <c r="H17" s="44" t="s">
        <v>92</v>
      </c>
      <c r="I17" s="42"/>
    </row>
    <row r="18" spans="2:9" x14ac:dyDescent="0.2">
      <c r="B18" s="45"/>
      <c r="C18" s="46"/>
      <c r="H18" s="37" t="s">
        <v>93</v>
      </c>
      <c r="I18" s="42"/>
    </row>
    <row r="19" spans="2:9" x14ac:dyDescent="0.2">
      <c r="B19" s="35" t="s">
        <v>94</v>
      </c>
      <c r="C19" s="36"/>
      <c r="H19" s="45"/>
      <c r="I19" s="46"/>
    </row>
    <row r="20" spans="2:9" x14ac:dyDescent="0.2">
      <c r="B20" s="37" t="s">
        <v>95</v>
      </c>
      <c r="C20" s="47"/>
      <c r="H20" s="126" t="s">
        <v>94</v>
      </c>
      <c r="I20" s="127"/>
    </row>
    <row r="21" spans="2:9" ht="13.5" thickBot="1" x14ac:dyDescent="0.25">
      <c r="B21" s="48" t="s">
        <v>96</v>
      </c>
      <c r="C21" s="49"/>
      <c r="H21" s="37" t="s">
        <v>95</v>
      </c>
      <c r="I21" s="47"/>
    </row>
    <row r="22" spans="2:9" ht="13.5" thickBot="1" x14ac:dyDescent="0.25">
      <c r="H22" s="48" t="s">
        <v>96</v>
      </c>
      <c r="I22" s="49"/>
    </row>
  </sheetData>
  <mergeCells count="7">
    <mergeCell ref="H20:I20"/>
    <mergeCell ref="B6:C6"/>
    <mergeCell ref="H6:I6"/>
    <mergeCell ref="B8:C8"/>
    <mergeCell ref="H8:I8"/>
    <mergeCell ref="B14:C14"/>
    <mergeCell ref="H14:I1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0"/>
  <sheetViews>
    <sheetView workbookViewId="0">
      <selection activeCell="D23" sqref="D23"/>
    </sheetView>
  </sheetViews>
  <sheetFormatPr defaultColWidth="9.140625" defaultRowHeight="12.75" x14ac:dyDescent="0.2"/>
  <cols>
    <col min="1" max="2" width="9.140625" style="31"/>
    <col min="3" max="3" width="54.28515625" style="31" customWidth="1"/>
    <col min="4" max="16384" width="9.140625" style="31"/>
  </cols>
  <sheetData>
    <row r="2" spans="3:4" x14ac:dyDescent="0.2">
      <c r="C2" s="130" t="s">
        <v>97</v>
      </c>
      <c r="D2" s="130"/>
    </row>
    <row r="3" spans="3:4" ht="13.5" thickBot="1" x14ac:dyDescent="0.25"/>
    <row r="4" spans="3:4" x14ac:dyDescent="0.2">
      <c r="C4" s="131" t="s">
        <v>98</v>
      </c>
      <c r="D4" s="132"/>
    </row>
    <row r="5" spans="3:4" x14ac:dyDescent="0.2">
      <c r="C5" s="50"/>
      <c r="D5" s="51"/>
    </row>
    <row r="6" spans="3:4" x14ac:dyDescent="0.2">
      <c r="C6" s="126" t="s">
        <v>79</v>
      </c>
      <c r="D6" s="127"/>
    </row>
    <row r="7" spans="3:4" x14ac:dyDescent="0.2">
      <c r="C7" s="37" t="s">
        <v>84</v>
      </c>
      <c r="D7" s="38"/>
    </row>
    <row r="8" spans="3:4" x14ac:dyDescent="0.2">
      <c r="C8" s="37" t="s">
        <v>99</v>
      </c>
      <c r="D8" s="38"/>
    </row>
    <row r="9" spans="3:4" x14ac:dyDescent="0.2">
      <c r="C9" s="37" t="s">
        <v>86</v>
      </c>
      <c r="D9" s="52"/>
    </row>
    <row r="10" spans="3:4" x14ac:dyDescent="0.2">
      <c r="C10" s="37"/>
      <c r="D10" s="53"/>
    </row>
    <row r="11" spans="3:4" x14ac:dyDescent="0.2">
      <c r="C11" s="37"/>
      <c r="D11" s="43"/>
    </row>
    <row r="12" spans="3:4" x14ac:dyDescent="0.2">
      <c r="C12" s="133" t="s">
        <v>87</v>
      </c>
      <c r="D12" s="134"/>
    </row>
    <row r="13" spans="3:4" x14ac:dyDescent="0.2">
      <c r="C13" s="37" t="s">
        <v>100</v>
      </c>
      <c r="D13" s="53"/>
    </row>
    <row r="14" spans="3:4" x14ac:dyDescent="0.2">
      <c r="C14" s="37" t="s">
        <v>89</v>
      </c>
      <c r="D14" s="42"/>
    </row>
    <row r="15" spans="3:4" ht="16.149999999999999" customHeight="1" x14ac:dyDescent="0.2">
      <c r="C15" s="37" t="s">
        <v>101</v>
      </c>
      <c r="D15" s="43"/>
    </row>
    <row r="16" spans="3:4" x14ac:dyDescent="0.2">
      <c r="C16" s="37" t="s">
        <v>102</v>
      </c>
      <c r="D16" s="42"/>
    </row>
    <row r="17" spans="3:4" x14ac:dyDescent="0.2">
      <c r="C17" s="37"/>
      <c r="D17" s="43"/>
    </row>
    <row r="18" spans="3:4" x14ac:dyDescent="0.2">
      <c r="C18" s="133" t="s">
        <v>94</v>
      </c>
      <c r="D18" s="134"/>
    </row>
    <row r="19" spans="3:4" x14ac:dyDescent="0.2">
      <c r="C19" s="37" t="s">
        <v>103</v>
      </c>
      <c r="D19" s="54"/>
    </row>
    <row r="20" spans="3:4" ht="13.5" thickBot="1" x14ac:dyDescent="0.25">
      <c r="C20" s="48" t="s">
        <v>104</v>
      </c>
      <c r="D20" s="55"/>
    </row>
  </sheetData>
  <mergeCells count="5">
    <mergeCell ref="C2:D2"/>
    <mergeCell ref="C4:D4"/>
    <mergeCell ref="C6:D6"/>
    <mergeCell ref="C12:D12"/>
    <mergeCell ref="C18:D1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C19" sqref="C19"/>
    </sheetView>
  </sheetViews>
  <sheetFormatPr defaultColWidth="9.140625" defaultRowHeight="12.75" x14ac:dyDescent="0.2"/>
  <cols>
    <col min="1" max="1" width="9.140625" style="31"/>
    <col min="2" max="2" width="40.28515625" style="31" customWidth="1"/>
    <col min="3" max="6" width="9.140625" style="31"/>
    <col min="7" max="7" width="46.5703125" style="31" bestFit="1" customWidth="1"/>
    <col min="8" max="16384" width="9.140625" style="31"/>
  </cols>
  <sheetData>
    <row r="2" spans="2:8" x14ac:dyDescent="0.2">
      <c r="B2" s="137" t="s">
        <v>97</v>
      </c>
      <c r="C2" s="137"/>
      <c r="G2" s="137" t="s">
        <v>75</v>
      </c>
      <c r="H2" s="137"/>
    </row>
    <row r="3" spans="2:8" ht="13.5" thickBot="1" x14ac:dyDescent="0.25"/>
    <row r="4" spans="2:8" ht="15" x14ac:dyDescent="0.25">
      <c r="B4" s="138" t="s">
        <v>105</v>
      </c>
      <c r="C4" s="139"/>
      <c r="G4" s="138" t="s">
        <v>106</v>
      </c>
      <c r="H4" s="139"/>
    </row>
    <row r="5" spans="2:8" ht="15" x14ac:dyDescent="0.25">
      <c r="B5" s="56"/>
      <c r="C5" s="57"/>
      <c r="G5" s="56"/>
      <c r="H5" s="57"/>
    </row>
    <row r="6" spans="2:8" ht="15" x14ac:dyDescent="0.25">
      <c r="B6" s="135" t="s">
        <v>79</v>
      </c>
      <c r="C6" s="136"/>
      <c r="G6" s="135" t="s">
        <v>79</v>
      </c>
      <c r="H6" s="136"/>
    </row>
    <row r="7" spans="2:8" ht="15" x14ac:dyDescent="0.25">
      <c r="B7" s="58" t="s">
        <v>107</v>
      </c>
      <c r="C7" s="59"/>
      <c r="G7" s="58" t="s">
        <v>108</v>
      </c>
      <c r="H7" s="60"/>
    </row>
    <row r="8" spans="2:8" ht="15" x14ac:dyDescent="0.25">
      <c r="B8" s="58" t="s">
        <v>109</v>
      </c>
      <c r="C8" s="61"/>
      <c r="G8" s="58" t="s">
        <v>109</v>
      </c>
      <c r="H8" s="62"/>
    </row>
    <row r="9" spans="2:8" ht="15" x14ac:dyDescent="0.25">
      <c r="B9" s="58" t="s">
        <v>86</v>
      </c>
      <c r="C9" s="63"/>
      <c r="G9" s="58" t="s">
        <v>86</v>
      </c>
      <c r="H9" s="63"/>
    </row>
    <row r="10" spans="2:8" ht="15" x14ac:dyDescent="0.25">
      <c r="B10" s="64"/>
      <c r="C10" s="65"/>
      <c r="G10" s="64"/>
      <c r="H10" s="65"/>
    </row>
    <row r="11" spans="2:8" ht="15" x14ac:dyDescent="0.25">
      <c r="B11" s="135" t="s">
        <v>87</v>
      </c>
      <c r="C11" s="136"/>
      <c r="G11" s="135" t="s">
        <v>87</v>
      </c>
      <c r="H11" s="136"/>
    </row>
    <row r="12" spans="2:8" ht="15" x14ac:dyDescent="0.25">
      <c r="B12" s="58" t="s">
        <v>110</v>
      </c>
      <c r="C12" s="66"/>
      <c r="G12" s="58" t="s">
        <v>110</v>
      </c>
      <c r="H12" s="67"/>
    </row>
    <row r="13" spans="2:8" ht="15" x14ac:dyDescent="0.25">
      <c r="B13" s="58" t="s">
        <v>111</v>
      </c>
      <c r="C13" s="67"/>
      <c r="G13" s="58" t="s">
        <v>111</v>
      </c>
      <c r="H13" s="67"/>
    </row>
    <row r="14" spans="2:8" ht="15" x14ac:dyDescent="0.25">
      <c r="B14" s="68"/>
      <c r="C14" s="69"/>
      <c r="G14" s="68"/>
      <c r="H14" s="69"/>
    </row>
    <row r="15" spans="2:8" ht="15" x14ac:dyDescent="0.25">
      <c r="B15" s="135" t="s">
        <v>112</v>
      </c>
      <c r="C15" s="136"/>
      <c r="G15" s="135" t="s">
        <v>112</v>
      </c>
      <c r="H15" s="136"/>
    </row>
    <row r="16" spans="2:8" ht="15.75" thickBot="1" x14ac:dyDescent="0.3">
      <c r="B16" s="70" t="s">
        <v>113</v>
      </c>
      <c r="C16" s="71"/>
      <c r="G16" s="70" t="s">
        <v>113</v>
      </c>
      <c r="H16" s="71"/>
    </row>
  </sheetData>
  <mergeCells count="10">
    <mergeCell ref="B11:C11"/>
    <mergeCell ref="G11:H11"/>
    <mergeCell ref="B15:C15"/>
    <mergeCell ref="G15:H15"/>
    <mergeCell ref="B2:C2"/>
    <mergeCell ref="G2:H2"/>
    <mergeCell ref="B4:C4"/>
    <mergeCell ref="G4:H4"/>
    <mergeCell ref="B6:C6"/>
    <mergeCell ref="G6:H6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9"/>
  <sheetViews>
    <sheetView topLeftCell="A28" workbookViewId="0">
      <selection activeCell="B23" sqref="B23:D23"/>
    </sheetView>
  </sheetViews>
  <sheetFormatPr defaultColWidth="8.85546875" defaultRowHeight="15" x14ac:dyDescent="0.25"/>
  <cols>
    <col min="1" max="1" width="8.85546875" style="73"/>
    <col min="2" max="2" width="21.85546875" style="73" customWidth="1"/>
    <col min="3" max="10" width="8.85546875" style="73"/>
    <col min="11" max="11" width="22.140625" style="73" customWidth="1"/>
    <col min="12" max="16384" width="8.85546875" style="73"/>
  </cols>
  <sheetData>
    <row r="1" spans="2:14" x14ac:dyDescent="0.25">
      <c r="B1" s="72" t="s">
        <v>114</v>
      </c>
    </row>
    <row r="3" spans="2:14" ht="15.75" thickBot="1" x14ac:dyDescent="0.3">
      <c r="B3" s="74" t="s">
        <v>115</v>
      </c>
      <c r="K3" s="74" t="s">
        <v>116</v>
      </c>
    </row>
    <row r="4" spans="2:14" x14ac:dyDescent="0.25">
      <c r="B4" s="138" t="s">
        <v>117</v>
      </c>
      <c r="C4" s="140"/>
      <c r="D4" s="140"/>
      <c r="E4" s="139"/>
      <c r="K4" s="138" t="s">
        <v>117</v>
      </c>
      <c r="L4" s="140"/>
      <c r="M4" s="140"/>
      <c r="N4" s="139"/>
    </row>
    <row r="5" spans="2:14" x14ac:dyDescent="0.25">
      <c r="B5" s="141"/>
      <c r="C5" s="142"/>
      <c r="D5" s="142"/>
      <c r="E5" s="143"/>
      <c r="K5" s="141"/>
      <c r="L5" s="142"/>
      <c r="M5" s="142"/>
      <c r="N5" s="143"/>
    </row>
    <row r="6" spans="2:14" x14ac:dyDescent="0.25">
      <c r="B6" s="135" t="s">
        <v>118</v>
      </c>
      <c r="C6" s="144"/>
      <c r="D6" s="144"/>
      <c r="E6" s="136"/>
      <c r="K6" s="135" t="s">
        <v>118</v>
      </c>
      <c r="L6" s="144"/>
      <c r="M6" s="144"/>
      <c r="N6" s="136"/>
    </row>
    <row r="7" spans="2:14" x14ac:dyDescent="0.25">
      <c r="B7" s="58" t="s">
        <v>119</v>
      </c>
      <c r="C7" s="75" t="s">
        <v>120</v>
      </c>
      <c r="D7" s="76"/>
      <c r="E7" s="77"/>
      <c r="K7" s="58" t="s">
        <v>119</v>
      </c>
      <c r="L7" s="75" t="s">
        <v>120</v>
      </c>
      <c r="M7" s="78"/>
      <c r="N7" s="79"/>
    </row>
    <row r="8" spans="2:14" x14ac:dyDescent="0.25">
      <c r="B8" s="58" t="s">
        <v>121</v>
      </c>
      <c r="C8" s="75" t="s">
        <v>120</v>
      </c>
      <c r="D8" s="76"/>
      <c r="E8" s="80"/>
      <c r="K8" s="58" t="s">
        <v>121</v>
      </c>
      <c r="L8" s="75" t="s">
        <v>120</v>
      </c>
      <c r="M8" s="78"/>
      <c r="N8" s="62"/>
    </row>
    <row r="9" spans="2:14" x14ac:dyDescent="0.25">
      <c r="B9" s="81" t="s">
        <v>122</v>
      </c>
      <c r="C9" s="82"/>
      <c r="D9" s="82"/>
      <c r="E9" s="83"/>
      <c r="K9" s="81" t="s">
        <v>122</v>
      </c>
      <c r="L9" s="82"/>
      <c r="M9" s="82"/>
      <c r="N9" s="83"/>
    </row>
    <row r="10" spans="2:14" x14ac:dyDescent="0.25">
      <c r="B10" s="135" t="s">
        <v>123</v>
      </c>
      <c r="C10" s="144"/>
      <c r="D10" s="144"/>
      <c r="E10" s="136"/>
      <c r="K10" s="135" t="s">
        <v>123</v>
      </c>
      <c r="L10" s="144"/>
      <c r="M10" s="144"/>
      <c r="N10" s="136"/>
    </row>
    <row r="11" spans="2:14" x14ac:dyDescent="0.25">
      <c r="B11" s="84"/>
      <c r="C11" s="85"/>
      <c r="D11" s="86" t="s">
        <v>124</v>
      </c>
      <c r="E11" s="87"/>
      <c r="K11" s="84"/>
      <c r="L11" s="85"/>
      <c r="M11" s="86" t="s">
        <v>124</v>
      </c>
      <c r="N11" s="88"/>
    </row>
    <row r="12" spans="2:14" x14ac:dyDescent="0.25">
      <c r="B12" s="135" t="s">
        <v>125</v>
      </c>
      <c r="C12" s="144"/>
      <c r="D12" s="144"/>
      <c r="E12" s="136"/>
      <c r="K12" s="135" t="s">
        <v>125</v>
      </c>
      <c r="L12" s="144"/>
      <c r="M12" s="144"/>
      <c r="N12" s="136"/>
    </row>
    <row r="13" spans="2:14" x14ac:dyDescent="0.25">
      <c r="B13" s="145" t="s">
        <v>144</v>
      </c>
      <c r="C13" s="146"/>
      <c r="D13" s="147"/>
      <c r="E13" s="91"/>
      <c r="K13" s="148" t="s">
        <v>126</v>
      </c>
      <c r="L13" s="149"/>
      <c r="M13" s="149"/>
      <c r="N13" s="92"/>
    </row>
    <row r="14" spans="2:14" x14ac:dyDescent="0.25">
      <c r="B14" s="89"/>
      <c r="C14" s="90"/>
      <c r="D14" s="90"/>
      <c r="E14" s="93"/>
      <c r="K14" s="145" t="s">
        <v>144</v>
      </c>
      <c r="L14" s="146"/>
      <c r="M14" s="146"/>
      <c r="N14" s="105"/>
    </row>
    <row r="15" spans="2:14" x14ac:dyDescent="0.25">
      <c r="B15" s="148" t="s">
        <v>127</v>
      </c>
      <c r="C15" s="149"/>
      <c r="D15" s="149"/>
      <c r="E15" s="95"/>
      <c r="K15" s="150"/>
      <c r="L15" s="151"/>
      <c r="M15" s="151"/>
      <c r="N15" s="106"/>
    </row>
    <row r="16" spans="2:14" x14ac:dyDescent="0.25">
      <c r="B16" s="89"/>
      <c r="C16" s="90"/>
      <c r="D16" s="90"/>
      <c r="E16" s="93"/>
      <c r="K16" s="135" t="s">
        <v>128</v>
      </c>
      <c r="L16" s="144"/>
      <c r="M16" s="144"/>
      <c r="N16" s="136"/>
    </row>
    <row r="17" spans="2:22" x14ac:dyDescent="0.25">
      <c r="B17" s="135" t="s">
        <v>128</v>
      </c>
      <c r="C17" s="144"/>
      <c r="D17" s="144"/>
      <c r="E17" s="136"/>
      <c r="K17" s="145" t="s">
        <v>129</v>
      </c>
      <c r="L17" s="146"/>
      <c r="M17" s="147"/>
      <c r="N17" s="96"/>
    </row>
    <row r="18" spans="2:22" x14ac:dyDescent="0.25">
      <c r="B18" s="145" t="s">
        <v>130</v>
      </c>
      <c r="C18" s="146"/>
      <c r="D18" s="147"/>
      <c r="E18" s="97"/>
      <c r="K18" s="145" t="s">
        <v>130</v>
      </c>
      <c r="L18" s="146"/>
      <c r="M18" s="147"/>
      <c r="N18" s="96"/>
    </row>
    <row r="19" spans="2:22" x14ac:dyDescent="0.25">
      <c r="B19" s="145" t="s">
        <v>131</v>
      </c>
      <c r="C19" s="146"/>
      <c r="D19" s="147"/>
      <c r="E19" s="97"/>
      <c r="G19" s="98"/>
      <c r="K19" s="145" t="s">
        <v>131</v>
      </c>
      <c r="L19" s="146"/>
      <c r="M19" s="147"/>
      <c r="N19" s="96"/>
      <c r="P19" s="99"/>
    </row>
    <row r="20" spans="2:22" x14ac:dyDescent="0.25">
      <c r="B20" s="155"/>
      <c r="C20" s="156"/>
      <c r="D20" s="156"/>
      <c r="E20" s="157"/>
      <c r="K20" s="155"/>
      <c r="L20" s="156"/>
      <c r="M20" s="156"/>
      <c r="N20" s="157"/>
    </row>
    <row r="21" spans="2:22" x14ac:dyDescent="0.25">
      <c r="B21" s="145" t="s">
        <v>132</v>
      </c>
      <c r="C21" s="146"/>
      <c r="D21" s="147"/>
      <c r="E21" s="100"/>
      <c r="K21" s="145" t="s">
        <v>132</v>
      </c>
      <c r="L21" s="146"/>
      <c r="M21" s="147"/>
      <c r="N21" s="100"/>
    </row>
    <row r="22" spans="2:22" x14ac:dyDescent="0.25">
      <c r="B22" s="152" t="s">
        <v>134</v>
      </c>
      <c r="C22" s="153"/>
      <c r="D22" s="154"/>
      <c r="E22" s="100"/>
      <c r="K22" s="152" t="s">
        <v>133</v>
      </c>
      <c r="L22" s="153"/>
      <c r="M22" s="154"/>
      <c r="N22" s="100"/>
    </row>
    <row r="23" spans="2:22" x14ac:dyDescent="0.25">
      <c r="B23" s="145" t="s">
        <v>135</v>
      </c>
      <c r="C23" s="146"/>
      <c r="D23" s="147"/>
      <c r="E23" s="100"/>
      <c r="K23" s="145" t="s">
        <v>135</v>
      </c>
      <c r="L23" s="146"/>
      <c r="M23" s="147"/>
      <c r="N23" s="100"/>
      <c r="V23" s="99"/>
    </row>
    <row r="24" spans="2:22" x14ac:dyDescent="0.25">
      <c r="B24" s="155"/>
      <c r="C24" s="156"/>
      <c r="D24" s="156"/>
      <c r="E24" s="157"/>
      <c r="K24" s="155"/>
      <c r="L24" s="156"/>
      <c r="M24" s="156"/>
      <c r="N24" s="157"/>
    </row>
    <row r="25" spans="2:22" x14ac:dyDescent="0.25">
      <c r="B25" s="135" t="s">
        <v>136</v>
      </c>
      <c r="C25" s="144"/>
      <c r="D25" s="144"/>
      <c r="E25" s="136"/>
      <c r="K25" s="135" t="s">
        <v>136</v>
      </c>
      <c r="L25" s="144"/>
      <c r="M25" s="144"/>
      <c r="N25" s="136"/>
    </row>
    <row r="26" spans="2:22" ht="15.75" thickBot="1" x14ac:dyDescent="0.3">
      <c r="B26" s="158"/>
      <c r="C26" s="159"/>
      <c r="D26" s="159"/>
      <c r="E26" s="160"/>
      <c r="K26" s="158"/>
      <c r="L26" s="159"/>
      <c r="M26" s="159"/>
      <c r="N26" s="160"/>
    </row>
    <row r="33" spans="11:18" x14ac:dyDescent="0.25">
      <c r="P33" s="99"/>
    </row>
    <row r="34" spans="11:18" x14ac:dyDescent="0.25">
      <c r="K34" s="99"/>
    </row>
    <row r="35" spans="11:18" x14ac:dyDescent="0.25">
      <c r="L35" s="101"/>
    </row>
    <row r="38" spans="11:18" x14ac:dyDescent="0.25">
      <c r="R38" s="99"/>
    </row>
    <row r="69" spans="19:19" x14ac:dyDescent="0.25">
      <c r="S69" s="98"/>
    </row>
  </sheetData>
  <mergeCells count="36">
    <mergeCell ref="B24:E24"/>
    <mergeCell ref="K25:N25"/>
    <mergeCell ref="B25:E25"/>
    <mergeCell ref="K26:N26"/>
    <mergeCell ref="B26:E26"/>
    <mergeCell ref="K24:N24"/>
    <mergeCell ref="B18:D18"/>
    <mergeCell ref="K19:M19"/>
    <mergeCell ref="B19:D19"/>
    <mergeCell ref="K20:N20"/>
    <mergeCell ref="B20:E20"/>
    <mergeCell ref="K18:M18"/>
    <mergeCell ref="B21:D21"/>
    <mergeCell ref="K22:M22"/>
    <mergeCell ref="B22:D22"/>
    <mergeCell ref="K23:M23"/>
    <mergeCell ref="B23:D23"/>
    <mergeCell ref="K21:M21"/>
    <mergeCell ref="K14:M14"/>
    <mergeCell ref="B15:D15"/>
    <mergeCell ref="K16:N16"/>
    <mergeCell ref="K17:M17"/>
    <mergeCell ref="B17:E17"/>
    <mergeCell ref="K15:M15"/>
    <mergeCell ref="B10:E10"/>
    <mergeCell ref="K10:N10"/>
    <mergeCell ref="B12:E12"/>
    <mergeCell ref="K12:N12"/>
    <mergeCell ref="B13:D13"/>
    <mergeCell ref="K13:M13"/>
    <mergeCell ref="B4:E4"/>
    <mergeCell ref="K4:N4"/>
    <mergeCell ref="B5:E5"/>
    <mergeCell ref="K5:N5"/>
    <mergeCell ref="B6:E6"/>
    <mergeCell ref="K6:N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topLeftCell="A13" workbookViewId="0">
      <selection activeCell="B16" sqref="B16:E16"/>
    </sheetView>
  </sheetViews>
  <sheetFormatPr defaultColWidth="8.85546875" defaultRowHeight="15" x14ac:dyDescent="0.25"/>
  <cols>
    <col min="1" max="1" width="8.85546875" style="73"/>
    <col min="2" max="2" width="22.140625" style="73" customWidth="1"/>
    <col min="3" max="16384" width="8.85546875" style="73"/>
  </cols>
  <sheetData>
    <row r="1" spans="2:5" ht="19.899999999999999" customHeight="1" x14ac:dyDescent="0.25">
      <c r="B1" s="72" t="s">
        <v>137</v>
      </c>
    </row>
    <row r="2" spans="2:5" ht="15.75" thickBot="1" x14ac:dyDescent="0.3"/>
    <row r="3" spans="2:5" x14ac:dyDescent="0.25">
      <c r="B3" s="138" t="s">
        <v>138</v>
      </c>
      <c r="C3" s="140"/>
      <c r="D3" s="140"/>
      <c r="E3" s="139"/>
    </row>
    <row r="4" spans="2:5" x14ac:dyDescent="0.25">
      <c r="B4" s="141"/>
      <c r="C4" s="142"/>
      <c r="D4" s="142"/>
      <c r="E4" s="143"/>
    </row>
    <row r="5" spans="2:5" x14ac:dyDescent="0.25">
      <c r="B5" s="135" t="s">
        <v>118</v>
      </c>
      <c r="C5" s="144"/>
      <c r="D5" s="144"/>
      <c r="E5" s="136"/>
    </row>
    <row r="6" spans="2:5" x14ac:dyDescent="0.25">
      <c r="B6" s="58" t="s">
        <v>119</v>
      </c>
      <c r="C6" s="86" t="s">
        <v>139</v>
      </c>
      <c r="D6" s="78"/>
      <c r="E6" s="102"/>
    </row>
    <row r="7" spans="2:5" x14ac:dyDescent="0.25">
      <c r="B7" s="58" t="s">
        <v>121</v>
      </c>
      <c r="C7" s="86" t="s">
        <v>139</v>
      </c>
      <c r="D7" s="78"/>
      <c r="E7" s="103"/>
    </row>
    <row r="8" spans="2:5" x14ac:dyDescent="0.25">
      <c r="B8" s="81" t="s">
        <v>122</v>
      </c>
      <c r="C8" s="82"/>
      <c r="D8" s="82"/>
      <c r="E8" s="83"/>
    </row>
    <row r="9" spans="2:5" x14ac:dyDescent="0.25">
      <c r="B9" s="135" t="s">
        <v>123</v>
      </c>
      <c r="C9" s="144"/>
      <c r="D9" s="144"/>
      <c r="E9" s="136"/>
    </row>
    <row r="10" spans="2:5" x14ac:dyDescent="0.25">
      <c r="B10" s="84"/>
      <c r="C10" s="85"/>
      <c r="D10" s="86" t="s">
        <v>124</v>
      </c>
      <c r="E10" s="88"/>
    </row>
    <row r="11" spans="2:5" x14ac:dyDescent="0.25">
      <c r="B11" s="135" t="s">
        <v>125</v>
      </c>
      <c r="C11" s="144"/>
      <c r="D11" s="144"/>
      <c r="E11" s="136"/>
    </row>
    <row r="12" spans="2:5" x14ac:dyDescent="0.25">
      <c r="B12" s="148" t="s">
        <v>144</v>
      </c>
      <c r="C12" s="149"/>
      <c r="D12" s="149"/>
      <c r="E12" s="94"/>
    </row>
    <row r="13" spans="2:5" x14ac:dyDescent="0.25">
      <c r="B13" s="135" t="s">
        <v>128</v>
      </c>
      <c r="C13" s="144"/>
      <c r="D13" s="144"/>
      <c r="E13" s="136"/>
    </row>
    <row r="14" spans="2:5" x14ac:dyDescent="0.25">
      <c r="B14" s="145" t="s">
        <v>131</v>
      </c>
      <c r="C14" s="146"/>
      <c r="D14" s="147"/>
      <c r="E14" s="96"/>
    </row>
    <row r="15" spans="2:5" x14ac:dyDescent="0.25">
      <c r="B15" s="145" t="s">
        <v>140</v>
      </c>
      <c r="C15" s="146"/>
      <c r="D15" s="147"/>
      <c r="E15" s="96"/>
    </row>
    <row r="16" spans="2:5" x14ac:dyDescent="0.25">
      <c r="B16" s="155"/>
      <c r="C16" s="156"/>
      <c r="D16" s="156"/>
      <c r="E16" s="157"/>
    </row>
    <row r="17" spans="2:5" x14ac:dyDescent="0.25">
      <c r="B17" s="148" t="s">
        <v>141</v>
      </c>
      <c r="C17" s="149"/>
      <c r="D17" s="149"/>
      <c r="E17" s="104"/>
    </row>
    <row r="18" spans="2:5" x14ac:dyDescent="0.25">
      <c r="B18" s="148" t="s">
        <v>142</v>
      </c>
      <c r="C18" s="149"/>
      <c r="D18" s="149"/>
      <c r="E18" s="104"/>
    </row>
    <row r="19" spans="2:5" x14ac:dyDescent="0.25">
      <c r="B19" s="148" t="s">
        <v>143</v>
      </c>
      <c r="C19" s="161"/>
      <c r="D19" s="161"/>
      <c r="E19" s="100"/>
    </row>
    <row r="20" spans="2:5" x14ac:dyDescent="0.25">
      <c r="B20" s="148" t="s">
        <v>135</v>
      </c>
      <c r="C20" s="149"/>
      <c r="D20" s="149"/>
      <c r="E20" s="100"/>
    </row>
    <row r="21" spans="2:5" x14ac:dyDescent="0.25">
      <c r="B21" s="155"/>
      <c r="C21" s="156"/>
      <c r="D21" s="156"/>
      <c r="E21" s="157"/>
    </row>
    <row r="22" spans="2:5" x14ac:dyDescent="0.25">
      <c r="B22" s="135" t="s">
        <v>136</v>
      </c>
      <c r="C22" s="144"/>
      <c r="D22" s="144"/>
      <c r="E22" s="136"/>
    </row>
    <row r="23" spans="2:5" ht="15.75" thickBot="1" x14ac:dyDescent="0.3">
      <c r="B23" s="158"/>
      <c r="C23" s="159"/>
      <c r="D23" s="159"/>
      <c r="E23" s="160"/>
    </row>
  </sheetData>
  <mergeCells count="17">
    <mergeCell ref="B19:D19"/>
    <mergeCell ref="B20:D20"/>
    <mergeCell ref="B21:E21"/>
    <mergeCell ref="B22:E22"/>
    <mergeCell ref="B23:E23"/>
    <mergeCell ref="B18:D18"/>
    <mergeCell ref="B3:E3"/>
    <mergeCell ref="B4:E4"/>
    <mergeCell ref="B5:E5"/>
    <mergeCell ref="B9:E9"/>
    <mergeCell ref="B11:E11"/>
    <mergeCell ref="B12:D12"/>
    <mergeCell ref="B13:E13"/>
    <mergeCell ref="B14:D14"/>
    <mergeCell ref="B15:D15"/>
    <mergeCell ref="B16:E16"/>
    <mergeCell ref="B17:D1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7" workbookViewId="0">
      <selection activeCell="D23" sqref="D23"/>
    </sheetView>
  </sheetViews>
  <sheetFormatPr defaultColWidth="9.140625" defaultRowHeight="12.75" x14ac:dyDescent="0.2"/>
  <cols>
    <col min="1" max="1" width="40.85546875" style="14" bestFit="1" customWidth="1"/>
    <col min="2" max="2" width="105" style="14" bestFit="1" customWidth="1"/>
    <col min="15" max="16384" width="9.140625" style="14"/>
  </cols>
  <sheetData>
    <row r="1" spans="1:2" ht="15" x14ac:dyDescent="0.25">
      <c r="A1" s="1" t="s">
        <v>17</v>
      </c>
      <c r="B1" s="3"/>
    </row>
    <row r="2" spans="1:2" ht="15" x14ac:dyDescent="0.25">
      <c r="A2" s="3"/>
      <c r="B2" s="3"/>
    </row>
    <row r="3" spans="1:2" ht="15" x14ac:dyDescent="0.25">
      <c r="A3" s="9" t="s">
        <v>18</v>
      </c>
      <c r="B3" s="10" t="s">
        <v>19</v>
      </c>
    </row>
    <row r="4" spans="1:2" ht="15" x14ac:dyDescent="0.25">
      <c r="A4" s="9" t="s">
        <v>20</v>
      </c>
      <c r="B4" s="10" t="s">
        <v>21</v>
      </c>
    </row>
    <row r="5" spans="1:2" ht="15" x14ac:dyDescent="0.25">
      <c r="A5" s="9" t="s">
        <v>22</v>
      </c>
      <c r="B5" s="10" t="s">
        <v>23</v>
      </c>
    </row>
    <row r="6" spans="1:2" ht="15" x14ac:dyDescent="0.25">
      <c r="A6" s="9" t="s">
        <v>24</v>
      </c>
      <c r="B6" s="10" t="s">
        <v>25</v>
      </c>
    </row>
    <row r="7" spans="1:2" ht="15" x14ac:dyDescent="0.25">
      <c r="A7" s="9" t="s">
        <v>26</v>
      </c>
      <c r="B7" s="10" t="s">
        <v>27</v>
      </c>
    </row>
    <row r="8" spans="1:2" ht="15" x14ac:dyDescent="0.25">
      <c r="A8" s="9" t="s">
        <v>66</v>
      </c>
      <c r="B8" s="10" t="s">
        <v>28</v>
      </c>
    </row>
    <row r="9" spans="1:2" ht="15" x14ac:dyDescent="0.25">
      <c r="A9" s="9" t="s">
        <v>29</v>
      </c>
      <c r="B9" s="10" t="s">
        <v>30</v>
      </c>
    </row>
    <row r="10" spans="1:2" ht="15" x14ac:dyDescent="0.25">
      <c r="A10" s="9" t="s">
        <v>31</v>
      </c>
      <c r="B10" s="10" t="s">
        <v>32</v>
      </c>
    </row>
    <row r="11" spans="1:2" ht="15" x14ac:dyDescent="0.25">
      <c r="A11" s="9" t="s">
        <v>33</v>
      </c>
      <c r="B11" s="10" t="s">
        <v>34</v>
      </c>
    </row>
    <row r="12" spans="1:2" ht="15" x14ac:dyDescent="0.25">
      <c r="A12" s="9" t="s">
        <v>35</v>
      </c>
      <c r="B12" s="10" t="s">
        <v>36</v>
      </c>
    </row>
    <row r="13" spans="1:2" ht="15" x14ac:dyDescent="0.25">
      <c r="A13" s="9" t="s">
        <v>37</v>
      </c>
      <c r="B13" s="10" t="s">
        <v>38</v>
      </c>
    </row>
    <row r="14" spans="1:2" ht="15" x14ac:dyDescent="0.25">
      <c r="A14" s="9" t="s">
        <v>70</v>
      </c>
      <c r="B14" s="10" t="s">
        <v>39</v>
      </c>
    </row>
    <row r="15" spans="1:2" ht="15" x14ac:dyDescent="0.25">
      <c r="A15" s="9" t="s">
        <v>40</v>
      </c>
      <c r="B15" s="10" t="s">
        <v>41</v>
      </c>
    </row>
    <row r="16" spans="1:2" ht="15" x14ac:dyDescent="0.25">
      <c r="A16" s="9" t="s">
        <v>42</v>
      </c>
      <c r="B16" s="10" t="s">
        <v>43</v>
      </c>
    </row>
    <row r="17" spans="1:2" ht="15" x14ac:dyDescent="0.25">
      <c r="A17" s="9" t="s">
        <v>44</v>
      </c>
      <c r="B17" s="10" t="s">
        <v>45</v>
      </c>
    </row>
    <row r="18" spans="1:2" ht="15" x14ac:dyDescent="0.25">
      <c r="A18" s="9" t="s">
        <v>46</v>
      </c>
      <c r="B18" s="10" t="s">
        <v>47</v>
      </c>
    </row>
    <row r="19" spans="1:2" ht="15" x14ac:dyDescent="0.25">
      <c r="A19" s="9" t="s">
        <v>48</v>
      </c>
      <c r="B19" s="10" t="s">
        <v>49</v>
      </c>
    </row>
    <row r="20" spans="1:2" ht="15" x14ac:dyDescent="0.25">
      <c r="A20" s="9" t="s">
        <v>50</v>
      </c>
      <c r="B20" s="10" t="s">
        <v>51</v>
      </c>
    </row>
    <row r="21" spans="1:2" ht="15" x14ac:dyDescent="0.25">
      <c r="A21" s="9" t="s">
        <v>52</v>
      </c>
      <c r="B21" s="11" t="s">
        <v>53</v>
      </c>
    </row>
    <row r="22" spans="1:2" ht="15" x14ac:dyDescent="0.25">
      <c r="A22" s="12" t="s">
        <v>54</v>
      </c>
      <c r="B22" s="11" t="s">
        <v>55</v>
      </c>
    </row>
    <row r="23" spans="1:2" ht="15" x14ac:dyDescent="0.25">
      <c r="A23" s="12" t="s">
        <v>56</v>
      </c>
      <c r="B23" s="11" t="s">
        <v>57</v>
      </c>
    </row>
    <row r="24" spans="1:2" ht="15" x14ac:dyDescent="0.25">
      <c r="A24" s="12" t="s">
        <v>58</v>
      </c>
      <c r="B24" s="11" t="s">
        <v>59</v>
      </c>
    </row>
    <row r="25" spans="1:2" ht="15" x14ac:dyDescent="0.25">
      <c r="A25" s="12" t="s">
        <v>60</v>
      </c>
      <c r="B25" s="11" t="s">
        <v>61</v>
      </c>
    </row>
    <row r="26" spans="1:2" ht="15" x14ac:dyDescent="0.25">
      <c r="A26" s="3"/>
      <c r="B26" s="3"/>
    </row>
    <row r="27" spans="1:2" ht="15" x14ac:dyDescent="0.25">
      <c r="A27" s="13"/>
      <c r="B27" s="3"/>
    </row>
    <row r="28" spans="1:2" ht="15" x14ac:dyDescent="0.25">
      <c r="A28" s="3"/>
      <c r="B28" s="3"/>
    </row>
    <row r="29" spans="1:2" ht="15" x14ac:dyDescent="0.25">
      <c r="A29" s="3"/>
      <c r="B29" s="3"/>
    </row>
    <row r="30" spans="1:2" ht="15" x14ac:dyDescent="0.25">
      <c r="A30" s="3"/>
      <c r="B30" s="3"/>
    </row>
    <row r="31" spans="1:2" ht="15" x14ac:dyDescent="0.25">
      <c r="A31" s="3"/>
      <c r="B31" s="3"/>
    </row>
    <row r="32" spans="1:2" ht="15" x14ac:dyDescent="0.25">
      <c r="A32" s="3"/>
      <c r="B32" s="3"/>
    </row>
    <row r="33" spans="1:2" ht="15" x14ac:dyDescent="0.25">
      <c r="A33" s="3"/>
      <c r="B33" s="3"/>
    </row>
    <row r="34" spans="1:2" ht="15" x14ac:dyDescent="0.25">
      <c r="A34" s="3"/>
      <c r="B34" s="3"/>
    </row>
    <row r="35" spans="1:2" ht="15" x14ac:dyDescent="0.25">
      <c r="A35" s="3"/>
      <c r="B35" s="3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3"/>
  <sheetViews>
    <sheetView workbookViewId="0">
      <selection activeCell="B1" sqref="B1:B1048576"/>
    </sheetView>
  </sheetViews>
  <sheetFormatPr defaultColWidth="9.140625" defaultRowHeight="12.75" x14ac:dyDescent="0.2"/>
  <cols>
    <col min="1" max="1" width="9.42578125" style="28" bestFit="1" customWidth="1"/>
    <col min="2" max="2" width="10.42578125" style="29" customWidth="1"/>
    <col min="3" max="3" width="8.28515625" style="28" customWidth="1"/>
    <col min="4" max="4" width="12.28515625" style="28" customWidth="1"/>
    <col min="5" max="5" width="5.85546875" style="28" customWidth="1"/>
    <col min="6" max="6" width="10.140625" style="28" customWidth="1"/>
    <col min="7" max="7" width="11" style="28" customWidth="1"/>
    <col min="8" max="8" width="10.140625" style="28" customWidth="1"/>
    <col min="9" max="9" width="12.140625" style="28" customWidth="1"/>
    <col min="10" max="10" width="11.85546875" style="28" customWidth="1"/>
    <col min="11" max="11" width="8.7109375" style="28" customWidth="1"/>
    <col min="12" max="12" width="9.28515625" style="28" customWidth="1"/>
    <col min="13" max="13" width="9.7109375" style="28" customWidth="1"/>
    <col min="14" max="14" width="10.42578125" style="28" customWidth="1"/>
    <col min="15" max="15" width="12" customWidth="1"/>
    <col min="16" max="16" width="12.28515625" style="28" customWidth="1"/>
    <col min="17" max="17" width="9.85546875" customWidth="1"/>
    <col min="18" max="18" width="11.42578125" style="28" customWidth="1"/>
    <col min="19" max="19" width="9" customWidth="1"/>
    <col min="20" max="20" width="9" style="28" customWidth="1"/>
    <col min="21" max="21" width="13.28515625" style="28" customWidth="1"/>
    <col min="22" max="22" width="13" customWidth="1"/>
    <col min="23" max="23" width="9.140625" style="14"/>
    <col min="24" max="24" width="12.5703125" style="14" customWidth="1"/>
    <col min="25" max="25" width="9.140625" style="14"/>
    <col min="26" max="26" width="12.7109375" style="28" customWidth="1"/>
    <col min="27" max="27" width="13" style="28" customWidth="1"/>
    <col min="28" max="28" width="13.42578125" style="28" customWidth="1"/>
    <col min="29" max="16384" width="9.140625" style="14"/>
  </cols>
  <sheetData>
    <row r="1" spans="1:40" s="21" customFormat="1" ht="15" x14ac:dyDescent="0.25">
      <c r="A1" s="15" t="s">
        <v>62</v>
      </c>
      <c r="B1" s="16" t="s">
        <v>63</v>
      </c>
      <c r="C1" s="15" t="s">
        <v>20</v>
      </c>
      <c r="D1" s="15" t="s">
        <v>64</v>
      </c>
      <c r="E1" s="15" t="s">
        <v>24</v>
      </c>
      <c r="F1" s="15" t="s">
        <v>65</v>
      </c>
      <c r="G1" s="15" t="s">
        <v>66</v>
      </c>
      <c r="H1" s="17" t="s">
        <v>67</v>
      </c>
      <c r="I1" s="17" t="s">
        <v>68</v>
      </c>
      <c r="J1" s="17" t="s">
        <v>69</v>
      </c>
      <c r="K1" s="15" t="s">
        <v>35</v>
      </c>
      <c r="L1" s="15" t="s">
        <v>37</v>
      </c>
      <c r="M1" s="15" t="s">
        <v>70</v>
      </c>
      <c r="N1" s="15" t="s">
        <v>40</v>
      </c>
      <c r="O1" s="17" t="s">
        <v>42</v>
      </c>
      <c r="P1" s="15" t="s">
        <v>44</v>
      </c>
      <c r="Q1" s="15" t="s">
        <v>46</v>
      </c>
      <c r="R1" s="15" t="s">
        <v>48</v>
      </c>
      <c r="S1" s="17" t="s">
        <v>71</v>
      </c>
      <c r="T1" s="15" t="s">
        <v>52</v>
      </c>
      <c r="U1" s="18" t="s">
        <v>72</v>
      </c>
      <c r="V1" s="17" t="s">
        <v>73</v>
      </c>
      <c r="W1" s="15" t="s">
        <v>58</v>
      </c>
      <c r="X1" s="15" t="s">
        <v>74</v>
      </c>
      <c r="Y1" s="19"/>
      <c r="Z1" s="20"/>
      <c r="AA1" s="20"/>
      <c r="AB1" s="20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</row>
    <row r="2" spans="1:40" ht="15" x14ac:dyDescent="0.25">
      <c r="A2" s="22">
        <v>1</v>
      </c>
      <c r="B2" s="23">
        <v>547</v>
      </c>
      <c r="C2" s="22">
        <v>6</v>
      </c>
      <c r="D2" s="22">
        <v>940</v>
      </c>
      <c r="E2" s="22">
        <v>45</v>
      </c>
      <c r="F2" s="22">
        <v>240</v>
      </c>
      <c r="G2" s="22">
        <v>2</v>
      </c>
      <c r="H2" s="24">
        <v>0.4</v>
      </c>
      <c r="I2" s="24">
        <v>0.5</v>
      </c>
      <c r="J2" s="24">
        <v>0.6</v>
      </c>
      <c r="K2" s="22">
        <v>5</v>
      </c>
      <c r="L2" s="22">
        <v>1</v>
      </c>
      <c r="M2" s="22">
        <v>0</v>
      </c>
      <c r="N2" s="22">
        <v>3</v>
      </c>
      <c r="O2" s="24">
        <v>1</v>
      </c>
      <c r="P2" s="22">
        <v>0</v>
      </c>
      <c r="Q2" s="22">
        <v>0</v>
      </c>
      <c r="R2" s="22">
        <v>0</v>
      </c>
      <c r="S2" s="24">
        <v>0</v>
      </c>
      <c r="T2" s="22">
        <v>1</v>
      </c>
      <c r="U2" s="25">
        <v>890</v>
      </c>
      <c r="V2" s="24">
        <v>8.5</v>
      </c>
      <c r="W2" s="22">
        <v>3</v>
      </c>
      <c r="X2" s="22">
        <v>2</v>
      </c>
      <c r="Y2" s="26"/>
      <c r="Z2" s="26"/>
      <c r="AA2" s="26"/>
      <c r="AB2" s="26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15" x14ac:dyDescent="0.25">
      <c r="A3" s="22">
        <v>2</v>
      </c>
      <c r="B3" s="23">
        <v>413</v>
      </c>
      <c r="C3" s="22">
        <v>7</v>
      </c>
      <c r="D3" s="22">
        <v>890</v>
      </c>
      <c r="E3" s="22">
        <v>24</v>
      </c>
      <c r="F3" s="22">
        <v>160</v>
      </c>
      <c r="G3" s="22">
        <v>2</v>
      </c>
      <c r="H3" s="24">
        <v>0.6</v>
      </c>
      <c r="I3" s="24">
        <v>1.1000000000000001</v>
      </c>
      <c r="J3" s="24">
        <v>0.9</v>
      </c>
      <c r="K3" s="22">
        <v>3</v>
      </c>
      <c r="L3" s="22">
        <v>1</v>
      </c>
      <c r="M3" s="22">
        <v>0</v>
      </c>
      <c r="N3" s="22">
        <v>3</v>
      </c>
      <c r="O3" s="24">
        <v>1.5</v>
      </c>
      <c r="P3" s="22">
        <v>0</v>
      </c>
      <c r="Q3" s="22">
        <v>1</v>
      </c>
      <c r="R3" s="22">
        <v>0</v>
      </c>
      <c r="S3" s="24">
        <v>0</v>
      </c>
      <c r="T3" s="22">
        <v>1</v>
      </c>
      <c r="U3" s="25">
        <v>320</v>
      </c>
      <c r="V3" s="24">
        <v>4</v>
      </c>
      <c r="W3" s="22">
        <v>2</v>
      </c>
      <c r="X3" s="22">
        <v>1</v>
      </c>
      <c r="Y3" s="26"/>
      <c r="Z3" s="26"/>
      <c r="AA3" s="26"/>
      <c r="AB3" s="26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5" x14ac:dyDescent="0.25">
      <c r="A4" s="22">
        <v>3</v>
      </c>
      <c r="B4" s="23">
        <v>639</v>
      </c>
      <c r="C4" s="22">
        <v>5</v>
      </c>
      <c r="D4" s="22">
        <v>1015</v>
      </c>
      <c r="E4" s="22">
        <v>35</v>
      </c>
      <c r="F4" s="22">
        <v>180</v>
      </c>
      <c r="G4" s="22">
        <v>2</v>
      </c>
      <c r="H4" s="24">
        <v>0.4</v>
      </c>
      <c r="I4" s="24">
        <v>1.6</v>
      </c>
      <c r="J4" s="24">
        <v>1.4</v>
      </c>
      <c r="K4" s="22">
        <v>4</v>
      </c>
      <c r="L4" s="22">
        <v>2</v>
      </c>
      <c r="M4" s="22">
        <v>0</v>
      </c>
      <c r="N4" s="22">
        <v>2</v>
      </c>
      <c r="O4" s="24">
        <v>1</v>
      </c>
      <c r="P4" s="22">
        <v>1</v>
      </c>
      <c r="Q4" s="22">
        <v>0</v>
      </c>
      <c r="R4" s="22">
        <v>0</v>
      </c>
      <c r="S4" s="24">
        <v>0</v>
      </c>
      <c r="T4" s="22">
        <v>1</v>
      </c>
      <c r="U4" s="25">
        <v>370</v>
      </c>
      <c r="V4" s="24">
        <v>3</v>
      </c>
      <c r="W4" s="22">
        <v>3</v>
      </c>
      <c r="X4" s="22">
        <v>1</v>
      </c>
      <c r="Y4" s="26"/>
      <c r="Z4" s="26"/>
      <c r="AA4" s="26"/>
      <c r="AB4" s="26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5" x14ac:dyDescent="0.25">
      <c r="A5" s="22">
        <v>4</v>
      </c>
      <c r="B5" s="23">
        <v>933</v>
      </c>
      <c r="C5" s="22">
        <v>9</v>
      </c>
      <c r="D5" s="22">
        <v>1082</v>
      </c>
      <c r="E5" s="22">
        <v>28</v>
      </c>
      <c r="F5" s="22">
        <v>410</v>
      </c>
      <c r="G5" s="22">
        <v>3</v>
      </c>
      <c r="H5" s="24">
        <v>1.6</v>
      </c>
      <c r="I5" s="24">
        <v>0.1</v>
      </c>
      <c r="J5" s="24">
        <v>0.2</v>
      </c>
      <c r="K5" s="22">
        <v>5</v>
      </c>
      <c r="L5" s="22">
        <v>1</v>
      </c>
      <c r="M5" s="22">
        <v>0</v>
      </c>
      <c r="N5" s="22">
        <v>5</v>
      </c>
      <c r="O5" s="24">
        <v>2</v>
      </c>
      <c r="P5" s="22">
        <v>1</v>
      </c>
      <c r="Q5" s="22">
        <v>0</v>
      </c>
      <c r="R5" s="22">
        <v>0</v>
      </c>
      <c r="S5" s="24">
        <v>0</v>
      </c>
      <c r="T5" s="22">
        <v>1</v>
      </c>
      <c r="U5" s="25">
        <v>865</v>
      </c>
      <c r="V5" s="24">
        <v>4.8</v>
      </c>
      <c r="W5" s="22">
        <v>4</v>
      </c>
      <c r="X5" s="22">
        <v>2</v>
      </c>
      <c r="Y5" s="26"/>
      <c r="Z5" s="26"/>
      <c r="AA5" s="26"/>
      <c r="AB5" s="2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5" x14ac:dyDescent="0.25">
      <c r="A6" s="22">
        <v>5</v>
      </c>
      <c r="B6" s="23">
        <v>458</v>
      </c>
      <c r="C6" s="22">
        <v>5</v>
      </c>
      <c r="D6" s="22">
        <v>950</v>
      </c>
      <c r="E6" s="22">
        <v>35</v>
      </c>
      <c r="F6" s="22">
        <v>210</v>
      </c>
      <c r="G6" s="22">
        <v>1</v>
      </c>
      <c r="H6" s="24">
        <v>1.4</v>
      </c>
      <c r="I6" s="24">
        <v>0.3</v>
      </c>
      <c r="J6" s="24">
        <v>1.5</v>
      </c>
      <c r="K6" s="22">
        <v>3</v>
      </c>
      <c r="L6" s="22">
        <v>1</v>
      </c>
      <c r="M6" s="22">
        <v>0</v>
      </c>
      <c r="N6" s="22">
        <v>2</v>
      </c>
      <c r="O6" s="24">
        <v>1</v>
      </c>
      <c r="P6" s="22">
        <v>1</v>
      </c>
      <c r="Q6" s="22">
        <v>0</v>
      </c>
      <c r="R6" s="22">
        <v>0</v>
      </c>
      <c r="S6" s="24">
        <v>0</v>
      </c>
      <c r="T6" s="22">
        <v>1</v>
      </c>
      <c r="U6" s="25">
        <v>460</v>
      </c>
      <c r="V6" s="24">
        <v>5.2</v>
      </c>
      <c r="W6" s="22">
        <v>4</v>
      </c>
      <c r="X6" s="22">
        <v>3</v>
      </c>
      <c r="Y6" s="26"/>
      <c r="Z6" s="26"/>
      <c r="AA6" s="26"/>
      <c r="AB6" s="26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5" x14ac:dyDescent="0.25">
      <c r="A7" s="22">
        <v>6</v>
      </c>
      <c r="B7" s="23">
        <v>767</v>
      </c>
      <c r="C7" s="22">
        <v>5</v>
      </c>
      <c r="D7" s="22">
        <v>1742</v>
      </c>
      <c r="E7" s="22">
        <v>44</v>
      </c>
      <c r="F7" s="22">
        <v>210</v>
      </c>
      <c r="G7" s="22">
        <v>1</v>
      </c>
      <c r="H7" s="24">
        <v>0.9</v>
      </c>
      <c r="I7" s="24">
        <v>1.6</v>
      </c>
      <c r="J7" s="24">
        <v>1.4</v>
      </c>
      <c r="K7" s="22">
        <v>6</v>
      </c>
      <c r="L7" s="22">
        <v>2</v>
      </c>
      <c r="M7" s="22">
        <v>1</v>
      </c>
      <c r="N7" s="22">
        <v>2</v>
      </c>
      <c r="O7" s="24">
        <v>1</v>
      </c>
      <c r="P7" s="22">
        <v>0</v>
      </c>
      <c r="Q7" s="22">
        <v>0</v>
      </c>
      <c r="R7" s="22">
        <v>0</v>
      </c>
      <c r="S7" s="24">
        <v>0</v>
      </c>
      <c r="T7" s="22">
        <v>1</v>
      </c>
      <c r="U7" s="25">
        <v>340</v>
      </c>
      <c r="V7" s="24">
        <v>2.2999999999999998</v>
      </c>
      <c r="W7" s="22">
        <v>2</v>
      </c>
      <c r="X7" s="22">
        <v>3</v>
      </c>
      <c r="Y7" s="26"/>
      <c r="Z7" s="26"/>
      <c r="AA7" s="26"/>
      <c r="AB7" s="26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5" x14ac:dyDescent="0.25">
      <c r="A8" s="22">
        <v>7</v>
      </c>
      <c r="B8" s="23">
        <v>290</v>
      </c>
      <c r="C8" s="22">
        <v>5</v>
      </c>
      <c r="D8" s="22">
        <v>880</v>
      </c>
      <c r="E8" s="22">
        <v>35</v>
      </c>
      <c r="F8" s="22">
        <v>150</v>
      </c>
      <c r="G8" s="22">
        <v>2</v>
      </c>
      <c r="H8" s="24">
        <v>1.7</v>
      </c>
      <c r="I8" s="24">
        <v>0.1</v>
      </c>
      <c r="J8" s="24">
        <v>0.2</v>
      </c>
      <c r="K8" s="22">
        <v>3</v>
      </c>
      <c r="L8" s="22">
        <v>1</v>
      </c>
      <c r="M8" s="22">
        <v>0</v>
      </c>
      <c r="N8" s="22">
        <v>2</v>
      </c>
      <c r="O8" s="24">
        <v>1</v>
      </c>
      <c r="P8" s="22">
        <v>1</v>
      </c>
      <c r="Q8" s="22">
        <v>0</v>
      </c>
      <c r="R8" s="22">
        <v>0</v>
      </c>
      <c r="S8" s="24">
        <v>0</v>
      </c>
      <c r="T8" s="22">
        <v>1</v>
      </c>
      <c r="U8" s="25">
        <v>200</v>
      </c>
      <c r="V8" s="24">
        <v>3.6</v>
      </c>
      <c r="W8" s="22">
        <v>1</v>
      </c>
      <c r="X8" s="22">
        <v>3</v>
      </c>
      <c r="Y8" s="26"/>
      <c r="Z8" s="26"/>
      <c r="AA8" s="26"/>
      <c r="AB8" s="26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5" x14ac:dyDescent="0.25">
      <c r="A9" s="22">
        <v>8</v>
      </c>
      <c r="B9" s="23">
        <v>309</v>
      </c>
      <c r="C9" s="22">
        <v>7</v>
      </c>
      <c r="D9" s="22">
        <v>870</v>
      </c>
      <c r="E9" s="22">
        <v>42</v>
      </c>
      <c r="F9" s="22">
        <v>170</v>
      </c>
      <c r="G9" s="22">
        <v>1</v>
      </c>
      <c r="H9" s="24">
        <v>0.1</v>
      </c>
      <c r="I9" s="24">
        <v>1.7</v>
      </c>
      <c r="J9" s="24">
        <v>1.8</v>
      </c>
      <c r="K9" s="22">
        <v>3</v>
      </c>
      <c r="L9" s="22">
        <v>1</v>
      </c>
      <c r="M9" s="22">
        <v>0</v>
      </c>
      <c r="N9" s="22">
        <v>3</v>
      </c>
      <c r="O9" s="24">
        <v>1.5</v>
      </c>
      <c r="P9" s="22">
        <v>0</v>
      </c>
      <c r="Q9" s="22">
        <v>0</v>
      </c>
      <c r="R9" s="22">
        <v>0</v>
      </c>
      <c r="S9" s="24">
        <v>0</v>
      </c>
      <c r="T9" s="22">
        <v>1</v>
      </c>
      <c r="U9" s="25">
        <v>330</v>
      </c>
      <c r="V9" s="24">
        <v>5.6</v>
      </c>
      <c r="W9" s="22">
        <v>3</v>
      </c>
      <c r="X9" s="22">
        <v>3</v>
      </c>
      <c r="Y9" s="26"/>
      <c r="Z9" s="26"/>
      <c r="AA9" s="26"/>
      <c r="AB9" s="26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5" x14ac:dyDescent="0.25">
      <c r="A10" s="22">
        <v>9</v>
      </c>
      <c r="B10" s="23">
        <v>1162</v>
      </c>
      <c r="C10" s="22">
        <v>9</v>
      </c>
      <c r="D10" s="22">
        <v>1290</v>
      </c>
      <c r="E10" s="22">
        <v>39</v>
      </c>
      <c r="F10" s="22">
        <v>390</v>
      </c>
      <c r="G10" s="22">
        <v>1</v>
      </c>
      <c r="H10" s="24">
        <v>1.1000000000000001</v>
      </c>
      <c r="I10" s="24">
        <v>2</v>
      </c>
      <c r="J10" s="24">
        <v>0.5</v>
      </c>
      <c r="K10" s="22">
        <v>5</v>
      </c>
      <c r="L10" s="22">
        <v>2</v>
      </c>
      <c r="M10" s="22">
        <v>1</v>
      </c>
      <c r="N10" s="22">
        <v>5</v>
      </c>
      <c r="O10" s="24">
        <v>2</v>
      </c>
      <c r="P10" s="22">
        <v>0</v>
      </c>
      <c r="Q10" s="22">
        <v>0</v>
      </c>
      <c r="R10" s="22">
        <v>0</v>
      </c>
      <c r="S10" s="24">
        <v>0.3</v>
      </c>
      <c r="T10" s="22">
        <v>1</v>
      </c>
      <c r="U10" s="25">
        <v>785</v>
      </c>
      <c r="V10" s="24">
        <v>3.5</v>
      </c>
      <c r="W10" s="22">
        <v>3</v>
      </c>
      <c r="X10" s="22">
        <v>1</v>
      </c>
      <c r="Y10" s="26"/>
      <c r="Z10" s="26"/>
      <c r="AA10" s="26"/>
      <c r="AB10" s="26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5" x14ac:dyDescent="0.25">
      <c r="A11" s="22">
        <v>10</v>
      </c>
      <c r="B11" s="23">
        <v>582</v>
      </c>
      <c r="C11" s="22">
        <v>6</v>
      </c>
      <c r="D11" s="22">
        <v>960</v>
      </c>
      <c r="E11" s="22">
        <v>6</v>
      </c>
      <c r="F11" s="22">
        <v>240</v>
      </c>
      <c r="G11" s="22">
        <v>1</v>
      </c>
      <c r="H11" s="24">
        <v>1.6</v>
      </c>
      <c r="I11" s="24">
        <v>1.5</v>
      </c>
      <c r="J11" s="24">
        <v>1.7</v>
      </c>
      <c r="K11" s="22">
        <v>4</v>
      </c>
      <c r="L11" s="22">
        <v>1</v>
      </c>
      <c r="M11" s="22">
        <v>1</v>
      </c>
      <c r="N11" s="22">
        <v>3</v>
      </c>
      <c r="O11" s="24">
        <v>1.5</v>
      </c>
      <c r="P11" s="22">
        <v>0</v>
      </c>
      <c r="Q11" s="22">
        <v>1</v>
      </c>
      <c r="R11" s="22">
        <v>1</v>
      </c>
      <c r="S11" s="24">
        <v>0</v>
      </c>
      <c r="T11" s="22">
        <v>1</v>
      </c>
      <c r="U11" s="25">
        <v>395</v>
      </c>
      <c r="V11" s="24">
        <v>3.5</v>
      </c>
      <c r="W11" s="22">
        <v>2</v>
      </c>
      <c r="X11" s="22">
        <v>3</v>
      </c>
      <c r="Y11" s="26"/>
      <c r="Z11" s="26"/>
      <c r="AA11" s="26"/>
      <c r="AB11" s="26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5" x14ac:dyDescent="0.25">
      <c r="A12" s="22">
        <v>11</v>
      </c>
      <c r="B12" s="23">
        <v>1031</v>
      </c>
      <c r="C12" s="22">
        <v>8</v>
      </c>
      <c r="D12" s="22">
        <v>1392</v>
      </c>
      <c r="E12" s="22">
        <v>5</v>
      </c>
      <c r="F12" s="22">
        <v>310</v>
      </c>
      <c r="G12" s="22">
        <v>3</v>
      </c>
      <c r="H12" s="24">
        <v>0.8</v>
      </c>
      <c r="I12" s="24">
        <v>0.4</v>
      </c>
      <c r="J12" s="24">
        <v>0.9</v>
      </c>
      <c r="K12" s="22">
        <v>5</v>
      </c>
      <c r="L12" s="22">
        <v>2</v>
      </c>
      <c r="M12" s="22">
        <v>0</v>
      </c>
      <c r="N12" s="22">
        <v>5</v>
      </c>
      <c r="O12" s="24">
        <v>2</v>
      </c>
      <c r="P12" s="22">
        <v>0</v>
      </c>
      <c r="Q12" s="22">
        <v>1</v>
      </c>
      <c r="R12" s="22">
        <v>1</v>
      </c>
      <c r="S12" s="24">
        <v>0</v>
      </c>
      <c r="T12" s="22">
        <v>1</v>
      </c>
      <c r="U12" s="25">
        <v>615</v>
      </c>
      <c r="V12" s="24">
        <v>3.1</v>
      </c>
      <c r="W12" s="22">
        <v>2</v>
      </c>
      <c r="X12" s="22">
        <v>3</v>
      </c>
      <c r="Y12" s="26"/>
      <c r="Z12" s="26"/>
      <c r="AA12" s="26"/>
      <c r="AB12" s="26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5" x14ac:dyDescent="0.25">
      <c r="A13" s="22">
        <v>12</v>
      </c>
      <c r="B13" s="23">
        <v>875</v>
      </c>
      <c r="C13" s="22">
        <v>8</v>
      </c>
      <c r="D13" s="22">
        <v>950</v>
      </c>
      <c r="E13" s="22">
        <v>26</v>
      </c>
      <c r="F13" s="22">
        <v>380</v>
      </c>
      <c r="G13" s="22">
        <v>2</v>
      </c>
      <c r="H13" s="24">
        <v>1.9</v>
      </c>
      <c r="I13" s="24">
        <v>0.7</v>
      </c>
      <c r="J13" s="24">
        <v>1.5</v>
      </c>
      <c r="K13" s="22">
        <v>3</v>
      </c>
      <c r="L13" s="22">
        <v>2</v>
      </c>
      <c r="M13" s="22">
        <v>0</v>
      </c>
      <c r="N13" s="22">
        <v>5</v>
      </c>
      <c r="O13" s="24">
        <v>1.5</v>
      </c>
      <c r="P13" s="22">
        <v>1</v>
      </c>
      <c r="Q13" s="22">
        <v>0</v>
      </c>
      <c r="R13" s="22">
        <v>0</v>
      </c>
      <c r="S13" s="24">
        <v>0</v>
      </c>
      <c r="T13" s="22">
        <v>1</v>
      </c>
      <c r="U13" s="25">
        <v>575</v>
      </c>
      <c r="V13" s="24">
        <v>3.4</v>
      </c>
      <c r="W13" s="22">
        <v>4</v>
      </c>
      <c r="X13" s="22">
        <v>1</v>
      </c>
      <c r="Y13" s="26"/>
      <c r="Z13" s="26"/>
      <c r="AA13" s="26"/>
      <c r="AB13" s="26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5" x14ac:dyDescent="0.25">
      <c r="A14" s="22">
        <v>13</v>
      </c>
      <c r="B14" s="23">
        <v>1054</v>
      </c>
      <c r="C14" s="22">
        <v>7</v>
      </c>
      <c r="D14" s="22">
        <v>1110</v>
      </c>
      <c r="E14" s="22">
        <v>8</v>
      </c>
      <c r="F14" s="22">
        <v>370</v>
      </c>
      <c r="G14" s="22">
        <v>2</v>
      </c>
      <c r="H14" s="24">
        <v>0.3</v>
      </c>
      <c r="I14" s="24">
        <v>0.1</v>
      </c>
      <c r="J14" s="24">
        <v>0.5</v>
      </c>
      <c r="K14" s="22">
        <v>5</v>
      </c>
      <c r="L14" s="22">
        <v>2</v>
      </c>
      <c r="M14" s="22">
        <v>0</v>
      </c>
      <c r="N14" s="22">
        <v>4</v>
      </c>
      <c r="O14" s="24">
        <v>1.5</v>
      </c>
      <c r="P14" s="22">
        <v>0</v>
      </c>
      <c r="Q14" s="22">
        <v>1</v>
      </c>
      <c r="R14" s="22">
        <v>0</v>
      </c>
      <c r="S14" s="24">
        <v>0</v>
      </c>
      <c r="T14" s="22">
        <v>1</v>
      </c>
      <c r="U14" s="25">
        <v>735</v>
      </c>
      <c r="V14" s="24">
        <v>3.6</v>
      </c>
      <c r="W14" s="22">
        <v>3</v>
      </c>
      <c r="X14" s="22">
        <v>2</v>
      </c>
      <c r="Y14" s="26"/>
      <c r="Z14" s="26"/>
      <c r="AA14" s="26"/>
      <c r="AB14" s="26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5" x14ac:dyDescent="0.25">
      <c r="A15" s="22">
        <v>14</v>
      </c>
      <c r="B15" s="23">
        <v>712</v>
      </c>
      <c r="C15" s="22">
        <v>7</v>
      </c>
      <c r="D15" s="22">
        <v>890</v>
      </c>
      <c r="E15" s="22">
        <v>41</v>
      </c>
      <c r="F15" s="22">
        <v>240</v>
      </c>
      <c r="G15" s="22">
        <v>3</v>
      </c>
      <c r="H15" s="24">
        <v>0.3</v>
      </c>
      <c r="I15" s="24">
        <v>0.1</v>
      </c>
      <c r="J15" s="24">
        <v>0.5</v>
      </c>
      <c r="K15" s="22">
        <v>5</v>
      </c>
      <c r="L15" s="22">
        <v>2</v>
      </c>
      <c r="M15" s="22">
        <v>0</v>
      </c>
      <c r="N15" s="22">
        <v>3</v>
      </c>
      <c r="O15" s="24">
        <v>1.5</v>
      </c>
      <c r="P15" s="22">
        <v>0</v>
      </c>
      <c r="Q15" s="22">
        <v>0</v>
      </c>
      <c r="R15" s="22">
        <v>0</v>
      </c>
      <c r="S15" s="24">
        <v>0</v>
      </c>
      <c r="T15" s="22">
        <v>1</v>
      </c>
      <c r="U15" s="25">
        <v>415</v>
      </c>
      <c r="V15" s="24">
        <v>3</v>
      </c>
      <c r="W15" s="22">
        <v>1</v>
      </c>
      <c r="X15" s="22">
        <v>3</v>
      </c>
      <c r="Y15" s="26"/>
      <c r="Z15" s="26"/>
      <c r="AA15" s="26"/>
      <c r="AB15" s="26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5" x14ac:dyDescent="0.25">
      <c r="A16" s="22">
        <v>15</v>
      </c>
      <c r="B16" s="23">
        <v>573</v>
      </c>
      <c r="C16" s="22">
        <v>5</v>
      </c>
      <c r="D16" s="22">
        <v>930</v>
      </c>
      <c r="E16" s="22">
        <v>3</v>
      </c>
      <c r="F16" s="22">
        <v>210</v>
      </c>
      <c r="G16" s="22">
        <v>1</v>
      </c>
      <c r="H16" s="24">
        <v>0.2</v>
      </c>
      <c r="I16" s="24">
        <v>0.8</v>
      </c>
      <c r="J16" s="24">
        <v>0.1</v>
      </c>
      <c r="K16" s="22">
        <v>4</v>
      </c>
      <c r="L16" s="22">
        <v>1</v>
      </c>
      <c r="M16" s="22">
        <v>0</v>
      </c>
      <c r="N16" s="22">
        <v>2</v>
      </c>
      <c r="O16" s="24">
        <v>1</v>
      </c>
      <c r="P16" s="22">
        <v>0</v>
      </c>
      <c r="Q16" s="22">
        <v>1</v>
      </c>
      <c r="R16" s="22">
        <v>1</v>
      </c>
      <c r="S16" s="24">
        <v>0</v>
      </c>
      <c r="T16" s="22">
        <v>1</v>
      </c>
      <c r="U16" s="25">
        <v>455</v>
      </c>
      <c r="V16" s="24">
        <v>4.0999999999999996</v>
      </c>
      <c r="W16" s="22">
        <v>3</v>
      </c>
      <c r="X16" s="22">
        <v>3</v>
      </c>
      <c r="Y16" s="26"/>
      <c r="Z16" s="26"/>
      <c r="AA16" s="26"/>
      <c r="AB16" s="26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5" x14ac:dyDescent="0.25">
      <c r="A17" s="22">
        <v>16</v>
      </c>
      <c r="B17" s="23">
        <v>366</v>
      </c>
      <c r="C17" s="22">
        <v>7</v>
      </c>
      <c r="D17" s="22">
        <v>635</v>
      </c>
      <c r="E17" s="22">
        <v>27</v>
      </c>
      <c r="F17" s="22">
        <v>190</v>
      </c>
      <c r="G17" s="22">
        <v>1</v>
      </c>
      <c r="H17" s="24">
        <v>1.8</v>
      </c>
      <c r="I17" s="24">
        <v>1.7</v>
      </c>
      <c r="J17" s="24">
        <v>1.8</v>
      </c>
      <c r="K17" s="22">
        <v>3</v>
      </c>
      <c r="L17" s="22">
        <v>1</v>
      </c>
      <c r="M17" s="22">
        <v>0</v>
      </c>
      <c r="N17" s="22">
        <v>3</v>
      </c>
      <c r="O17" s="24">
        <v>1.5</v>
      </c>
      <c r="P17" s="22">
        <v>1</v>
      </c>
      <c r="Q17" s="22">
        <v>0</v>
      </c>
      <c r="R17" s="22">
        <v>0</v>
      </c>
      <c r="S17" s="24">
        <v>0</v>
      </c>
      <c r="T17" s="22">
        <v>1</v>
      </c>
      <c r="U17" s="25">
        <v>250</v>
      </c>
      <c r="V17" s="24">
        <v>3.6</v>
      </c>
      <c r="W17" s="22">
        <v>3</v>
      </c>
      <c r="X17" s="22">
        <v>3</v>
      </c>
      <c r="Y17" s="26"/>
      <c r="Z17" s="26"/>
      <c r="AA17" s="26"/>
      <c r="AB17" s="26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5" x14ac:dyDescent="0.25">
      <c r="A18" s="22">
        <v>17</v>
      </c>
      <c r="B18" s="23">
        <v>1224</v>
      </c>
      <c r="C18" s="22">
        <v>8</v>
      </c>
      <c r="D18" s="22">
        <v>960</v>
      </c>
      <c r="E18" s="22">
        <v>14</v>
      </c>
      <c r="F18" s="22">
        <v>400</v>
      </c>
      <c r="G18" s="22">
        <v>3</v>
      </c>
      <c r="H18" s="24">
        <v>1.3</v>
      </c>
      <c r="I18" s="24">
        <v>0.4</v>
      </c>
      <c r="J18" s="24">
        <v>0.9</v>
      </c>
      <c r="K18" s="22">
        <v>5</v>
      </c>
      <c r="L18" s="22">
        <v>2</v>
      </c>
      <c r="M18" s="22">
        <v>1</v>
      </c>
      <c r="N18" s="22">
        <v>4</v>
      </c>
      <c r="O18" s="24">
        <v>1</v>
      </c>
      <c r="P18" s="22">
        <v>0</v>
      </c>
      <c r="Q18" s="22">
        <v>1</v>
      </c>
      <c r="R18" s="22">
        <v>1</v>
      </c>
      <c r="S18" s="24">
        <v>0.4</v>
      </c>
      <c r="T18" s="22">
        <v>1</v>
      </c>
      <c r="U18" s="25">
        <v>980</v>
      </c>
      <c r="V18" s="24">
        <v>4.2</v>
      </c>
      <c r="W18" s="22">
        <v>4</v>
      </c>
      <c r="X18" s="22">
        <v>3</v>
      </c>
      <c r="Y18" s="26"/>
      <c r="Z18" s="26"/>
      <c r="AA18" s="26"/>
      <c r="AB18" s="26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5" x14ac:dyDescent="0.25">
      <c r="A19" s="22">
        <v>18</v>
      </c>
      <c r="B19" s="23">
        <v>560</v>
      </c>
      <c r="C19" s="22">
        <v>6</v>
      </c>
      <c r="D19" s="22">
        <v>1264</v>
      </c>
      <c r="E19" s="22">
        <v>16</v>
      </c>
      <c r="F19" s="22">
        <v>200</v>
      </c>
      <c r="G19" s="22">
        <v>1</v>
      </c>
      <c r="H19" s="24">
        <v>1.4</v>
      </c>
      <c r="I19" s="24">
        <v>0.3</v>
      </c>
      <c r="J19" s="24">
        <v>1.5</v>
      </c>
      <c r="K19" s="22">
        <v>3</v>
      </c>
      <c r="L19" s="22">
        <v>2</v>
      </c>
      <c r="M19" s="22">
        <v>1</v>
      </c>
      <c r="N19" s="22">
        <v>3</v>
      </c>
      <c r="O19" s="24">
        <v>1</v>
      </c>
      <c r="P19" s="22">
        <v>0</v>
      </c>
      <c r="Q19" s="22">
        <v>1</v>
      </c>
      <c r="R19" s="22">
        <v>0</v>
      </c>
      <c r="S19" s="24">
        <v>0</v>
      </c>
      <c r="T19" s="22">
        <v>1</v>
      </c>
      <c r="U19" s="25">
        <v>715</v>
      </c>
      <c r="V19" s="24">
        <v>6.6</v>
      </c>
      <c r="W19" s="22">
        <v>2</v>
      </c>
      <c r="X19" s="22">
        <v>2</v>
      </c>
      <c r="Y19" s="26"/>
      <c r="Z19" s="26"/>
      <c r="AA19" s="26"/>
      <c r="AB19" s="26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5" x14ac:dyDescent="0.25">
      <c r="A20" s="22">
        <v>19</v>
      </c>
      <c r="B20" s="23">
        <v>481</v>
      </c>
      <c r="C20" s="22">
        <v>5</v>
      </c>
      <c r="D20" s="22">
        <v>980</v>
      </c>
      <c r="E20" s="22">
        <v>40</v>
      </c>
      <c r="F20" s="22">
        <v>210</v>
      </c>
      <c r="G20" s="22">
        <v>1</v>
      </c>
      <c r="H20" s="24">
        <v>1.4</v>
      </c>
      <c r="I20" s="24">
        <v>1.4</v>
      </c>
      <c r="J20" s="24">
        <v>1.1000000000000001</v>
      </c>
      <c r="K20" s="22">
        <v>4</v>
      </c>
      <c r="L20" s="22">
        <v>1</v>
      </c>
      <c r="M20" s="22">
        <v>0</v>
      </c>
      <c r="N20" s="22">
        <v>2</v>
      </c>
      <c r="O20" s="24">
        <v>1</v>
      </c>
      <c r="P20" s="22">
        <v>0</v>
      </c>
      <c r="Q20" s="22">
        <v>0</v>
      </c>
      <c r="R20" s="22">
        <v>0</v>
      </c>
      <c r="S20" s="24">
        <v>0</v>
      </c>
      <c r="T20" s="22">
        <v>1</v>
      </c>
      <c r="U20" s="25">
        <v>335</v>
      </c>
      <c r="V20" s="24">
        <v>3.6</v>
      </c>
      <c r="W20" s="22">
        <v>2</v>
      </c>
      <c r="X20" s="22">
        <v>3</v>
      </c>
      <c r="Y20" s="26"/>
      <c r="Z20" s="26"/>
      <c r="AA20" s="26"/>
      <c r="AB20" s="26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5" x14ac:dyDescent="0.25">
      <c r="A21" s="22">
        <v>20</v>
      </c>
      <c r="B21" s="23">
        <v>615</v>
      </c>
      <c r="C21" s="22">
        <v>6</v>
      </c>
      <c r="D21" s="22">
        <v>920</v>
      </c>
      <c r="E21" s="22">
        <v>11</v>
      </c>
      <c r="F21" s="22">
        <v>220</v>
      </c>
      <c r="G21" s="22">
        <v>2</v>
      </c>
      <c r="H21" s="24">
        <v>0.5</v>
      </c>
      <c r="I21" s="24">
        <v>1.6</v>
      </c>
      <c r="J21" s="24">
        <v>1.3</v>
      </c>
      <c r="K21" s="22">
        <v>4</v>
      </c>
      <c r="L21" s="22">
        <v>1</v>
      </c>
      <c r="M21" s="22">
        <v>1</v>
      </c>
      <c r="N21" s="22">
        <v>3</v>
      </c>
      <c r="O21" s="24">
        <v>1.5</v>
      </c>
      <c r="P21" s="22">
        <v>0</v>
      </c>
      <c r="Q21" s="22">
        <v>1</v>
      </c>
      <c r="R21" s="22">
        <v>1</v>
      </c>
      <c r="S21" s="24">
        <v>0</v>
      </c>
      <c r="T21" s="22">
        <v>1</v>
      </c>
      <c r="U21" s="25">
        <v>595</v>
      </c>
      <c r="V21" s="24">
        <v>5</v>
      </c>
      <c r="W21" s="22">
        <v>3</v>
      </c>
      <c r="X21" s="22">
        <v>2</v>
      </c>
      <c r="Y21" s="26"/>
      <c r="Z21" s="26"/>
      <c r="AA21" s="26"/>
      <c r="AB21" s="26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5" x14ac:dyDescent="0.25">
      <c r="A22" s="22">
        <v>21</v>
      </c>
      <c r="B22" s="23">
        <v>437</v>
      </c>
      <c r="C22" s="22">
        <v>6</v>
      </c>
      <c r="D22" s="22">
        <v>1440</v>
      </c>
      <c r="E22" s="22">
        <v>40</v>
      </c>
      <c r="F22" s="22">
        <v>220</v>
      </c>
      <c r="G22" s="22">
        <v>2</v>
      </c>
      <c r="H22" s="24">
        <v>1.6</v>
      </c>
      <c r="I22" s="24">
        <v>0.1</v>
      </c>
      <c r="J22" s="24">
        <v>0.2</v>
      </c>
      <c r="K22" s="22">
        <v>3</v>
      </c>
      <c r="L22" s="22">
        <v>1</v>
      </c>
      <c r="M22" s="22">
        <v>0</v>
      </c>
      <c r="N22" s="22">
        <v>3</v>
      </c>
      <c r="O22" s="24">
        <v>1</v>
      </c>
      <c r="P22" s="22">
        <v>0</v>
      </c>
      <c r="Q22" s="22">
        <v>0</v>
      </c>
      <c r="R22" s="22">
        <v>0</v>
      </c>
      <c r="S22" s="24">
        <v>0</v>
      </c>
      <c r="T22" s="22">
        <v>1</v>
      </c>
      <c r="U22" s="25">
        <v>490</v>
      </c>
      <c r="V22" s="24">
        <v>5.8</v>
      </c>
      <c r="W22" s="22">
        <v>2</v>
      </c>
      <c r="X22" s="22">
        <v>3</v>
      </c>
      <c r="Y22" s="26"/>
      <c r="Z22" s="26"/>
      <c r="AA22" s="26"/>
      <c r="AB22" s="26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5" x14ac:dyDescent="0.25">
      <c r="A23" s="22">
        <v>22</v>
      </c>
      <c r="B23" s="23">
        <v>966</v>
      </c>
      <c r="C23" s="22">
        <v>9</v>
      </c>
      <c r="D23" s="22">
        <v>890</v>
      </c>
      <c r="E23" s="22">
        <v>7</v>
      </c>
      <c r="F23" s="22">
        <v>350</v>
      </c>
      <c r="G23" s="22">
        <v>2</v>
      </c>
      <c r="H23" s="24">
        <v>1.5</v>
      </c>
      <c r="I23" s="24">
        <v>0.8</v>
      </c>
      <c r="J23" s="24">
        <v>0.6</v>
      </c>
      <c r="K23" s="22">
        <v>4</v>
      </c>
      <c r="L23" s="22">
        <v>2</v>
      </c>
      <c r="M23" s="22">
        <v>1</v>
      </c>
      <c r="N23" s="22">
        <v>5</v>
      </c>
      <c r="O23" s="24">
        <v>2.5</v>
      </c>
      <c r="P23" s="22">
        <v>0</v>
      </c>
      <c r="Q23" s="22">
        <v>1</v>
      </c>
      <c r="R23" s="22">
        <v>1</v>
      </c>
      <c r="S23" s="24">
        <v>0</v>
      </c>
      <c r="T23" s="22">
        <v>1</v>
      </c>
      <c r="U23" s="25">
        <v>835</v>
      </c>
      <c r="V23" s="24">
        <v>4.5</v>
      </c>
      <c r="W23" s="22">
        <v>3</v>
      </c>
      <c r="X23" s="22">
        <v>3</v>
      </c>
      <c r="Y23" s="26"/>
      <c r="Z23" s="26"/>
      <c r="AA23" s="26"/>
      <c r="AB23" s="26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5" x14ac:dyDescent="0.25">
      <c r="A24" s="22">
        <v>23</v>
      </c>
      <c r="B24" s="23">
        <v>1079</v>
      </c>
      <c r="C24" s="22">
        <v>7</v>
      </c>
      <c r="D24" s="22">
        <v>1950</v>
      </c>
      <c r="E24" s="22">
        <v>15</v>
      </c>
      <c r="F24" s="22">
        <v>360</v>
      </c>
      <c r="G24" s="22">
        <v>1</v>
      </c>
      <c r="H24" s="24">
        <v>0.9</v>
      </c>
      <c r="I24" s="24">
        <v>0.3</v>
      </c>
      <c r="J24" s="24">
        <v>1</v>
      </c>
      <c r="K24" s="22">
        <v>6</v>
      </c>
      <c r="L24" s="22">
        <v>1</v>
      </c>
      <c r="M24" s="22">
        <v>0</v>
      </c>
      <c r="N24" s="22">
        <v>4</v>
      </c>
      <c r="O24" s="24">
        <v>1.5</v>
      </c>
      <c r="P24" s="22">
        <v>0</v>
      </c>
      <c r="Q24" s="22">
        <v>1</v>
      </c>
      <c r="R24" s="22">
        <v>1</v>
      </c>
      <c r="S24" s="24">
        <v>0</v>
      </c>
      <c r="T24" s="22">
        <v>1</v>
      </c>
      <c r="U24" s="25">
        <v>700</v>
      </c>
      <c r="V24" s="24">
        <v>3.4</v>
      </c>
      <c r="W24" s="22">
        <v>3</v>
      </c>
      <c r="X24" s="22">
        <v>3</v>
      </c>
      <c r="Y24" s="26"/>
      <c r="Z24" s="26"/>
      <c r="AA24" s="26"/>
      <c r="AB24" s="26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5" x14ac:dyDescent="0.25">
      <c r="A25" s="22">
        <v>24</v>
      </c>
      <c r="B25" s="23">
        <v>855</v>
      </c>
      <c r="C25" s="22">
        <v>8</v>
      </c>
      <c r="D25" s="22">
        <v>980</v>
      </c>
      <c r="E25" s="22">
        <v>10</v>
      </c>
      <c r="F25" s="22">
        <v>380</v>
      </c>
      <c r="G25" s="22">
        <v>1</v>
      </c>
      <c r="H25" s="24">
        <v>1.3</v>
      </c>
      <c r="I25" s="24">
        <v>0.8</v>
      </c>
      <c r="J25" s="24">
        <v>1.6</v>
      </c>
      <c r="K25" s="22">
        <v>4</v>
      </c>
      <c r="L25" s="22">
        <v>1</v>
      </c>
      <c r="M25" s="22">
        <v>0</v>
      </c>
      <c r="N25" s="22">
        <v>5</v>
      </c>
      <c r="O25" s="24">
        <v>1.5</v>
      </c>
      <c r="P25" s="22">
        <v>0</v>
      </c>
      <c r="Q25" s="22">
        <v>1</v>
      </c>
      <c r="R25" s="22">
        <v>1</v>
      </c>
      <c r="S25" s="24">
        <v>0</v>
      </c>
      <c r="T25" s="22">
        <v>1</v>
      </c>
      <c r="U25" s="25">
        <v>595</v>
      </c>
      <c r="V25" s="24">
        <v>3.6</v>
      </c>
      <c r="W25" s="22">
        <v>3</v>
      </c>
      <c r="X25" s="22">
        <v>3</v>
      </c>
      <c r="Y25" s="26"/>
      <c r="Z25" s="26"/>
      <c r="AA25" s="26"/>
      <c r="AB25" s="26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5" x14ac:dyDescent="0.25">
      <c r="A26" s="22">
        <v>25</v>
      </c>
      <c r="B26" s="23">
        <v>1005</v>
      </c>
      <c r="C26" s="22">
        <v>8</v>
      </c>
      <c r="D26" s="22">
        <v>920</v>
      </c>
      <c r="E26" s="22">
        <v>9</v>
      </c>
      <c r="F26" s="22">
        <v>360</v>
      </c>
      <c r="G26" s="22">
        <v>1</v>
      </c>
      <c r="H26" s="24">
        <v>0.7</v>
      </c>
      <c r="I26" s="24">
        <v>0</v>
      </c>
      <c r="J26" s="24">
        <v>0.6</v>
      </c>
      <c r="K26" s="22">
        <v>4</v>
      </c>
      <c r="L26" s="22">
        <v>2</v>
      </c>
      <c r="M26" s="22">
        <v>0</v>
      </c>
      <c r="N26" s="22">
        <v>4</v>
      </c>
      <c r="O26" s="24">
        <v>1.5</v>
      </c>
      <c r="P26" s="22">
        <v>0</v>
      </c>
      <c r="Q26" s="22">
        <v>1</v>
      </c>
      <c r="R26" s="22">
        <v>1</v>
      </c>
      <c r="S26" s="24">
        <v>0</v>
      </c>
      <c r="T26" s="22">
        <v>1</v>
      </c>
      <c r="U26" s="25">
        <v>910</v>
      </c>
      <c r="V26" s="24">
        <v>4.7</v>
      </c>
      <c r="W26" s="22">
        <v>4</v>
      </c>
      <c r="X26" s="22">
        <v>3</v>
      </c>
      <c r="Y26" s="26"/>
      <c r="Z26" s="26"/>
      <c r="AA26" s="26"/>
      <c r="AB26" s="26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5" x14ac:dyDescent="0.25">
      <c r="A27" s="22">
        <v>26</v>
      </c>
      <c r="B27" s="23">
        <v>1014</v>
      </c>
      <c r="C27" s="22">
        <v>7</v>
      </c>
      <c r="D27" s="22">
        <v>1500</v>
      </c>
      <c r="E27" s="22">
        <v>14</v>
      </c>
      <c r="F27" s="22">
        <v>360</v>
      </c>
      <c r="G27" s="22">
        <v>2</v>
      </c>
      <c r="H27" s="24">
        <v>0.6</v>
      </c>
      <c r="I27" s="24">
        <v>1.5</v>
      </c>
      <c r="J27" s="24">
        <v>0.3</v>
      </c>
      <c r="K27" s="22">
        <v>5</v>
      </c>
      <c r="L27" s="22">
        <v>2</v>
      </c>
      <c r="M27" s="22">
        <v>1</v>
      </c>
      <c r="N27" s="22">
        <v>4</v>
      </c>
      <c r="O27" s="24">
        <v>1.5</v>
      </c>
      <c r="P27" s="22">
        <v>0</v>
      </c>
      <c r="Q27" s="22">
        <v>1</v>
      </c>
      <c r="R27" s="22">
        <v>1</v>
      </c>
      <c r="S27" s="24">
        <v>0</v>
      </c>
      <c r="T27" s="22">
        <v>1</v>
      </c>
      <c r="U27" s="25">
        <v>515</v>
      </c>
      <c r="V27" s="24">
        <v>2.6</v>
      </c>
      <c r="W27" s="22">
        <v>2</v>
      </c>
      <c r="X27" s="22">
        <v>3</v>
      </c>
      <c r="Y27" s="26"/>
      <c r="Z27" s="26"/>
      <c r="AA27" s="26"/>
      <c r="AB27" s="26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5" x14ac:dyDescent="0.25">
      <c r="A28" s="22">
        <v>27</v>
      </c>
      <c r="B28" s="23">
        <v>430</v>
      </c>
      <c r="C28" s="22">
        <v>7</v>
      </c>
      <c r="D28" s="22">
        <v>828</v>
      </c>
      <c r="E28" s="22">
        <v>41</v>
      </c>
      <c r="F28" s="22">
        <v>220</v>
      </c>
      <c r="G28" s="22">
        <v>1</v>
      </c>
      <c r="H28" s="24">
        <v>0.6</v>
      </c>
      <c r="I28" s="24">
        <v>1.1000000000000001</v>
      </c>
      <c r="J28" s="24">
        <v>0.9</v>
      </c>
      <c r="K28" s="22">
        <v>4</v>
      </c>
      <c r="L28" s="22">
        <v>1</v>
      </c>
      <c r="M28" s="22">
        <v>0</v>
      </c>
      <c r="N28" s="22">
        <v>3</v>
      </c>
      <c r="O28" s="24">
        <v>1</v>
      </c>
      <c r="P28" s="22">
        <v>0</v>
      </c>
      <c r="Q28" s="22">
        <v>0</v>
      </c>
      <c r="R28" s="22">
        <v>0</v>
      </c>
      <c r="S28" s="24">
        <v>0</v>
      </c>
      <c r="T28" s="22">
        <v>1</v>
      </c>
      <c r="U28" s="25">
        <v>315</v>
      </c>
      <c r="V28" s="24">
        <v>3.8</v>
      </c>
      <c r="W28" s="22">
        <v>2</v>
      </c>
      <c r="X28" s="22">
        <v>2</v>
      </c>
      <c r="Y28" s="26"/>
      <c r="Z28" s="26"/>
      <c r="AA28" s="26"/>
      <c r="AB28" s="26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5" x14ac:dyDescent="0.25">
      <c r="A29" s="22">
        <v>28</v>
      </c>
      <c r="B29" s="23">
        <v>601</v>
      </c>
      <c r="C29" s="22">
        <v>7</v>
      </c>
      <c r="D29" s="22">
        <v>860</v>
      </c>
      <c r="E29" s="22">
        <v>14</v>
      </c>
      <c r="F29" s="22">
        <v>180</v>
      </c>
      <c r="G29" s="22">
        <v>1</v>
      </c>
      <c r="H29" s="24">
        <v>0.1</v>
      </c>
      <c r="I29" s="24">
        <v>0.7</v>
      </c>
      <c r="J29" s="24">
        <v>0.2</v>
      </c>
      <c r="K29" s="22">
        <v>3</v>
      </c>
      <c r="L29" s="22">
        <v>2</v>
      </c>
      <c r="M29" s="22">
        <v>0</v>
      </c>
      <c r="N29" s="22">
        <v>3</v>
      </c>
      <c r="O29" s="24">
        <v>1</v>
      </c>
      <c r="P29" s="22">
        <v>0</v>
      </c>
      <c r="Q29" s="22">
        <v>1</v>
      </c>
      <c r="R29" s="22">
        <v>0</v>
      </c>
      <c r="S29" s="24">
        <v>0.2</v>
      </c>
      <c r="T29" s="22">
        <v>1</v>
      </c>
      <c r="U29" s="25">
        <v>430</v>
      </c>
      <c r="V29" s="24">
        <v>3.7</v>
      </c>
      <c r="W29" s="22">
        <v>1</v>
      </c>
      <c r="X29" s="22">
        <v>3</v>
      </c>
      <c r="Y29" s="26"/>
      <c r="Z29" s="26"/>
      <c r="AA29" s="26"/>
      <c r="AB29" s="26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5" x14ac:dyDescent="0.25">
      <c r="A30" s="22">
        <v>29</v>
      </c>
      <c r="B30" s="23">
        <v>1090</v>
      </c>
      <c r="C30" s="22">
        <v>8</v>
      </c>
      <c r="D30" s="22">
        <v>980</v>
      </c>
      <c r="E30" s="22">
        <v>12</v>
      </c>
      <c r="F30" s="22">
        <v>420</v>
      </c>
      <c r="G30" s="22">
        <v>1</v>
      </c>
      <c r="H30" s="24">
        <v>0.7</v>
      </c>
      <c r="I30" s="24">
        <v>0.6</v>
      </c>
      <c r="J30" s="24">
        <v>0.8</v>
      </c>
      <c r="K30" s="22">
        <v>5</v>
      </c>
      <c r="L30" s="22">
        <v>2</v>
      </c>
      <c r="M30" s="22">
        <v>0</v>
      </c>
      <c r="N30" s="22">
        <v>4</v>
      </c>
      <c r="O30" s="24">
        <v>1</v>
      </c>
      <c r="P30" s="22">
        <v>0</v>
      </c>
      <c r="Q30" s="22">
        <v>1</v>
      </c>
      <c r="R30" s="22">
        <v>1</v>
      </c>
      <c r="S30" s="24">
        <v>0</v>
      </c>
      <c r="T30" s="22">
        <v>1</v>
      </c>
      <c r="U30" s="25">
        <v>585</v>
      </c>
      <c r="V30" s="24">
        <v>2.8</v>
      </c>
      <c r="W30" s="22">
        <v>2</v>
      </c>
      <c r="X30" s="22">
        <v>3</v>
      </c>
      <c r="Y30" s="26"/>
      <c r="Z30" s="26"/>
      <c r="AA30" s="26"/>
      <c r="AB30" s="26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5" x14ac:dyDescent="0.25">
      <c r="A31" s="22">
        <v>30</v>
      </c>
      <c r="B31" s="23">
        <v>579</v>
      </c>
      <c r="C31" s="22">
        <v>6</v>
      </c>
      <c r="D31" s="22">
        <v>1896</v>
      </c>
      <c r="E31" s="22">
        <v>43</v>
      </c>
      <c r="F31" s="22">
        <v>220</v>
      </c>
      <c r="G31" s="22">
        <v>3</v>
      </c>
      <c r="H31" s="24">
        <v>0.5</v>
      </c>
      <c r="I31" s="24">
        <v>0.5</v>
      </c>
      <c r="J31" s="24">
        <v>0.6</v>
      </c>
      <c r="K31" s="22">
        <v>5</v>
      </c>
      <c r="L31" s="22">
        <v>1</v>
      </c>
      <c r="M31" s="22">
        <v>1</v>
      </c>
      <c r="N31" s="22">
        <v>2</v>
      </c>
      <c r="O31" s="24">
        <v>1</v>
      </c>
      <c r="P31" s="22">
        <v>0</v>
      </c>
      <c r="Q31" s="22">
        <v>0</v>
      </c>
      <c r="R31" s="22">
        <v>0</v>
      </c>
      <c r="S31" s="24">
        <v>0</v>
      </c>
      <c r="T31" s="22">
        <v>1</v>
      </c>
      <c r="U31" s="25">
        <v>370</v>
      </c>
      <c r="V31" s="24">
        <v>3.3</v>
      </c>
      <c r="W31" s="22">
        <v>3</v>
      </c>
      <c r="X31" s="22">
        <v>3</v>
      </c>
      <c r="Y31" s="26"/>
      <c r="Z31" s="26"/>
      <c r="AA31" s="26"/>
      <c r="AB31" s="26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5" x14ac:dyDescent="0.25">
      <c r="A32" s="22">
        <v>31</v>
      </c>
      <c r="B32" s="23">
        <v>846</v>
      </c>
      <c r="C32" s="22">
        <v>7</v>
      </c>
      <c r="D32" s="22">
        <v>1691</v>
      </c>
      <c r="E32" s="22">
        <v>11</v>
      </c>
      <c r="F32" s="22">
        <v>210</v>
      </c>
      <c r="G32" s="22">
        <v>2</v>
      </c>
      <c r="H32" s="24">
        <v>1.2</v>
      </c>
      <c r="I32" s="24">
        <v>0.7</v>
      </c>
      <c r="J32" s="24">
        <v>1.5</v>
      </c>
      <c r="K32" s="22">
        <v>5</v>
      </c>
      <c r="L32" s="22">
        <v>2</v>
      </c>
      <c r="M32" s="22">
        <v>0</v>
      </c>
      <c r="N32" s="22">
        <v>3</v>
      </c>
      <c r="O32" s="24">
        <v>1.5</v>
      </c>
      <c r="P32" s="22">
        <v>0</v>
      </c>
      <c r="Q32" s="22">
        <v>1</v>
      </c>
      <c r="R32" s="22">
        <v>1</v>
      </c>
      <c r="S32" s="24">
        <v>0</v>
      </c>
      <c r="T32" s="22">
        <v>1</v>
      </c>
      <c r="U32" s="25">
        <v>820</v>
      </c>
      <c r="V32" s="24">
        <v>5</v>
      </c>
      <c r="W32" s="22">
        <v>3</v>
      </c>
      <c r="X32" s="22">
        <v>3</v>
      </c>
      <c r="Y32" s="26"/>
      <c r="Z32" s="26"/>
      <c r="AA32" s="26"/>
      <c r="AB32" s="26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5" x14ac:dyDescent="0.25">
      <c r="A33" s="22">
        <v>32</v>
      </c>
      <c r="B33" s="23">
        <v>1010</v>
      </c>
      <c r="C33" s="22">
        <v>7</v>
      </c>
      <c r="D33" s="22">
        <v>1000</v>
      </c>
      <c r="E33" s="22">
        <v>27</v>
      </c>
      <c r="F33" s="22">
        <v>380</v>
      </c>
      <c r="G33" s="22">
        <v>3</v>
      </c>
      <c r="H33" s="24">
        <v>0.5</v>
      </c>
      <c r="I33" s="24">
        <v>1.2</v>
      </c>
      <c r="J33" s="24">
        <v>0.4</v>
      </c>
      <c r="K33" s="22">
        <v>4</v>
      </c>
      <c r="L33" s="22">
        <v>2</v>
      </c>
      <c r="M33" s="22">
        <v>0</v>
      </c>
      <c r="N33" s="22">
        <v>4</v>
      </c>
      <c r="O33" s="24">
        <v>1</v>
      </c>
      <c r="P33" s="22">
        <v>1</v>
      </c>
      <c r="Q33" s="22">
        <v>0</v>
      </c>
      <c r="R33" s="22">
        <v>0</v>
      </c>
      <c r="S33" s="24">
        <v>0</v>
      </c>
      <c r="T33" s="22">
        <v>1</v>
      </c>
      <c r="U33" s="25">
        <v>775</v>
      </c>
      <c r="V33" s="24">
        <v>4</v>
      </c>
      <c r="W33" s="22">
        <v>3</v>
      </c>
      <c r="X33" s="22">
        <v>3</v>
      </c>
      <c r="Y33" s="26"/>
      <c r="Z33" s="26"/>
      <c r="AA33" s="26"/>
      <c r="AB33" s="26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5" x14ac:dyDescent="0.25">
      <c r="A34" s="22">
        <v>33</v>
      </c>
      <c r="B34" s="23">
        <v>785</v>
      </c>
      <c r="C34" s="22">
        <v>7</v>
      </c>
      <c r="D34" s="22">
        <v>1900</v>
      </c>
      <c r="E34" s="22">
        <v>24</v>
      </c>
      <c r="F34" s="22">
        <v>220</v>
      </c>
      <c r="G34" s="22">
        <v>3</v>
      </c>
      <c r="H34" s="24">
        <v>0.6</v>
      </c>
      <c r="I34" s="24">
        <v>1.5</v>
      </c>
      <c r="J34" s="24">
        <v>1.1000000000000001</v>
      </c>
      <c r="K34" s="22">
        <v>6</v>
      </c>
      <c r="L34" s="22">
        <v>1</v>
      </c>
      <c r="M34" s="22">
        <v>0</v>
      </c>
      <c r="N34" s="22">
        <v>3</v>
      </c>
      <c r="O34" s="24">
        <v>1</v>
      </c>
      <c r="P34" s="22">
        <v>0</v>
      </c>
      <c r="Q34" s="22">
        <v>1</v>
      </c>
      <c r="R34" s="22">
        <v>0</v>
      </c>
      <c r="S34" s="24">
        <v>0</v>
      </c>
      <c r="T34" s="22">
        <v>1</v>
      </c>
      <c r="U34" s="25">
        <v>730</v>
      </c>
      <c r="V34" s="24">
        <v>4.8</v>
      </c>
      <c r="W34" s="22">
        <v>2</v>
      </c>
      <c r="X34" s="22">
        <v>2</v>
      </c>
      <c r="Y34" s="26"/>
      <c r="Z34" s="26"/>
      <c r="AA34" s="26"/>
      <c r="AB34" s="26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15" x14ac:dyDescent="0.25">
      <c r="A35" s="22">
        <v>34</v>
      </c>
      <c r="B35" s="23">
        <v>938</v>
      </c>
      <c r="C35" s="22">
        <v>7</v>
      </c>
      <c r="D35" s="22">
        <v>1867</v>
      </c>
      <c r="E35" s="22">
        <v>41</v>
      </c>
      <c r="F35" s="22">
        <v>420</v>
      </c>
      <c r="G35" s="22">
        <v>1</v>
      </c>
      <c r="H35" s="24">
        <v>0.7</v>
      </c>
      <c r="I35" s="24">
        <v>1.5</v>
      </c>
      <c r="J35" s="24">
        <v>1.3</v>
      </c>
      <c r="K35" s="22">
        <v>5</v>
      </c>
      <c r="L35" s="22">
        <v>1</v>
      </c>
      <c r="M35" s="22">
        <v>0</v>
      </c>
      <c r="N35" s="22">
        <v>4</v>
      </c>
      <c r="O35" s="24">
        <v>1.5</v>
      </c>
      <c r="P35" s="22">
        <v>0</v>
      </c>
      <c r="Q35" s="22">
        <v>0</v>
      </c>
      <c r="R35" s="22">
        <v>0</v>
      </c>
      <c r="S35" s="24">
        <v>0</v>
      </c>
      <c r="T35" s="22">
        <v>1</v>
      </c>
      <c r="U35" s="25">
        <v>760</v>
      </c>
      <c r="V35" s="24">
        <v>4.2</v>
      </c>
      <c r="W35" s="22">
        <v>4</v>
      </c>
      <c r="X35" s="22">
        <v>1</v>
      </c>
      <c r="Y35" s="26"/>
      <c r="Z35" s="26"/>
      <c r="AA35" s="26"/>
      <c r="AB35" s="26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15" x14ac:dyDescent="0.25">
      <c r="A36" s="22">
        <v>35</v>
      </c>
      <c r="B36" s="23">
        <v>1219</v>
      </c>
      <c r="C36" s="22">
        <v>9</v>
      </c>
      <c r="D36" s="22">
        <v>1715</v>
      </c>
      <c r="E36" s="22">
        <v>23</v>
      </c>
      <c r="F36" s="22">
        <v>370</v>
      </c>
      <c r="G36" s="22">
        <v>2</v>
      </c>
      <c r="H36" s="24">
        <v>1.4</v>
      </c>
      <c r="I36" s="24">
        <v>1.2</v>
      </c>
      <c r="J36" s="24">
        <v>1.3</v>
      </c>
      <c r="K36" s="22">
        <v>5</v>
      </c>
      <c r="L36" s="22">
        <v>2</v>
      </c>
      <c r="M36" s="22">
        <v>0</v>
      </c>
      <c r="N36" s="22">
        <v>5</v>
      </c>
      <c r="O36" s="24">
        <v>2</v>
      </c>
      <c r="P36" s="22">
        <v>0</v>
      </c>
      <c r="Q36" s="22">
        <v>1</v>
      </c>
      <c r="R36" s="22">
        <v>0</v>
      </c>
      <c r="S36" s="24">
        <v>0.4</v>
      </c>
      <c r="T36" s="22">
        <v>1</v>
      </c>
      <c r="U36" s="25">
        <v>660</v>
      </c>
      <c r="V36" s="24">
        <v>2.8</v>
      </c>
      <c r="W36" s="22">
        <v>3</v>
      </c>
      <c r="X36" s="22">
        <v>3</v>
      </c>
      <c r="Y36" s="26"/>
      <c r="Z36" s="26"/>
      <c r="AA36" s="26"/>
      <c r="AB36" s="26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15" x14ac:dyDescent="0.25">
      <c r="A37" s="22">
        <v>36</v>
      </c>
      <c r="B37" s="23">
        <v>626</v>
      </c>
      <c r="C37" s="22">
        <v>7</v>
      </c>
      <c r="D37" s="22">
        <v>1349</v>
      </c>
      <c r="E37" s="22">
        <v>16</v>
      </c>
      <c r="F37" s="22">
        <v>240</v>
      </c>
      <c r="G37" s="22">
        <v>1</v>
      </c>
      <c r="H37" s="24">
        <v>0.2</v>
      </c>
      <c r="I37" s="24">
        <v>0.8</v>
      </c>
      <c r="J37" s="24">
        <v>0.1</v>
      </c>
      <c r="K37" s="22">
        <v>4</v>
      </c>
      <c r="L37" s="22">
        <v>1</v>
      </c>
      <c r="M37" s="22">
        <v>0</v>
      </c>
      <c r="N37" s="22">
        <v>3</v>
      </c>
      <c r="O37" s="24">
        <v>1.5</v>
      </c>
      <c r="P37" s="22">
        <v>0</v>
      </c>
      <c r="Q37" s="22">
        <v>1</v>
      </c>
      <c r="R37" s="22">
        <v>1</v>
      </c>
      <c r="S37" s="24">
        <v>0</v>
      </c>
      <c r="T37" s="22">
        <v>1</v>
      </c>
      <c r="U37" s="25">
        <v>310</v>
      </c>
      <c r="V37" s="24">
        <v>2.6</v>
      </c>
      <c r="W37" s="22">
        <v>1</v>
      </c>
      <c r="X37" s="22">
        <v>3</v>
      </c>
      <c r="Y37" s="26"/>
      <c r="Z37" s="26"/>
      <c r="AA37" s="26"/>
      <c r="AB37" s="26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15" x14ac:dyDescent="0.25">
      <c r="A38" s="22">
        <v>37</v>
      </c>
      <c r="B38" s="23">
        <v>1008</v>
      </c>
      <c r="C38" s="22">
        <v>9</v>
      </c>
      <c r="D38" s="22">
        <v>694</v>
      </c>
      <c r="E38" s="22">
        <v>31</v>
      </c>
      <c r="F38" s="22">
        <v>400</v>
      </c>
      <c r="G38" s="22">
        <v>1</v>
      </c>
      <c r="H38" s="24">
        <v>0.3</v>
      </c>
      <c r="I38" s="24">
        <v>0.1</v>
      </c>
      <c r="J38" s="24">
        <v>0.5</v>
      </c>
      <c r="K38" s="22">
        <v>3</v>
      </c>
      <c r="L38" s="22">
        <v>2</v>
      </c>
      <c r="M38" s="22">
        <v>0</v>
      </c>
      <c r="N38" s="22">
        <v>5</v>
      </c>
      <c r="O38" s="24">
        <v>2.5</v>
      </c>
      <c r="P38" s="22">
        <v>1</v>
      </c>
      <c r="Q38" s="22">
        <v>0</v>
      </c>
      <c r="R38" s="22">
        <v>0</v>
      </c>
      <c r="S38" s="24">
        <v>0</v>
      </c>
      <c r="T38" s="22">
        <v>1</v>
      </c>
      <c r="U38" s="25">
        <v>765</v>
      </c>
      <c r="V38" s="24">
        <v>3.9</v>
      </c>
      <c r="W38" s="22">
        <v>2</v>
      </c>
      <c r="X38" s="22">
        <v>3</v>
      </c>
      <c r="Y38" s="26"/>
      <c r="Z38" s="26"/>
      <c r="AA38" s="26"/>
      <c r="AB38" s="26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15" x14ac:dyDescent="0.25">
      <c r="A39" s="22">
        <v>38</v>
      </c>
      <c r="B39" s="23">
        <v>870</v>
      </c>
      <c r="C39" s="22">
        <v>7</v>
      </c>
      <c r="D39" s="22">
        <v>1935</v>
      </c>
      <c r="E39" s="22">
        <v>10</v>
      </c>
      <c r="F39" s="22">
        <v>230</v>
      </c>
      <c r="G39" s="22">
        <v>2</v>
      </c>
      <c r="H39" s="24">
        <v>0.9</v>
      </c>
      <c r="I39" s="24">
        <v>1.2</v>
      </c>
      <c r="J39" s="24">
        <v>1.5</v>
      </c>
      <c r="K39" s="22">
        <v>6</v>
      </c>
      <c r="L39" s="22">
        <v>1</v>
      </c>
      <c r="M39" s="22">
        <v>0</v>
      </c>
      <c r="N39" s="22">
        <v>3</v>
      </c>
      <c r="O39" s="24">
        <v>1.5</v>
      </c>
      <c r="P39" s="22">
        <v>0</v>
      </c>
      <c r="Q39" s="22">
        <v>1</v>
      </c>
      <c r="R39" s="22">
        <v>1</v>
      </c>
      <c r="S39" s="24">
        <v>0</v>
      </c>
      <c r="T39" s="22">
        <v>1</v>
      </c>
      <c r="U39" s="25">
        <v>525</v>
      </c>
      <c r="V39" s="24">
        <v>3.1</v>
      </c>
      <c r="W39" s="22">
        <v>3</v>
      </c>
      <c r="X39" s="22">
        <v>3</v>
      </c>
      <c r="Y39" s="26"/>
      <c r="Z39" s="26"/>
      <c r="AA39" s="26"/>
      <c r="AB39" s="26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15" x14ac:dyDescent="0.25">
      <c r="A40" s="22">
        <v>39</v>
      </c>
      <c r="B40" s="23">
        <v>728</v>
      </c>
      <c r="C40" s="22">
        <v>8</v>
      </c>
      <c r="D40" s="22">
        <v>1440</v>
      </c>
      <c r="E40" s="22">
        <v>24</v>
      </c>
      <c r="F40" s="22">
        <v>300</v>
      </c>
      <c r="G40" s="22">
        <v>2</v>
      </c>
      <c r="H40" s="24">
        <v>1.1000000000000001</v>
      </c>
      <c r="I40" s="24">
        <v>1.5</v>
      </c>
      <c r="J40" s="24">
        <v>1.7</v>
      </c>
      <c r="K40" s="22">
        <v>4</v>
      </c>
      <c r="L40" s="22">
        <v>1</v>
      </c>
      <c r="M40" s="22">
        <v>1</v>
      </c>
      <c r="N40" s="22">
        <v>5</v>
      </c>
      <c r="O40" s="24">
        <v>1.5</v>
      </c>
      <c r="P40" s="22">
        <v>0</v>
      </c>
      <c r="Q40" s="22">
        <v>1</v>
      </c>
      <c r="R40" s="22">
        <v>1</v>
      </c>
      <c r="S40" s="24">
        <v>0</v>
      </c>
      <c r="T40" s="22">
        <v>1</v>
      </c>
      <c r="U40" s="25">
        <v>705</v>
      </c>
      <c r="V40" s="24">
        <v>5</v>
      </c>
      <c r="W40" s="22">
        <v>3</v>
      </c>
      <c r="X40" s="22">
        <v>3</v>
      </c>
      <c r="Y40" s="26"/>
      <c r="Z40" s="26"/>
      <c r="AA40" s="26"/>
      <c r="AB40" s="26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15" x14ac:dyDescent="0.25">
      <c r="A41" s="22">
        <v>40</v>
      </c>
      <c r="B41" s="23">
        <v>851</v>
      </c>
      <c r="C41" s="22">
        <v>6</v>
      </c>
      <c r="D41" s="22">
        <v>890</v>
      </c>
      <c r="E41" s="22">
        <v>4</v>
      </c>
      <c r="F41" s="22">
        <v>160</v>
      </c>
      <c r="G41" s="22">
        <v>2</v>
      </c>
      <c r="H41" s="24">
        <v>1.7</v>
      </c>
      <c r="I41" s="24">
        <v>2</v>
      </c>
      <c r="J41" s="24">
        <v>0.5</v>
      </c>
      <c r="K41" s="22">
        <v>4</v>
      </c>
      <c r="L41" s="22">
        <v>2</v>
      </c>
      <c r="M41" s="22">
        <v>0</v>
      </c>
      <c r="N41" s="22">
        <v>2</v>
      </c>
      <c r="O41" s="24">
        <v>1</v>
      </c>
      <c r="P41" s="22">
        <v>0</v>
      </c>
      <c r="Q41" s="22">
        <v>1</v>
      </c>
      <c r="R41" s="22">
        <v>1</v>
      </c>
      <c r="S41" s="24">
        <v>0.7</v>
      </c>
      <c r="T41" s="22">
        <v>1</v>
      </c>
      <c r="U41" s="25">
        <v>760</v>
      </c>
      <c r="V41" s="24">
        <v>4.5999999999999996</v>
      </c>
      <c r="W41" s="22">
        <v>3</v>
      </c>
      <c r="X41" s="22">
        <v>3</v>
      </c>
      <c r="Y41" s="26"/>
      <c r="Z41" s="26"/>
      <c r="AA41" s="26"/>
      <c r="AB41" s="26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15" x14ac:dyDescent="0.25">
      <c r="A42" s="22">
        <v>41</v>
      </c>
      <c r="B42" s="23">
        <v>793</v>
      </c>
      <c r="C42" s="22">
        <v>7</v>
      </c>
      <c r="D42" s="22">
        <v>915</v>
      </c>
      <c r="E42" s="22">
        <v>44</v>
      </c>
      <c r="F42" s="22">
        <v>330</v>
      </c>
      <c r="G42" s="22">
        <v>1</v>
      </c>
      <c r="H42" s="24">
        <v>0.4</v>
      </c>
      <c r="I42" s="24">
        <v>0.5</v>
      </c>
      <c r="J42" s="24">
        <v>0.6</v>
      </c>
      <c r="K42" s="22">
        <v>6</v>
      </c>
      <c r="L42" s="22">
        <v>1</v>
      </c>
      <c r="M42" s="22">
        <v>1</v>
      </c>
      <c r="N42" s="22">
        <v>4</v>
      </c>
      <c r="O42" s="24">
        <v>2</v>
      </c>
      <c r="P42" s="22">
        <v>0</v>
      </c>
      <c r="Q42" s="22">
        <v>0</v>
      </c>
      <c r="R42" s="22">
        <v>0</v>
      </c>
      <c r="S42" s="24">
        <v>0</v>
      </c>
      <c r="T42" s="22">
        <v>1</v>
      </c>
      <c r="U42" s="25">
        <v>615</v>
      </c>
      <c r="V42" s="24">
        <v>4</v>
      </c>
      <c r="W42" s="22">
        <v>2</v>
      </c>
      <c r="X42" s="22">
        <v>3</v>
      </c>
      <c r="Y42" s="26"/>
      <c r="Z42" s="26"/>
      <c r="AA42" s="26"/>
      <c r="AB42" s="26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15" x14ac:dyDescent="0.25">
      <c r="A43" s="22">
        <v>42</v>
      </c>
      <c r="B43" s="23">
        <v>534</v>
      </c>
      <c r="C43" s="22">
        <v>6</v>
      </c>
      <c r="D43" s="22">
        <v>883</v>
      </c>
      <c r="E43" s="22">
        <v>2</v>
      </c>
      <c r="F43" s="22">
        <v>150</v>
      </c>
      <c r="G43" s="22">
        <v>1</v>
      </c>
      <c r="H43" s="24">
        <v>0.6</v>
      </c>
      <c r="I43" s="24">
        <v>1.1000000000000001</v>
      </c>
      <c r="J43" s="24">
        <v>0.9</v>
      </c>
      <c r="K43" s="22">
        <v>4</v>
      </c>
      <c r="L43" s="22">
        <v>1</v>
      </c>
      <c r="M43" s="22">
        <v>0</v>
      </c>
      <c r="N43" s="22">
        <v>2</v>
      </c>
      <c r="O43" s="24">
        <v>1.5</v>
      </c>
      <c r="P43" s="22">
        <v>0</v>
      </c>
      <c r="Q43" s="22">
        <v>1</v>
      </c>
      <c r="R43" s="22">
        <v>1</v>
      </c>
      <c r="S43" s="24">
        <v>0</v>
      </c>
      <c r="T43" s="22">
        <v>1</v>
      </c>
      <c r="U43" s="25">
        <v>410</v>
      </c>
      <c r="V43" s="24">
        <v>4</v>
      </c>
      <c r="W43" s="22">
        <v>2</v>
      </c>
      <c r="X43" s="22">
        <v>3</v>
      </c>
      <c r="Y43" s="26"/>
      <c r="Z43" s="26"/>
      <c r="AA43" s="26"/>
      <c r="AB43" s="26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t="15" x14ac:dyDescent="0.25">
      <c r="A44" s="22">
        <v>43</v>
      </c>
      <c r="B44" s="23">
        <v>880</v>
      </c>
      <c r="C44" s="22">
        <v>6</v>
      </c>
      <c r="D44" s="22">
        <v>1008</v>
      </c>
      <c r="E44" s="22">
        <v>6</v>
      </c>
      <c r="F44" s="22">
        <v>200</v>
      </c>
      <c r="G44" s="22">
        <v>1</v>
      </c>
      <c r="H44" s="24">
        <v>0.9</v>
      </c>
      <c r="I44" s="24">
        <v>1.6</v>
      </c>
      <c r="J44" s="24">
        <v>1.4</v>
      </c>
      <c r="K44" s="22">
        <v>7</v>
      </c>
      <c r="L44" s="22">
        <v>2</v>
      </c>
      <c r="M44" s="22">
        <v>0</v>
      </c>
      <c r="N44" s="22">
        <v>3</v>
      </c>
      <c r="O44" s="24">
        <v>1</v>
      </c>
      <c r="P44" s="22">
        <v>0</v>
      </c>
      <c r="Q44" s="22">
        <v>1</v>
      </c>
      <c r="R44" s="22">
        <v>1</v>
      </c>
      <c r="S44" s="24">
        <v>0</v>
      </c>
      <c r="T44" s="22">
        <v>1</v>
      </c>
      <c r="U44" s="25">
        <v>800</v>
      </c>
      <c r="V44" s="24">
        <v>4.7</v>
      </c>
      <c r="W44" s="22">
        <v>3</v>
      </c>
      <c r="X44" s="22">
        <v>3</v>
      </c>
      <c r="Y44" s="26"/>
      <c r="Z44" s="26"/>
      <c r="AA44" s="26"/>
      <c r="AB44" s="26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t="15" x14ac:dyDescent="0.25">
      <c r="A45" s="22">
        <v>44</v>
      </c>
      <c r="B45" s="23">
        <v>974</v>
      </c>
      <c r="C45" s="22">
        <v>8</v>
      </c>
      <c r="D45" s="22">
        <v>1073</v>
      </c>
      <c r="E45" s="22">
        <v>4</v>
      </c>
      <c r="F45" s="22">
        <v>420</v>
      </c>
      <c r="G45" s="22">
        <v>3</v>
      </c>
      <c r="H45" s="24">
        <v>1.6</v>
      </c>
      <c r="I45" s="24">
        <v>0.1</v>
      </c>
      <c r="J45" s="24">
        <v>0.2</v>
      </c>
      <c r="K45" s="22">
        <v>5</v>
      </c>
      <c r="L45" s="22">
        <v>1</v>
      </c>
      <c r="M45" s="22">
        <v>0</v>
      </c>
      <c r="N45" s="22">
        <v>4</v>
      </c>
      <c r="O45" s="24">
        <v>2</v>
      </c>
      <c r="P45" s="22">
        <v>0</v>
      </c>
      <c r="Q45" s="22">
        <v>1</v>
      </c>
      <c r="R45" s="22">
        <v>0</v>
      </c>
      <c r="S45" s="24">
        <v>0</v>
      </c>
      <c r="T45" s="22">
        <v>1</v>
      </c>
      <c r="U45" s="25">
        <v>710</v>
      </c>
      <c r="V45" s="24">
        <v>3.8</v>
      </c>
      <c r="W45" s="22">
        <v>2</v>
      </c>
      <c r="X45" s="22">
        <v>3</v>
      </c>
      <c r="Y45" s="26"/>
      <c r="Z45" s="26"/>
      <c r="AA45" s="26"/>
      <c r="AB45" s="26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t="15" x14ac:dyDescent="0.25">
      <c r="A46" s="22">
        <v>45</v>
      </c>
      <c r="B46" s="23">
        <v>524</v>
      </c>
      <c r="C46" s="22">
        <v>5</v>
      </c>
      <c r="D46" s="22">
        <v>948</v>
      </c>
      <c r="E46" s="22">
        <v>2</v>
      </c>
      <c r="F46" s="22">
        <v>200</v>
      </c>
      <c r="G46" s="22">
        <v>2</v>
      </c>
      <c r="H46" s="24">
        <v>1.4</v>
      </c>
      <c r="I46" s="24">
        <v>0.3</v>
      </c>
      <c r="J46" s="24">
        <v>1.5</v>
      </c>
      <c r="K46" s="22">
        <v>3</v>
      </c>
      <c r="L46" s="22">
        <v>1</v>
      </c>
      <c r="M46" s="22">
        <v>0</v>
      </c>
      <c r="N46" s="22">
        <v>2</v>
      </c>
      <c r="O46" s="24">
        <v>1</v>
      </c>
      <c r="P46" s="22">
        <v>0</v>
      </c>
      <c r="Q46" s="22">
        <v>1</v>
      </c>
      <c r="R46" s="22">
        <v>0</v>
      </c>
      <c r="S46" s="24">
        <v>0</v>
      </c>
      <c r="T46" s="22">
        <v>1</v>
      </c>
      <c r="U46" s="25">
        <v>390</v>
      </c>
      <c r="V46" s="24">
        <v>3.9</v>
      </c>
      <c r="W46" s="22">
        <v>3</v>
      </c>
      <c r="X46" s="22">
        <v>1</v>
      </c>
      <c r="Y46" s="26"/>
      <c r="Z46" s="26"/>
      <c r="AA46" s="26"/>
      <c r="AB46" s="26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ht="15" x14ac:dyDescent="0.25">
      <c r="A47" s="22">
        <v>46</v>
      </c>
      <c r="B47" s="23">
        <v>1036</v>
      </c>
      <c r="C47" s="22">
        <v>5</v>
      </c>
      <c r="D47" s="22">
        <v>1705</v>
      </c>
      <c r="E47" s="22">
        <v>31</v>
      </c>
      <c r="F47" s="22">
        <v>210</v>
      </c>
      <c r="G47" s="22">
        <v>1</v>
      </c>
      <c r="H47" s="24">
        <v>0.9</v>
      </c>
      <c r="I47" s="24">
        <v>1.6</v>
      </c>
      <c r="J47" s="24">
        <v>1.4</v>
      </c>
      <c r="K47" s="22">
        <v>7</v>
      </c>
      <c r="L47" s="22">
        <v>2</v>
      </c>
      <c r="M47" s="22">
        <v>1</v>
      </c>
      <c r="N47" s="22">
        <v>2</v>
      </c>
      <c r="O47" s="24">
        <v>1</v>
      </c>
      <c r="P47" s="22">
        <v>1</v>
      </c>
      <c r="Q47" s="22">
        <v>0</v>
      </c>
      <c r="R47" s="22">
        <v>0</v>
      </c>
      <c r="S47" s="24">
        <v>0.3</v>
      </c>
      <c r="T47" s="22">
        <v>1</v>
      </c>
      <c r="U47" s="25">
        <v>440</v>
      </c>
      <c r="V47" s="24">
        <v>2.2000000000000002</v>
      </c>
      <c r="W47" s="22">
        <v>3</v>
      </c>
      <c r="X47" s="22">
        <v>3</v>
      </c>
      <c r="Y47" s="26"/>
      <c r="Z47" s="26"/>
      <c r="AA47" s="26"/>
      <c r="AB47" s="26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15" x14ac:dyDescent="0.25">
      <c r="A48" s="22">
        <v>47</v>
      </c>
      <c r="B48" s="23">
        <v>653</v>
      </c>
      <c r="C48" s="22">
        <v>7</v>
      </c>
      <c r="D48" s="22">
        <v>894</v>
      </c>
      <c r="E48" s="22">
        <v>41</v>
      </c>
      <c r="F48" s="22">
        <v>360</v>
      </c>
      <c r="G48" s="22">
        <v>1</v>
      </c>
      <c r="H48" s="24">
        <v>1.7</v>
      </c>
      <c r="I48" s="24">
        <v>0.1</v>
      </c>
      <c r="J48" s="24">
        <v>0.2</v>
      </c>
      <c r="K48" s="22">
        <v>4</v>
      </c>
      <c r="L48" s="22">
        <v>1</v>
      </c>
      <c r="M48" s="22">
        <v>0</v>
      </c>
      <c r="N48" s="22">
        <v>4</v>
      </c>
      <c r="O48" s="24">
        <v>2</v>
      </c>
      <c r="P48" s="22">
        <v>0</v>
      </c>
      <c r="Q48" s="22">
        <v>0</v>
      </c>
      <c r="R48" s="22">
        <v>0</v>
      </c>
      <c r="S48" s="24">
        <v>0</v>
      </c>
      <c r="T48" s="22">
        <v>2</v>
      </c>
      <c r="U48" s="25">
        <v>555</v>
      </c>
      <c r="V48" s="24">
        <v>4.4000000000000004</v>
      </c>
      <c r="W48" s="22">
        <v>2</v>
      </c>
      <c r="X48" s="22">
        <v>3</v>
      </c>
      <c r="Y48" s="26"/>
      <c r="Z48" s="26"/>
      <c r="AA48" s="26"/>
      <c r="AB48" s="26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15" x14ac:dyDescent="0.25">
      <c r="A49" s="22">
        <v>48</v>
      </c>
      <c r="B49" s="23">
        <v>448</v>
      </c>
      <c r="C49" s="22">
        <v>6</v>
      </c>
      <c r="D49" s="22">
        <v>877</v>
      </c>
      <c r="E49" s="22">
        <v>40</v>
      </c>
      <c r="F49" s="22">
        <v>220</v>
      </c>
      <c r="G49" s="22">
        <v>1</v>
      </c>
      <c r="H49" s="24">
        <v>0.1</v>
      </c>
      <c r="I49" s="24">
        <v>1.7</v>
      </c>
      <c r="J49" s="24">
        <v>1.8</v>
      </c>
      <c r="K49" s="22">
        <v>4</v>
      </c>
      <c r="L49" s="22">
        <v>1</v>
      </c>
      <c r="M49" s="22">
        <v>0</v>
      </c>
      <c r="N49" s="22">
        <v>3</v>
      </c>
      <c r="O49" s="24">
        <v>1.5</v>
      </c>
      <c r="P49" s="22">
        <v>0</v>
      </c>
      <c r="Q49" s="22">
        <v>0</v>
      </c>
      <c r="R49" s="22">
        <v>0</v>
      </c>
      <c r="S49" s="24">
        <v>0</v>
      </c>
      <c r="T49" s="22">
        <v>2</v>
      </c>
      <c r="U49" s="25">
        <v>255</v>
      </c>
      <c r="V49" s="24">
        <v>3</v>
      </c>
      <c r="W49" s="22">
        <v>2</v>
      </c>
      <c r="X49" s="22">
        <v>3</v>
      </c>
      <c r="Y49" s="26"/>
      <c r="Z49" s="26"/>
      <c r="AA49" s="26"/>
      <c r="AB49" s="26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15" x14ac:dyDescent="0.25">
      <c r="A50" s="22">
        <v>49</v>
      </c>
      <c r="B50" s="23">
        <v>1109</v>
      </c>
      <c r="C50" s="22">
        <v>8</v>
      </c>
      <c r="D50" s="22">
        <v>1290</v>
      </c>
      <c r="E50" s="22">
        <v>23</v>
      </c>
      <c r="F50" s="22">
        <v>370</v>
      </c>
      <c r="G50" s="22">
        <v>2</v>
      </c>
      <c r="H50" s="24">
        <v>1.1000000000000001</v>
      </c>
      <c r="I50" s="24">
        <v>2</v>
      </c>
      <c r="J50" s="24">
        <v>0.5</v>
      </c>
      <c r="K50" s="22">
        <v>6</v>
      </c>
      <c r="L50" s="22">
        <v>2</v>
      </c>
      <c r="M50" s="22">
        <v>1</v>
      </c>
      <c r="N50" s="22">
        <v>5</v>
      </c>
      <c r="O50" s="24">
        <v>1.5</v>
      </c>
      <c r="P50" s="22">
        <v>0</v>
      </c>
      <c r="Q50" s="22">
        <v>1</v>
      </c>
      <c r="R50" s="22">
        <v>0</v>
      </c>
      <c r="S50" s="24">
        <v>0</v>
      </c>
      <c r="T50" s="22">
        <v>2</v>
      </c>
      <c r="U50" s="25">
        <v>1000</v>
      </c>
      <c r="V50" s="24">
        <v>4.7</v>
      </c>
      <c r="W50" s="22">
        <v>4</v>
      </c>
      <c r="X50" s="22">
        <v>3</v>
      </c>
      <c r="Y50" s="26"/>
      <c r="Z50" s="26"/>
      <c r="AA50" s="26"/>
      <c r="AB50" s="26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15" x14ac:dyDescent="0.25">
      <c r="A51" s="22">
        <v>50</v>
      </c>
      <c r="B51" s="23">
        <v>435</v>
      </c>
      <c r="C51" s="22">
        <v>7</v>
      </c>
      <c r="D51" s="22">
        <v>969</v>
      </c>
      <c r="E51" s="22">
        <v>39</v>
      </c>
      <c r="F51" s="22">
        <v>230</v>
      </c>
      <c r="G51" s="22">
        <v>1</v>
      </c>
      <c r="H51" s="24">
        <v>1.6</v>
      </c>
      <c r="I51" s="24">
        <v>1.5</v>
      </c>
      <c r="J51" s="24">
        <v>1.7</v>
      </c>
      <c r="K51" s="22">
        <v>4</v>
      </c>
      <c r="L51" s="22">
        <v>1</v>
      </c>
      <c r="M51" s="22">
        <v>1</v>
      </c>
      <c r="N51" s="22">
        <v>3</v>
      </c>
      <c r="O51" s="24">
        <v>1.5</v>
      </c>
      <c r="P51" s="22">
        <v>0</v>
      </c>
      <c r="Q51" s="22">
        <v>0</v>
      </c>
      <c r="R51" s="22">
        <v>0</v>
      </c>
      <c r="S51" s="24">
        <v>0</v>
      </c>
      <c r="T51" s="22">
        <v>2</v>
      </c>
      <c r="U51" s="25">
        <v>320</v>
      </c>
      <c r="V51" s="24">
        <v>3.8</v>
      </c>
      <c r="W51" s="22">
        <v>1</v>
      </c>
      <c r="X51" s="22">
        <v>1</v>
      </c>
      <c r="Y51" s="26"/>
      <c r="Z51" s="26"/>
      <c r="AA51" s="26"/>
      <c r="AB51" s="26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15" x14ac:dyDescent="0.25">
      <c r="A52" s="22">
        <v>51</v>
      </c>
      <c r="B52" s="23">
        <v>1178</v>
      </c>
      <c r="C52" s="22">
        <v>8</v>
      </c>
      <c r="D52" s="22">
        <v>1390</v>
      </c>
      <c r="E52" s="22">
        <v>45</v>
      </c>
      <c r="F52" s="22">
        <v>430</v>
      </c>
      <c r="G52" s="22">
        <v>1</v>
      </c>
      <c r="H52" s="24">
        <v>0.8</v>
      </c>
      <c r="I52" s="24">
        <v>0.4</v>
      </c>
      <c r="J52" s="24">
        <v>0.9</v>
      </c>
      <c r="K52" s="22">
        <v>7</v>
      </c>
      <c r="L52" s="22">
        <v>2</v>
      </c>
      <c r="M52" s="22">
        <v>0</v>
      </c>
      <c r="N52" s="22">
        <v>5</v>
      </c>
      <c r="O52" s="24">
        <v>2.5</v>
      </c>
      <c r="P52" s="22">
        <v>0</v>
      </c>
      <c r="Q52" s="22">
        <v>0</v>
      </c>
      <c r="R52" s="22">
        <v>0</v>
      </c>
      <c r="S52" s="24">
        <v>0</v>
      </c>
      <c r="T52" s="22">
        <v>2</v>
      </c>
      <c r="U52" s="25">
        <v>875</v>
      </c>
      <c r="V52" s="24">
        <v>3.9</v>
      </c>
      <c r="W52" s="22">
        <v>4</v>
      </c>
      <c r="X52" s="22">
        <v>3</v>
      </c>
      <c r="Y52" s="26"/>
      <c r="Z52" s="26"/>
      <c r="AA52" s="26"/>
      <c r="AB52" s="26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15" x14ac:dyDescent="0.25">
      <c r="A53" s="22">
        <v>52</v>
      </c>
      <c r="B53" s="23">
        <v>600</v>
      </c>
      <c r="C53" s="22">
        <v>6</v>
      </c>
      <c r="D53" s="22">
        <v>954</v>
      </c>
      <c r="E53" s="22">
        <v>20</v>
      </c>
      <c r="F53" s="22">
        <v>150</v>
      </c>
      <c r="G53" s="22">
        <v>2</v>
      </c>
      <c r="H53" s="24">
        <v>1.2</v>
      </c>
      <c r="I53" s="24">
        <v>0.7</v>
      </c>
      <c r="J53" s="24">
        <v>1.5</v>
      </c>
      <c r="K53" s="22">
        <v>5</v>
      </c>
      <c r="L53" s="22">
        <v>2</v>
      </c>
      <c r="M53" s="22">
        <v>0</v>
      </c>
      <c r="N53" s="22">
        <v>2</v>
      </c>
      <c r="O53" s="24">
        <v>1.5</v>
      </c>
      <c r="P53" s="22">
        <v>0</v>
      </c>
      <c r="Q53" s="22">
        <v>1</v>
      </c>
      <c r="R53" s="22">
        <v>1</v>
      </c>
      <c r="S53" s="24">
        <v>0</v>
      </c>
      <c r="T53" s="22">
        <v>2</v>
      </c>
      <c r="U53" s="25">
        <v>590</v>
      </c>
      <c r="V53" s="24">
        <v>5.0999999999999996</v>
      </c>
      <c r="W53" s="22">
        <v>3</v>
      </c>
      <c r="X53" s="22">
        <v>3</v>
      </c>
      <c r="Y53" s="26"/>
      <c r="Z53" s="26"/>
      <c r="AA53" s="26"/>
      <c r="AB53" s="26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15" x14ac:dyDescent="0.25">
      <c r="A54" s="22">
        <v>53</v>
      </c>
      <c r="B54" s="23">
        <v>1160</v>
      </c>
      <c r="C54" s="22">
        <v>9</v>
      </c>
      <c r="D54" s="22">
        <v>1131</v>
      </c>
      <c r="E54" s="22">
        <v>31</v>
      </c>
      <c r="F54" s="22">
        <v>430</v>
      </c>
      <c r="G54" s="22">
        <v>3</v>
      </c>
      <c r="H54" s="24">
        <v>0.3</v>
      </c>
      <c r="I54" s="24">
        <v>0.1</v>
      </c>
      <c r="J54" s="24">
        <v>0.5</v>
      </c>
      <c r="K54" s="22">
        <v>5</v>
      </c>
      <c r="L54" s="22">
        <v>2</v>
      </c>
      <c r="M54" s="22">
        <v>0</v>
      </c>
      <c r="N54" s="22">
        <v>5</v>
      </c>
      <c r="O54" s="24">
        <v>2.5</v>
      </c>
      <c r="P54" s="22">
        <v>1</v>
      </c>
      <c r="Q54" s="22">
        <v>0</v>
      </c>
      <c r="R54" s="22">
        <v>0</v>
      </c>
      <c r="S54" s="24">
        <v>0</v>
      </c>
      <c r="T54" s="22">
        <v>2</v>
      </c>
      <c r="U54" s="25">
        <v>640</v>
      </c>
      <c r="V54" s="24">
        <v>2.9</v>
      </c>
      <c r="W54" s="22">
        <v>2</v>
      </c>
      <c r="X54" s="22">
        <v>2</v>
      </c>
      <c r="Y54" s="26"/>
      <c r="Z54" s="26"/>
      <c r="AA54" s="26"/>
      <c r="AB54" s="26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15" x14ac:dyDescent="0.25">
      <c r="A55" s="22">
        <v>54</v>
      </c>
      <c r="B55" s="23">
        <v>811</v>
      </c>
      <c r="C55" s="22">
        <v>7</v>
      </c>
      <c r="D55" s="22">
        <v>922</v>
      </c>
      <c r="E55" s="22">
        <v>1</v>
      </c>
      <c r="F55" s="22">
        <v>200</v>
      </c>
      <c r="G55" s="22">
        <v>3</v>
      </c>
      <c r="H55" s="24">
        <v>0.3</v>
      </c>
      <c r="I55" s="24">
        <v>0.1</v>
      </c>
      <c r="J55" s="24">
        <v>0.5</v>
      </c>
      <c r="K55" s="22">
        <v>5</v>
      </c>
      <c r="L55" s="22">
        <v>2</v>
      </c>
      <c r="M55" s="22">
        <v>1</v>
      </c>
      <c r="N55" s="22">
        <v>3</v>
      </c>
      <c r="O55" s="24">
        <v>1.5</v>
      </c>
      <c r="P55" s="22">
        <v>0</v>
      </c>
      <c r="Q55" s="22">
        <v>1</v>
      </c>
      <c r="R55" s="22">
        <v>1</v>
      </c>
      <c r="S55" s="24">
        <v>0</v>
      </c>
      <c r="T55" s="22">
        <v>2</v>
      </c>
      <c r="U55" s="25">
        <v>335</v>
      </c>
      <c r="V55" s="24">
        <v>2.1</v>
      </c>
      <c r="W55" s="22">
        <v>1</v>
      </c>
      <c r="X55" s="22">
        <v>3</v>
      </c>
      <c r="Y55" s="26"/>
      <c r="Z55" s="26"/>
      <c r="AA55" s="26"/>
      <c r="AB55" s="26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ht="15" x14ac:dyDescent="0.25">
      <c r="A56" s="22">
        <v>55</v>
      </c>
      <c r="B56" s="23">
        <v>550</v>
      </c>
      <c r="C56" s="22">
        <v>6</v>
      </c>
      <c r="D56" s="22">
        <v>928</v>
      </c>
      <c r="E56" s="22">
        <v>1</v>
      </c>
      <c r="F56" s="22">
        <v>150</v>
      </c>
      <c r="G56" s="22">
        <v>1</v>
      </c>
      <c r="H56" s="24">
        <v>0.2</v>
      </c>
      <c r="I56" s="24">
        <v>0.8</v>
      </c>
      <c r="J56" s="24">
        <v>0.1</v>
      </c>
      <c r="K56" s="22">
        <v>5</v>
      </c>
      <c r="L56" s="22">
        <v>1</v>
      </c>
      <c r="M56" s="22">
        <v>0</v>
      </c>
      <c r="N56" s="22">
        <v>3</v>
      </c>
      <c r="O56" s="24">
        <v>1.5</v>
      </c>
      <c r="P56" s="22">
        <v>0</v>
      </c>
      <c r="Q56" s="22">
        <v>1</v>
      </c>
      <c r="R56" s="22">
        <v>0</v>
      </c>
      <c r="S56" s="24">
        <v>0</v>
      </c>
      <c r="T56" s="22">
        <v>2</v>
      </c>
      <c r="U56" s="25">
        <v>475</v>
      </c>
      <c r="V56" s="24">
        <v>4.5</v>
      </c>
      <c r="W56" s="22">
        <v>2</v>
      </c>
      <c r="X56" s="22">
        <v>3</v>
      </c>
      <c r="Y56" s="26"/>
      <c r="Z56" s="26"/>
      <c r="AA56" s="26"/>
      <c r="AB56" s="26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ht="15" x14ac:dyDescent="0.25">
      <c r="A57" s="22">
        <v>56</v>
      </c>
      <c r="B57" s="23">
        <v>192</v>
      </c>
      <c r="C57" s="22">
        <v>7</v>
      </c>
      <c r="D57" s="22">
        <v>632</v>
      </c>
      <c r="E57" s="22">
        <v>42</v>
      </c>
      <c r="F57" s="22">
        <v>150</v>
      </c>
      <c r="G57" s="22">
        <v>3</v>
      </c>
      <c r="H57" s="24">
        <v>1.8</v>
      </c>
      <c r="I57" s="24">
        <v>1.7</v>
      </c>
      <c r="J57" s="24">
        <v>1.8</v>
      </c>
      <c r="K57" s="22">
        <v>3</v>
      </c>
      <c r="L57" s="22">
        <v>1</v>
      </c>
      <c r="M57" s="22">
        <v>0</v>
      </c>
      <c r="N57" s="22">
        <v>3</v>
      </c>
      <c r="O57" s="24">
        <v>1.5</v>
      </c>
      <c r="P57" s="22">
        <v>0</v>
      </c>
      <c r="Q57" s="22">
        <v>0</v>
      </c>
      <c r="R57" s="22">
        <v>0</v>
      </c>
      <c r="S57" s="24">
        <v>0</v>
      </c>
      <c r="T57" s="22">
        <v>2</v>
      </c>
      <c r="U57" s="25">
        <v>290</v>
      </c>
      <c r="V57" s="24">
        <v>7.9</v>
      </c>
      <c r="W57" s="22">
        <v>3</v>
      </c>
      <c r="X57" s="22">
        <v>3</v>
      </c>
      <c r="Y57" s="26"/>
      <c r="Z57" s="26"/>
      <c r="AA57" s="26"/>
      <c r="AB57" s="26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ht="15" x14ac:dyDescent="0.25">
      <c r="A58" s="22">
        <v>57</v>
      </c>
      <c r="B58" s="23">
        <v>1246</v>
      </c>
      <c r="C58" s="22">
        <v>8</v>
      </c>
      <c r="D58" s="22">
        <v>962</v>
      </c>
      <c r="E58" s="22">
        <v>40</v>
      </c>
      <c r="F58" s="22">
        <v>440</v>
      </c>
      <c r="G58" s="22">
        <v>3</v>
      </c>
      <c r="H58" s="24">
        <v>0.8</v>
      </c>
      <c r="I58" s="24">
        <v>0.4</v>
      </c>
      <c r="J58" s="24">
        <v>0.9</v>
      </c>
      <c r="K58" s="22">
        <v>6</v>
      </c>
      <c r="L58" s="22">
        <v>2</v>
      </c>
      <c r="M58" s="22">
        <v>1</v>
      </c>
      <c r="N58" s="22">
        <v>4</v>
      </c>
      <c r="O58" s="24">
        <v>2</v>
      </c>
      <c r="P58" s="22">
        <v>0</v>
      </c>
      <c r="Q58" s="22">
        <v>0</v>
      </c>
      <c r="R58" s="22">
        <v>0</v>
      </c>
      <c r="S58" s="24">
        <v>0.3</v>
      </c>
      <c r="T58" s="22">
        <v>2</v>
      </c>
      <c r="U58" s="25">
        <v>650</v>
      </c>
      <c r="V58" s="24">
        <v>2.7</v>
      </c>
      <c r="W58" s="22">
        <v>3</v>
      </c>
      <c r="X58" s="22">
        <v>3</v>
      </c>
      <c r="Y58" s="26"/>
      <c r="Z58" s="26"/>
      <c r="AA58" s="26"/>
      <c r="AB58" s="26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ht="15" x14ac:dyDescent="0.25">
      <c r="A59" s="22">
        <v>58</v>
      </c>
      <c r="B59" s="23">
        <v>499</v>
      </c>
      <c r="C59" s="22">
        <v>5</v>
      </c>
      <c r="D59" s="22">
        <v>1263</v>
      </c>
      <c r="E59" s="22">
        <v>40</v>
      </c>
      <c r="F59" s="22">
        <v>160</v>
      </c>
      <c r="G59" s="22">
        <v>3</v>
      </c>
      <c r="H59" s="24">
        <v>1.4</v>
      </c>
      <c r="I59" s="24">
        <v>0.3</v>
      </c>
      <c r="J59" s="24">
        <v>1.5</v>
      </c>
      <c r="K59" s="22">
        <v>5</v>
      </c>
      <c r="L59" s="22">
        <v>2</v>
      </c>
      <c r="M59" s="22">
        <v>1</v>
      </c>
      <c r="N59" s="22">
        <v>2</v>
      </c>
      <c r="O59" s="24">
        <v>1</v>
      </c>
      <c r="P59" s="22">
        <v>0</v>
      </c>
      <c r="Q59" s="22">
        <v>0</v>
      </c>
      <c r="R59" s="22">
        <v>0</v>
      </c>
      <c r="S59" s="24">
        <v>0</v>
      </c>
      <c r="T59" s="22">
        <v>2</v>
      </c>
      <c r="U59" s="25">
        <v>495</v>
      </c>
      <c r="V59" s="24">
        <v>5.2</v>
      </c>
      <c r="W59" s="22">
        <v>2</v>
      </c>
      <c r="X59" s="22">
        <v>3</v>
      </c>
      <c r="Y59" s="26"/>
      <c r="Z59" s="26"/>
      <c r="AA59" s="26"/>
      <c r="AB59" s="26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15" x14ac:dyDescent="0.25">
      <c r="A60" s="22">
        <v>59</v>
      </c>
      <c r="B60" s="23">
        <v>630</v>
      </c>
      <c r="C60" s="22">
        <v>5</v>
      </c>
      <c r="D60" s="22">
        <v>941</v>
      </c>
      <c r="E60" s="22">
        <v>35</v>
      </c>
      <c r="F60" s="22">
        <v>190</v>
      </c>
      <c r="G60" s="22">
        <v>1</v>
      </c>
      <c r="H60" s="24">
        <v>1.4</v>
      </c>
      <c r="I60" s="24">
        <v>1.4</v>
      </c>
      <c r="J60" s="24">
        <v>1.1000000000000001</v>
      </c>
      <c r="K60" s="22">
        <v>6</v>
      </c>
      <c r="L60" s="22">
        <v>1</v>
      </c>
      <c r="M60" s="22">
        <v>1</v>
      </c>
      <c r="N60" s="22">
        <v>2</v>
      </c>
      <c r="O60" s="24">
        <v>1.5</v>
      </c>
      <c r="P60" s="22">
        <v>1</v>
      </c>
      <c r="Q60" s="22">
        <v>0</v>
      </c>
      <c r="R60" s="22">
        <v>0</v>
      </c>
      <c r="S60" s="24">
        <v>0</v>
      </c>
      <c r="T60" s="22">
        <v>2</v>
      </c>
      <c r="U60" s="25">
        <v>590</v>
      </c>
      <c r="V60" s="24">
        <v>4.9000000000000004</v>
      </c>
      <c r="W60" s="22">
        <v>3</v>
      </c>
      <c r="X60" s="22">
        <v>3</v>
      </c>
      <c r="Y60" s="26"/>
      <c r="Z60" s="26"/>
      <c r="AA60" s="26"/>
      <c r="AB60" s="26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15" x14ac:dyDescent="0.25">
      <c r="A61" s="22">
        <v>60</v>
      </c>
      <c r="B61" s="23">
        <v>632</v>
      </c>
      <c r="C61" s="22">
        <v>6</v>
      </c>
      <c r="D61" s="22">
        <v>948</v>
      </c>
      <c r="E61" s="22">
        <v>4</v>
      </c>
      <c r="F61" s="22">
        <v>190</v>
      </c>
      <c r="G61" s="22">
        <v>3</v>
      </c>
      <c r="H61" s="24">
        <v>0.5</v>
      </c>
      <c r="I61" s="24">
        <v>1.6</v>
      </c>
      <c r="J61" s="24">
        <v>1.3</v>
      </c>
      <c r="K61" s="22">
        <v>5</v>
      </c>
      <c r="L61" s="22">
        <v>1</v>
      </c>
      <c r="M61" s="22">
        <v>0</v>
      </c>
      <c r="N61" s="22">
        <v>2</v>
      </c>
      <c r="O61" s="24">
        <v>1</v>
      </c>
      <c r="P61" s="22">
        <v>0</v>
      </c>
      <c r="Q61" s="22">
        <v>1</v>
      </c>
      <c r="R61" s="22">
        <v>1</v>
      </c>
      <c r="S61" s="24">
        <v>0</v>
      </c>
      <c r="T61" s="22">
        <v>2</v>
      </c>
      <c r="U61" s="25">
        <v>595</v>
      </c>
      <c r="V61" s="24">
        <v>4.9000000000000004</v>
      </c>
      <c r="W61" s="22">
        <v>3</v>
      </c>
      <c r="X61" s="22">
        <v>3</v>
      </c>
      <c r="Y61" s="26"/>
      <c r="Z61" s="26"/>
      <c r="AA61" s="26"/>
      <c r="AB61" s="26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ht="15" x14ac:dyDescent="0.25">
      <c r="A62" s="22">
        <v>61</v>
      </c>
      <c r="B62" s="23">
        <v>998</v>
      </c>
      <c r="C62" s="22">
        <v>8</v>
      </c>
      <c r="D62" s="22">
        <v>1432</v>
      </c>
      <c r="E62" s="22">
        <v>1</v>
      </c>
      <c r="F62" s="22">
        <v>380</v>
      </c>
      <c r="G62" s="22">
        <v>2</v>
      </c>
      <c r="H62" s="24">
        <v>1.6</v>
      </c>
      <c r="I62" s="24">
        <v>0.1</v>
      </c>
      <c r="J62" s="24">
        <v>0.2</v>
      </c>
      <c r="K62" s="22">
        <v>5</v>
      </c>
      <c r="L62" s="22">
        <v>1</v>
      </c>
      <c r="M62" s="22">
        <v>0</v>
      </c>
      <c r="N62" s="22">
        <v>4</v>
      </c>
      <c r="O62" s="24">
        <v>2</v>
      </c>
      <c r="P62" s="22">
        <v>0</v>
      </c>
      <c r="Q62" s="22">
        <v>1</v>
      </c>
      <c r="R62" s="22">
        <v>0</v>
      </c>
      <c r="S62" s="24">
        <v>0</v>
      </c>
      <c r="T62" s="22">
        <v>2</v>
      </c>
      <c r="U62" s="25">
        <v>980</v>
      </c>
      <c r="V62" s="24">
        <v>5.0999999999999996</v>
      </c>
      <c r="W62" s="22">
        <v>3</v>
      </c>
      <c r="X62" s="22">
        <v>3</v>
      </c>
      <c r="Y62" s="26"/>
      <c r="Z62" s="26"/>
      <c r="AA62" s="26"/>
      <c r="AB62" s="26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ht="15" x14ac:dyDescent="0.25">
      <c r="A63" s="22">
        <v>62</v>
      </c>
      <c r="B63" s="23">
        <v>1030</v>
      </c>
      <c r="C63" s="22">
        <v>7</v>
      </c>
      <c r="D63" s="22">
        <v>882</v>
      </c>
      <c r="E63" s="22">
        <v>9</v>
      </c>
      <c r="F63" s="22">
        <v>330</v>
      </c>
      <c r="G63" s="22">
        <v>3</v>
      </c>
      <c r="H63" s="24">
        <v>1.5</v>
      </c>
      <c r="I63" s="24">
        <v>0.8</v>
      </c>
      <c r="J63" s="24">
        <v>0.6</v>
      </c>
      <c r="K63" s="22">
        <v>5</v>
      </c>
      <c r="L63" s="22">
        <v>2</v>
      </c>
      <c r="M63" s="22">
        <v>1</v>
      </c>
      <c r="N63" s="22">
        <v>4</v>
      </c>
      <c r="O63" s="24">
        <v>1</v>
      </c>
      <c r="P63" s="22">
        <v>0</v>
      </c>
      <c r="Q63" s="22">
        <v>1</v>
      </c>
      <c r="R63" s="22">
        <v>1</v>
      </c>
      <c r="S63" s="24">
        <v>0.3</v>
      </c>
      <c r="T63" s="22">
        <v>2</v>
      </c>
      <c r="U63" s="25">
        <v>670</v>
      </c>
      <c r="V63" s="24">
        <v>3.4</v>
      </c>
      <c r="W63" s="22">
        <v>2</v>
      </c>
      <c r="X63" s="22">
        <v>3</v>
      </c>
      <c r="Y63" s="26"/>
      <c r="Z63" s="26"/>
      <c r="AA63" s="26"/>
      <c r="AB63" s="26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 ht="15" x14ac:dyDescent="0.25">
      <c r="A64" s="22">
        <v>63</v>
      </c>
      <c r="B64" s="23">
        <v>811</v>
      </c>
      <c r="C64" s="22">
        <v>5</v>
      </c>
      <c r="D64" s="22">
        <v>1945</v>
      </c>
      <c r="E64" s="22">
        <v>18</v>
      </c>
      <c r="F64" s="22">
        <v>150</v>
      </c>
      <c r="G64" s="22">
        <v>2</v>
      </c>
      <c r="H64" s="24">
        <v>0.9</v>
      </c>
      <c r="I64" s="24">
        <v>0.3</v>
      </c>
      <c r="J64" s="24">
        <v>1</v>
      </c>
      <c r="K64" s="22">
        <v>6</v>
      </c>
      <c r="L64" s="22">
        <v>2</v>
      </c>
      <c r="M64" s="22">
        <v>0</v>
      </c>
      <c r="N64" s="22">
        <v>2</v>
      </c>
      <c r="O64" s="24">
        <v>1.5</v>
      </c>
      <c r="P64" s="22">
        <v>0</v>
      </c>
      <c r="Q64" s="22">
        <v>1</v>
      </c>
      <c r="R64" s="22">
        <v>1</v>
      </c>
      <c r="S64" s="24">
        <v>0</v>
      </c>
      <c r="T64" s="22">
        <v>2</v>
      </c>
      <c r="U64" s="25">
        <v>340</v>
      </c>
      <c r="V64" s="24">
        <v>2.2000000000000002</v>
      </c>
      <c r="W64" s="22">
        <v>2</v>
      </c>
      <c r="X64" s="22">
        <v>2</v>
      </c>
      <c r="Y64" s="26"/>
      <c r="Z64" s="26"/>
      <c r="AA64" s="26"/>
      <c r="AB64" s="26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ht="15" x14ac:dyDescent="0.25">
      <c r="A65" s="22">
        <v>64</v>
      </c>
      <c r="B65" s="23">
        <v>828</v>
      </c>
      <c r="C65" s="22">
        <v>8</v>
      </c>
      <c r="D65" s="22">
        <v>974</v>
      </c>
      <c r="E65" s="22">
        <v>12</v>
      </c>
      <c r="F65" s="22">
        <v>350</v>
      </c>
      <c r="G65" s="22">
        <v>2</v>
      </c>
      <c r="H65" s="24">
        <v>1.3</v>
      </c>
      <c r="I65" s="24">
        <v>0.8</v>
      </c>
      <c r="J65" s="24">
        <v>1.6</v>
      </c>
      <c r="K65" s="22">
        <v>5</v>
      </c>
      <c r="L65" s="22">
        <v>1</v>
      </c>
      <c r="M65" s="22">
        <v>0</v>
      </c>
      <c r="N65" s="22">
        <v>4</v>
      </c>
      <c r="O65" s="24">
        <v>1.5</v>
      </c>
      <c r="P65" s="22">
        <v>0</v>
      </c>
      <c r="Q65" s="22">
        <v>1</v>
      </c>
      <c r="R65" s="22">
        <v>0</v>
      </c>
      <c r="S65" s="24">
        <v>0</v>
      </c>
      <c r="T65" s="22">
        <v>2</v>
      </c>
      <c r="U65" s="25">
        <v>380</v>
      </c>
      <c r="V65" s="24">
        <v>2.4</v>
      </c>
      <c r="W65" s="22">
        <v>2</v>
      </c>
      <c r="X65" s="22">
        <v>3</v>
      </c>
      <c r="Y65" s="26"/>
      <c r="Z65" s="26"/>
      <c r="AA65" s="26"/>
      <c r="AB65" s="26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ht="15" x14ac:dyDescent="0.25">
      <c r="A66" s="22">
        <v>65</v>
      </c>
      <c r="B66" s="23">
        <v>670</v>
      </c>
      <c r="C66" s="22">
        <v>6</v>
      </c>
      <c r="D66" s="22">
        <v>904</v>
      </c>
      <c r="E66" s="22">
        <v>12</v>
      </c>
      <c r="F66" s="22">
        <v>150</v>
      </c>
      <c r="G66" s="22">
        <v>1</v>
      </c>
      <c r="H66" s="24">
        <v>0.7</v>
      </c>
      <c r="I66" s="24">
        <v>0</v>
      </c>
      <c r="J66" s="24">
        <v>0.6</v>
      </c>
      <c r="K66" s="22">
        <v>5</v>
      </c>
      <c r="L66" s="22">
        <v>2</v>
      </c>
      <c r="M66" s="22">
        <v>0</v>
      </c>
      <c r="N66" s="22">
        <v>2</v>
      </c>
      <c r="O66" s="24">
        <v>1</v>
      </c>
      <c r="P66" s="22">
        <v>0</v>
      </c>
      <c r="Q66" s="22">
        <v>1</v>
      </c>
      <c r="R66" s="22">
        <v>0</v>
      </c>
      <c r="S66" s="24">
        <v>0</v>
      </c>
      <c r="T66" s="22">
        <v>2</v>
      </c>
      <c r="U66" s="25">
        <v>220</v>
      </c>
      <c r="V66" s="24">
        <v>1.7</v>
      </c>
      <c r="W66" s="22">
        <v>1</v>
      </c>
      <c r="X66" s="22">
        <v>3</v>
      </c>
      <c r="Y66" s="26"/>
      <c r="Z66" s="26"/>
      <c r="AA66" s="26"/>
      <c r="AB66" s="26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ht="15" x14ac:dyDescent="0.25">
      <c r="A67" s="22">
        <v>66</v>
      </c>
      <c r="B67" s="23">
        <v>694</v>
      </c>
      <c r="C67" s="22">
        <v>7</v>
      </c>
      <c r="D67" s="22">
        <v>1503</v>
      </c>
      <c r="E67" s="22">
        <v>38</v>
      </c>
      <c r="F67" s="22">
        <v>170</v>
      </c>
      <c r="G67" s="22">
        <v>1</v>
      </c>
      <c r="H67" s="24">
        <v>0.6</v>
      </c>
      <c r="I67" s="24">
        <v>1.5</v>
      </c>
      <c r="J67" s="24">
        <v>0.3</v>
      </c>
      <c r="K67" s="22">
        <v>7</v>
      </c>
      <c r="L67" s="22">
        <v>2</v>
      </c>
      <c r="M67" s="22">
        <v>1</v>
      </c>
      <c r="N67" s="22">
        <v>3</v>
      </c>
      <c r="O67" s="24">
        <v>1.5</v>
      </c>
      <c r="P67" s="22">
        <v>0</v>
      </c>
      <c r="Q67" s="22">
        <v>0</v>
      </c>
      <c r="R67" s="22">
        <v>0</v>
      </c>
      <c r="S67" s="24">
        <v>0</v>
      </c>
      <c r="T67" s="22">
        <v>2</v>
      </c>
      <c r="U67" s="25">
        <v>660</v>
      </c>
      <c r="V67" s="24">
        <v>4.9000000000000004</v>
      </c>
      <c r="W67" s="22">
        <v>3</v>
      </c>
      <c r="X67" s="22">
        <v>3</v>
      </c>
      <c r="Y67" s="26"/>
      <c r="Z67" s="26"/>
      <c r="AA67" s="26"/>
      <c r="AB67" s="26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15" x14ac:dyDescent="0.25">
      <c r="A68" s="22">
        <v>67</v>
      </c>
      <c r="B68" s="23">
        <v>945</v>
      </c>
      <c r="C68" s="22">
        <v>7</v>
      </c>
      <c r="D68" s="22">
        <v>832</v>
      </c>
      <c r="E68" s="22">
        <v>6</v>
      </c>
      <c r="F68" s="22">
        <v>370</v>
      </c>
      <c r="G68" s="22">
        <v>1</v>
      </c>
      <c r="H68" s="24">
        <v>0.6</v>
      </c>
      <c r="I68" s="24">
        <v>1.1000000000000001</v>
      </c>
      <c r="J68" s="24">
        <v>0.9</v>
      </c>
      <c r="K68" s="22">
        <v>6</v>
      </c>
      <c r="L68" s="22">
        <v>1</v>
      </c>
      <c r="M68" s="22">
        <v>0</v>
      </c>
      <c r="N68" s="22">
        <v>4</v>
      </c>
      <c r="O68" s="24">
        <v>1.5</v>
      </c>
      <c r="P68" s="22">
        <v>0</v>
      </c>
      <c r="Q68" s="22">
        <v>1</v>
      </c>
      <c r="R68" s="22">
        <v>0</v>
      </c>
      <c r="S68" s="24">
        <v>0</v>
      </c>
      <c r="T68" s="22">
        <v>2</v>
      </c>
      <c r="U68" s="25">
        <v>530</v>
      </c>
      <c r="V68" s="24">
        <v>2.9</v>
      </c>
      <c r="W68" s="22">
        <v>3</v>
      </c>
      <c r="X68" s="22">
        <v>3</v>
      </c>
      <c r="Y68" s="26"/>
      <c r="Z68" s="26"/>
      <c r="AA68" s="26"/>
      <c r="AB68" s="26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15" x14ac:dyDescent="0.25">
      <c r="A69" s="22">
        <v>68</v>
      </c>
      <c r="B69" s="23">
        <v>729</v>
      </c>
      <c r="C69" s="22">
        <v>5</v>
      </c>
      <c r="D69" s="22">
        <v>887</v>
      </c>
      <c r="E69" s="22">
        <v>23</v>
      </c>
      <c r="F69" s="22">
        <v>190</v>
      </c>
      <c r="G69" s="22">
        <v>1</v>
      </c>
      <c r="H69" s="24">
        <v>0.1</v>
      </c>
      <c r="I69" s="24">
        <v>0.7</v>
      </c>
      <c r="J69" s="24">
        <v>0.2</v>
      </c>
      <c r="K69" s="22">
        <v>4</v>
      </c>
      <c r="L69" s="22">
        <v>2</v>
      </c>
      <c r="M69" s="22">
        <v>1</v>
      </c>
      <c r="N69" s="22">
        <v>2</v>
      </c>
      <c r="O69" s="24">
        <v>1.5</v>
      </c>
      <c r="P69" s="22">
        <v>0</v>
      </c>
      <c r="Q69" s="22">
        <v>1</v>
      </c>
      <c r="R69" s="22">
        <v>0</v>
      </c>
      <c r="S69" s="24">
        <v>0.4</v>
      </c>
      <c r="T69" s="22">
        <v>2</v>
      </c>
      <c r="U69" s="25">
        <v>530</v>
      </c>
      <c r="V69" s="24">
        <v>3.8</v>
      </c>
      <c r="W69" s="22">
        <v>1</v>
      </c>
      <c r="X69" s="22">
        <v>3</v>
      </c>
      <c r="Y69" s="26"/>
      <c r="Z69" s="26"/>
      <c r="AA69" s="26"/>
      <c r="AB69" s="26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15" x14ac:dyDescent="0.25">
      <c r="A70" s="22">
        <v>69</v>
      </c>
      <c r="B70" s="23">
        <v>976</v>
      </c>
      <c r="C70" s="22">
        <v>8</v>
      </c>
      <c r="D70" s="22">
        <v>985</v>
      </c>
      <c r="E70" s="22">
        <v>34</v>
      </c>
      <c r="F70" s="22">
        <v>310</v>
      </c>
      <c r="G70" s="22">
        <v>3</v>
      </c>
      <c r="H70" s="24">
        <v>0.7</v>
      </c>
      <c r="I70" s="24">
        <v>0.6</v>
      </c>
      <c r="J70" s="24">
        <v>0.8</v>
      </c>
      <c r="K70" s="22">
        <v>6</v>
      </c>
      <c r="L70" s="22">
        <v>2</v>
      </c>
      <c r="M70" s="22">
        <v>0</v>
      </c>
      <c r="N70" s="22">
        <v>5</v>
      </c>
      <c r="O70" s="24">
        <v>2</v>
      </c>
      <c r="P70" s="22">
        <v>1</v>
      </c>
      <c r="Q70" s="22">
        <v>0</v>
      </c>
      <c r="R70" s="22">
        <v>0</v>
      </c>
      <c r="S70" s="24">
        <v>0</v>
      </c>
      <c r="T70" s="22">
        <v>2</v>
      </c>
      <c r="U70" s="25">
        <v>630</v>
      </c>
      <c r="V70" s="24">
        <v>3.4</v>
      </c>
      <c r="W70" s="22">
        <v>3</v>
      </c>
      <c r="X70" s="22">
        <v>1</v>
      </c>
      <c r="Y70" s="26"/>
      <c r="Z70" s="26"/>
      <c r="AA70" s="26"/>
      <c r="AB70" s="26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15" x14ac:dyDescent="0.25">
      <c r="A71" s="22">
        <v>70</v>
      </c>
      <c r="B71" s="23">
        <v>825</v>
      </c>
      <c r="C71" s="22">
        <v>5</v>
      </c>
      <c r="D71" s="22">
        <v>1895</v>
      </c>
      <c r="E71" s="22">
        <v>2</v>
      </c>
      <c r="F71" s="22">
        <v>240</v>
      </c>
      <c r="G71" s="22">
        <v>2</v>
      </c>
      <c r="H71" s="24">
        <v>0.5</v>
      </c>
      <c r="I71" s="24">
        <v>0.5</v>
      </c>
      <c r="J71" s="24">
        <v>0.6</v>
      </c>
      <c r="K71" s="22">
        <v>6</v>
      </c>
      <c r="L71" s="22">
        <v>1</v>
      </c>
      <c r="M71" s="22">
        <v>1</v>
      </c>
      <c r="N71" s="22">
        <v>2</v>
      </c>
      <c r="O71" s="24">
        <v>1</v>
      </c>
      <c r="P71" s="22">
        <v>0</v>
      </c>
      <c r="Q71" s="22">
        <v>1</v>
      </c>
      <c r="R71" s="22">
        <v>0</v>
      </c>
      <c r="S71" s="24">
        <v>0</v>
      </c>
      <c r="T71" s="22">
        <v>2</v>
      </c>
      <c r="U71" s="25">
        <v>600</v>
      </c>
      <c r="V71" s="24">
        <v>3.8</v>
      </c>
      <c r="W71" s="22">
        <v>2</v>
      </c>
      <c r="X71" s="22">
        <v>2</v>
      </c>
      <c r="Y71" s="26"/>
      <c r="Z71" s="26"/>
      <c r="AA71" s="26"/>
      <c r="AB71" s="26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15" x14ac:dyDescent="0.25">
      <c r="A72" s="22">
        <v>71</v>
      </c>
      <c r="B72" s="23">
        <v>1182</v>
      </c>
      <c r="C72" s="22">
        <v>9</v>
      </c>
      <c r="D72" s="22">
        <v>1705</v>
      </c>
      <c r="E72" s="22">
        <v>34</v>
      </c>
      <c r="F72" s="22">
        <v>380</v>
      </c>
      <c r="G72" s="22">
        <v>1</v>
      </c>
      <c r="H72" s="24">
        <v>1.2</v>
      </c>
      <c r="I72" s="24">
        <v>0.7</v>
      </c>
      <c r="J72" s="24">
        <v>1.5</v>
      </c>
      <c r="K72" s="22">
        <v>6</v>
      </c>
      <c r="L72" s="22">
        <v>2</v>
      </c>
      <c r="M72" s="22">
        <v>0</v>
      </c>
      <c r="N72" s="22">
        <v>5</v>
      </c>
      <c r="O72" s="24">
        <v>2</v>
      </c>
      <c r="P72" s="22">
        <v>1</v>
      </c>
      <c r="Q72" s="22">
        <v>0</v>
      </c>
      <c r="R72" s="22">
        <v>0</v>
      </c>
      <c r="S72" s="24">
        <v>0</v>
      </c>
      <c r="T72" s="22">
        <v>2</v>
      </c>
      <c r="U72" s="25">
        <v>820</v>
      </c>
      <c r="V72" s="24">
        <v>3.6</v>
      </c>
      <c r="W72" s="22">
        <v>2</v>
      </c>
      <c r="X72" s="22">
        <v>3</v>
      </c>
      <c r="Y72" s="26"/>
      <c r="Z72" s="26"/>
      <c r="AA72" s="26"/>
      <c r="AB72" s="26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15" x14ac:dyDescent="0.25">
      <c r="A73" s="22">
        <v>72</v>
      </c>
      <c r="B73" s="23">
        <v>824</v>
      </c>
      <c r="C73" s="22">
        <v>7</v>
      </c>
      <c r="D73" s="22">
        <v>994</v>
      </c>
      <c r="E73" s="22">
        <v>35</v>
      </c>
      <c r="F73" s="22">
        <v>200</v>
      </c>
      <c r="G73" s="22">
        <v>2</v>
      </c>
      <c r="H73" s="24">
        <v>0.5</v>
      </c>
      <c r="I73" s="24">
        <v>1.2</v>
      </c>
      <c r="J73" s="24">
        <v>0.4</v>
      </c>
      <c r="K73" s="22">
        <v>6</v>
      </c>
      <c r="L73" s="22">
        <v>2</v>
      </c>
      <c r="M73" s="22">
        <v>1</v>
      </c>
      <c r="N73" s="22">
        <v>3</v>
      </c>
      <c r="O73" s="24">
        <v>1.5</v>
      </c>
      <c r="P73" s="22">
        <v>1</v>
      </c>
      <c r="Q73" s="22">
        <v>0</v>
      </c>
      <c r="R73" s="22">
        <v>0</v>
      </c>
      <c r="S73" s="24">
        <v>0.1</v>
      </c>
      <c r="T73" s="22">
        <v>2</v>
      </c>
      <c r="U73" s="25">
        <v>640</v>
      </c>
      <c r="V73" s="24">
        <v>4</v>
      </c>
      <c r="W73" s="22">
        <v>2</v>
      </c>
      <c r="X73" s="22">
        <v>3</v>
      </c>
      <c r="Y73" s="26"/>
      <c r="Z73" s="26"/>
      <c r="AA73" s="26"/>
      <c r="AB73" s="26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15" x14ac:dyDescent="0.25">
      <c r="A74" s="22">
        <v>73</v>
      </c>
      <c r="B74" s="23">
        <v>1468</v>
      </c>
      <c r="C74" s="22">
        <v>8</v>
      </c>
      <c r="D74" s="22">
        <v>1905</v>
      </c>
      <c r="E74" s="22">
        <v>3</v>
      </c>
      <c r="F74" s="22">
        <v>300</v>
      </c>
      <c r="G74" s="22">
        <v>1</v>
      </c>
      <c r="H74" s="24">
        <v>0.6</v>
      </c>
      <c r="I74" s="24">
        <v>1.5</v>
      </c>
      <c r="J74" s="24">
        <v>1.1000000000000001</v>
      </c>
      <c r="K74" s="22">
        <v>8</v>
      </c>
      <c r="L74" s="22">
        <v>2</v>
      </c>
      <c r="M74" s="22">
        <v>1</v>
      </c>
      <c r="N74" s="22">
        <v>5</v>
      </c>
      <c r="O74" s="24">
        <v>2</v>
      </c>
      <c r="P74" s="22">
        <v>0</v>
      </c>
      <c r="Q74" s="22">
        <v>1</v>
      </c>
      <c r="R74" s="22">
        <v>1</v>
      </c>
      <c r="S74" s="24">
        <v>0.5</v>
      </c>
      <c r="T74" s="22">
        <v>2</v>
      </c>
      <c r="U74" s="25">
        <v>1250</v>
      </c>
      <c r="V74" s="24">
        <v>4.4000000000000004</v>
      </c>
      <c r="W74" s="22">
        <v>4</v>
      </c>
      <c r="X74" s="22">
        <v>3</v>
      </c>
      <c r="Y74" s="26"/>
      <c r="Z74" s="26"/>
      <c r="AA74" s="26"/>
      <c r="AB74" s="26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15" x14ac:dyDescent="0.25">
      <c r="A75" s="22">
        <v>74</v>
      </c>
      <c r="B75" s="23">
        <v>1067</v>
      </c>
      <c r="C75" s="22">
        <v>8</v>
      </c>
      <c r="D75" s="22">
        <v>1819</v>
      </c>
      <c r="E75" s="22">
        <v>25</v>
      </c>
      <c r="F75" s="22">
        <v>420</v>
      </c>
      <c r="G75" s="22">
        <v>3</v>
      </c>
      <c r="H75" s="24">
        <v>0.7</v>
      </c>
      <c r="I75" s="24">
        <v>1.5</v>
      </c>
      <c r="J75" s="24">
        <v>1.3</v>
      </c>
      <c r="K75" s="22">
        <v>6</v>
      </c>
      <c r="L75" s="22">
        <v>1</v>
      </c>
      <c r="M75" s="22">
        <v>1</v>
      </c>
      <c r="N75" s="22">
        <v>5</v>
      </c>
      <c r="O75" s="24">
        <v>1.5</v>
      </c>
      <c r="P75" s="22">
        <v>0</v>
      </c>
      <c r="Q75" s="22">
        <v>1</v>
      </c>
      <c r="R75" s="22">
        <v>1</v>
      </c>
      <c r="S75" s="24">
        <v>0</v>
      </c>
      <c r="T75" s="22">
        <v>2</v>
      </c>
      <c r="U75" s="25">
        <v>635</v>
      </c>
      <c r="V75" s="24">
        <v>3.1</v>
      </c>
      <c r="W75" s="22">
        <v>2</v>
      </c>
      <c r="X75" s="22">
        <v>3</v>
      </c>
      <c r="Y75" s="26"/>
      <c r="Z75" s="26"/>
      <c r="AA75" s="26"/>
      <c r="AB75" s="26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15" x14ac:dyDescent="0.25">
      <c r="A76" s="22">
        <v>75</v>
      </c>
      <c r="B76" s="23">
        <v>1357</v>
      </c>
      <c r="C76" s="22">
        <v>8</v>
      </c>
      <c r="D76" s="22">
        <v>1678</v>
      </c>
      <c r="E76" s="22">
        <v>2</v>
      </c>
      <c r="F76" s="22">
        <v>300</v>
      </c>
      <c r="G76" s="22">
        <v>2</v>
      </c>
      <c r="H76" s="24">
        <v>1.4</v>
      </c>
      <c r="I76" s="24">
        <v>1.2</v>
      </c>
      <c r="J76" s="24">
        <v>1.3</v>
      </c>
      <c r="K76" s="22">
        <v>6</v>
      </c>
      <c r="L76" s="22">
        <v>2</v>
      </c>
      <c r="M76" s="22">
        <v>1</v>
      </c>
      <c r="N76" s="22">
        <v>5</v>
      </c>
      <c r="O76" s="24">
        <v>2</v>
      </c>
      <c r="P76" s="22">
        <v>0</v>
      </c>
      <c r="Q76" s="22">
        <v>1</v>
      </c>
      <c r="R76" s="22">
        <v>1</v>
      </c>
      <c r="S76" s="24">
        <v>0.7</v>
      </c>
      <c r="T76" s="22">
        <v>2</v>
      </c>
      <c r="U76" s="25">
        <v>715</v>
      </c>
      <c r="V76" s="24">
        <v>2.7</v>
      </c>
      <c r="W76" s="22">
        <v>4</v>
      </c>
      <c r="X76" s="22">
        <v>3</v>
      </c>
      <c r="Y76" s="26"/>
      <c r="Z76" s="26"/>
      <c r="AA76" s="26"/>
      <c r="AB76" s="26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15" x14ac:dyDescent="0.25">
      <c r="A77" s="22">
        <v>76</v>
      </c>
      <c r="B77" s="23">
        <v>546</v>
      </c>
      <c r="C77" s="22">
        <v>7</v>
      </c>
      <c r="D77" s="22">
        <v>1352</v>
      </c>
      <c r="E77" s="22">
        <v>16</v>
      </c>
      <c r="F77" s="22">
        <v>190</v>
      </c>
      <c r="G77" s="22">
        <v>3</v>
      </c>
      <c r="H77" s="24">
        <v>0.2</v>
      </c>
      <c r="I77" s="24">
        <v>0.8</v>
      </c>
      <c r="J77" s="24">
        <v>0.1</v>
      </c>
      <c r="K77" s="22">
        <v>4</v>
      </c>
      <c r="L77" s="22">
        <v>1</v>
      </c>
      <c r="M77" s="22">
        <v>1</v>
      </c>
      <c r="N77" s="22">
        <v>3</v>
      </c>
      <c r="O77" s="24">
        <v>1.5</v>
      </c>
      <c r="P77" s="22">
        <v>0</v>
      </c>
      <c r="Q77" s="22">
        <v>1</v>
      </c>
      <c r="R77" s="22">
        <v>0</v>
      </c>
      <c r="S77" s="24">
        <v>0</v>
      </c>
      <c r="T77" s="22">
        <v>2</v>
      </c>
      <c r="U77" s="25">
        <v>280</v>
      </c>
      <c r="V77" s="24">
        <v>2.7</v>
      </c>
      <c r="W77" s="22">
        <v>2</v>
      </c>
      <c r="X77" s="22">
        <v>1</v>
      </c>
      <c r="Y77" s="26"/>
      <c r="Z77" s="26"/>
      <c r="AA77" s="26"/>
      <c r="AB77" s="26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15" x14ac:dyDescent="0.25">
      <c r="A78" s="22">
        <v>77</v>
      </c>
      <c r="B78" s="23">
        <v>906</v>
      </c>
      <c r="C78" s="22">
        <v>5</v>
      </c>
      <c r="D78" s="22">
        <v>677</v>
      </c>
      <c r="E78" s="22">
        <v>17</v>
      </c>
      <c r="F78" s="22">
        <v>230</v>
      </c>
      <c r="G78" s="22">
        <v>1</v>
      </c>
      <c r="H78" s="24">
        <v>0.3</v>
      </c>
      <c r="I78" s="24">
        <v>0.1</v>
      </c>
      <c r="J78" s="24">
        <v>0.5</v>
      </c>
      <c r="K78" s="22">
        <v>4</v>
      </c>
      <c r="L78" s="22">
        <v>2</v>
      </c>
      <c r="M78" s="22">
        <v>0</v>
      </c>
      <c r="N78" s="22">
        <v>2</v>
      </c>
      <c r="O78" s="24">
        <v>1</v>
      </c>
      <c r="P78" s="22">
        <v>0</v>
      </c>
      <c r="Q78" s="22">
        <v>1</v>
      </c>
      <c r="R78" s="22">
        <v>1</v>
      </c>
      <c r="S78" s="24">
        <v>0.5</v>
      </c>
      <c r="T78" s="22">
        <v>2</v>
      </c>
      <c r="U78" s="25">
        <v>515</v>
      </c>
      <c r="V78" s="24">
        <v>3</v>
      </c>
      <c r="W78" s="22">
        <v>2</v>
      </c>
      <c r="X78" s="22">
        <v>1</v>
      </c>
      <c r="Y78" s="26"/>
      <c r="Z78" s="26"/>
      <c r="AA78" s="26"/>
      <c r="AB78" s="26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15" x14ac:dyDescent="0.25">
      <c r="A79" s="22">
        <v>78</v>
      </c>
      <c r="B79" s="23">
        <v>1238</v>
      </c>
      <c r="C79" s="22">
        <v>7</v>
      </c>
      <c r="D79" s="22">
        <v>1937</v>
      </c>
      <c r="E79" s="22">
        <v>10</v>
      </c>
      <c r="F79" s="22">
        <v>210</v>
      </c>
      <c r="G79" s="22">
        <v>3</v>
      </c>
      <c r="H79" s="24">
        <v>0.9</v>
      </c>
      <c r="I79" s="24">
        <v>1.2</v>
      </c>
      <c r="J79" s="24">
        <v>1.5</v>
      </c>
      <c r="K79" s="22">
        <v>8</v>
      </c>
      <c r="L79" s="22">
        <v>2</v>
      </c>
      <c r="M79" s="22">
        <v>0</v>
      </c>
      <c r="N79" s="22">
        <v>3</v>
      </c>
      <c r="O79" s="24">
        <v>1.5</v>
      </c>
      <c r="P79" s="22">
        <v>0</v>
      </c>
      <c r="Q79" s="22">
        <v>1</v>
      </c>
      <c r="R79" s="22">
        <v>0</v>
      </c>
      <c r="S79" s="24">
        <v>0.5</v>
      </c>
      <c r="T79" s="22">
        <v>2</v>
      </c>
      <c r="U79" s="25">
        <v>860</v>
      </c>
      <c r="V79" s="24">
        <v>3.6</v>
      </c>
      <c r="W79" s="22">
        <v>4</v>
      </c>
      <c r="X79" s="22">
        <v>3</v>
      </c>
      <c r="Y79" s="26"/>
      <c r="Z79" s="26"/>
      <c r="AA79" s="26"/>
      <c r="AB79" s="26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15" x14ac:dyDescent="0.25">
      <c r="A80" s="22">
        <v>79</v>
      </c>
      <c r="B80" s="23">
        <v>704</v>
      </c>
      <c r="C80" s="22">
        <v>6</v>
      </c>
      <c r="D80" s="22">
        <v>1442</v>
      </c>
      <c r="E80" s="22">
        <v>42</v>
      </c>
      <c r="F80" s="22">
        <v>230</v>
      </c>
      <c r="G80" s="22">
        <v>1</v>
      </c>
      <c r="H80" s="24">
        <v>1.1000000000000001</v>
      </c>
      <c r="I80" s="24">
        <v>1.5</v>
      </c>
      <c r="J80" s="24">
        <v>1.7</v>
      </c>
      <c r="K80" s="22">
        <v>6</v>
      </c>
      <c r="L80" s="22">
        <v>2</v>
      </c>
      <c r="M80" s="22">
        <v>1</v>
      </c>
      <c r="N80" s="22">
        <v>3</v>
      </c>
      <c r="O80" s="24">
        <v>1.5</v>
      </c>
      <c r="P80" s="22">
        <v>0</v>
      </c>
      <c r="Q80" s="22">
        <v>0</v>
      </c>
      <c r="R80" s="22">
        <v>0</v>
      </c>
      <c r="S80" s="24">
        <v>0</v>
      </c>
      <c r="T80" s="22">
        <v>2</v>
      </c>
      <c r="U80" s="25">
        <v>510</v>
      </c>
      <c r="V80" s="24">
        <v>3.8</v>
      </c>
      <c r="W80" s="22">
        <v>4</v>
      </c>
      <c r="X80" s="22">
        <v>2</v>
      </c>
      <c r="Y80" s="26"/>
      <c r="Z80" s="26"/>
      <c r="AA80" s="26"/>
      <c r="AB80" s="26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15" x14ac:dyDescent="0.25">
      <c r="A81" s="22">
        <v>80</v>
      </c>
      <c r="B81" s="23">
        <v>842</v>
      </c>
      <c r="C81" s="22">
        <v>6</v>
      </c>
      <c r="D81" s="22">
        <v>907</v>
      </c>
      <c r="E81" s="22">
        <v>24</v>
      </c>
      <c r="F81" s="22">
        <v>170</v>
      </c>
      <c r="G81" s="22">
        <v>3</v>
      </c>
      <c r="H81" s="24">
        <v>1.1000000000000001</v>
      </c>
      <c r="I81" s="24">
        <v>2</v>
      </c>
      <c r="J81" s="24">
        <v>0.5</v>
      </c>
      <c r="K81" s="22">
        <v>7</v>
      </c>
      <c r="L81" s="22">
        <v>1</v>
      </c>
      <c r="M81" s="22">
        <v>0</v>
      </c>
      <c r="N81" s="22">
        <v>2</v>
      </c>
      <c r="O81" s="24">
        <v>1</v>
      </c>
      <c r="P81" s="22">
        <v>0</v>
      </c>
      <c r="Q81" s="22">
        <v>1</v>
      </c>
      <c r="R81" s="22">
        <v>0</v>
      </c>
      <c r="S81" s="24">
        <v>0.6</v>
      </c>
      <c r="T81" s="22">
        <v>3</v>
      </c>
      <c r="U81" s="25">
        <v>430</v>
      </c>
      <c r="V81" s="24">
        <v>2.7</v>
      </c>
      <c r="W81" s="22">
        <v>2</v>
      </c>
      <c r="X81" s="22">
        <v>3</v>
      </c>
      <c r="Y81" s="26"/>
      <c r="Z81" s="26"/>
      <c r="AA81" s="26"/>
      <c r="AB81" s="26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15" x14ac:dyDescent="0.25">
      <c r="A82" s="22">
        <v>81</v>
      </c>
      <c r="B82" s="23">
        <v>686</v>
      </c>
      <c r="C82" s="22">
        <v>7</v>
      </c>
      <c r="D82" s="22">
        <v>938</v>
      </c>
      <c r="E82" s="22">
        <v>19</v>
      </c>
      <c r="F82" s="22">
        <v>190</v>
      </c>
      <c r="G82" s="22">
        <v>3</v>
      </c>
      <c r="H82" s="24">
        <v>0.4</v>
      </c>
      <c r="I82" s="24">
        <v>0.5</v>
      </c>
      <c r="J82" s="24">
        <v>0.6</v>
      </c>
      <c r="K82" s="22">
        <v>7</v>
      </c>
      <c r="L82" s="22">
        <v>1</v>
      </c>
      <c r="M82" s="22">
        <v>1</v>
      </c>
      <c r="N82" s="22">
        <v>3</v>
      </c>
      <c r="O82" s="24">
        <v>1.5</v>
      </c>
      <c r="P82" s="22">
        <v>0</v>
      </c>
      <c r="Q82" s="22">
        <v>1</v>
      </c>
      <c r="R82" s="22">
        <v>1</v>
      </c>
      <c r="S82" s="24">
        <v>0</v>
      </c>
      <c r="T82" s="22">
        <v>3</v>
      </c>
      <c r="U82" s="25">
        <v>455</v>
      </c>
      <c r="V82" s="24">
        <v>3.4</v>
      </c>
      <c r="W82" s="22">
        <v>4</v>
      </c>
      <c r="X82" s="22">
        <v>2</v>
      </c>
      <c r="Y82" s="26"/>
      <c r="Z82" s="26"/>
      <c r="AA82" s="26"/>
      <c r="AB82" s="26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15" x14ac:dyDescent="0.25">
      <c r="A83" s="22">
        <v>82</v>
      </c>
      <c r="B83" s="23">
        <v>699</v>
      </c>
      <c r="C83" s="22">
        <v>6</v>
      </c>
      <c r="D83" s="22">
        <v>890</v>
      </c>
      <c r="E83" s="22">
        <v>15</v>
      </c>
      <c r="F83" s="22">
        <v>160</v>
      </c>
      <c r="G83" s="22">
        <v>2</v>
      </c>
      <c r="H83" s="24">
        <v>0.6</v>
      </c>
      <c r="I83" s="24">
        <v>1.1000000000000001</v>
      </c>
      <c r="J83" s="24">
        <v>0.9</v>
      </c>
      <c r="K83" s="22">
        <v>8</v>
      </c>
      <c r="L83" s="22">
        <v>1</v>
      </c>
      <c r="M83" s="22">
        <v>0</v>
      </c>
      <c r="N83" s="22">
        <v>3</v>
      </c>
      <c r="O83" s="24">
        <v>1.5</v>
      </c>
      <c r="P83" s="22">
        <v>0</v>
      </c>
      <c r="Q83" s="22">
        <v>1</v>
      </c>
      <c r="R83" s="22">
        <v>1</v>
      </c>
      <c r="S83" s="24">
        <v>0</v>
      </c>
      <c r="T83" s="22">
        <v>3</v>
      </c>
      <c r="U83" s="25">
        <v>655</v>
      </c>
      <c r="V83" s="24">
        <v>4.9000000000000004</v>
      </c>
      <c r="W83" s="22">
        <v>2</v>
      </c>
      <c r="X83" s="22">
        <v>3</v>
      </c>
      <c r="Y83" s="26"/>
      <c r="Z83" s="26"/>
      <c r="AA83" s="26"/>
      <c r="AB83" s="26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ht="15" x14ac:dyDescent="0.25">
      <c r="A84" s="22">
        <v>83</v>
      </c>
      <c r="B84" s="23">
        <v>1441</v>
      </c>
      <c r="C84" s="22">
        <v>9</v>
      </c>
      <c r="D84" s="22">
        <v>1012</v>
      </c>
      <c r="E84" s="22">
        <v>13</v>
      </c>
      <c r="F84" s="22">
        <v>440</v>
      </c>
      <c r="G84" s="22">
        <v>3</v>
      </c>
      <c r="H84" s="24">
        <v>0.9</v>
      </c>
      <c r="I84" s="24">
        <v>1.6</v>
      </c>
      <c r="J84" s="24">
        <v>1.4</v>
      </c>
      <c r="K84" s="22">
        <v>10</v>
      </c>
      <c r="L84" s="22">
        <v>2</v>
      </c>
      <c r="M84" s="22">
        <v>1</v>
      </c>
      <c r="N84" s="22">
        <v>5</v>
      </c>
      <c r="O84" s="24">
        <v>1.5</v>
      </c>
      <c r="P84" s="22">
        <v>0</v>
      </c>
      <c r="Q84" s="22">
        <v>1</v>
      </c>
      <c r="R84" s="22">
        <v>1</v>
      </c>
      <c r="S84" s="24">
        <v>0</v>
      </c>
      <c r="T84" s="22">
        <v>3</v>
      </c>
      <c r="U84" s="25">
        <v>1370</v>
      </c>
      <c r="V84" s="24">
        <v>4.9000000000000004</v>
      </c>
      <c r="W84" s="22">
        <v>4</v>
      </c>
      <c r="X84" s="22">
        <v>3</v>
      </c>
      <c r="Y84" s="26"/>
      <c r="Z84" s="26"/>
      <c r="AA84" s="26"/>
      <c r="AB84" s="26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ht="15" x14ac:dyDescent="0.25">
      <c r="A85" s="22">
        <v>84</v>
      </c>
      <c r="B85" s="23">
        <v>986</v>
      </c>
      <c r="C85" s="22">
        <v>9</v>
      </c>
      <c r="D85" s="22">
        <v>1081</v>
      </c>
      <c r="E85" s="22">
        <v>23</v>
      </c>
      <c r="F85" s="22">
        <v>440</v>
      </c>
      <c r="G85" s="22">
        <v>3</v>
      </c>
      <c r="H85" s="24">
        <v>1.6</v>
      </c>
      <c r="I85" s="24">
        <v>0.1</v>
      </c>
      <c r="J85" s="24">
        <v>0.2</v>
      </c>
      <c r="K85" s="22">
        <v>6</v>
      </c>
      <c r="L85" s="22">
        <v>1</v>
      </c>
      <c r="M85" s="22">
        <v>0</v>
      </c>
      <c r="N85" s="22">
        <v>5</v>
      </c>
      <c r="O85" s="24">
        <v>1.5</v>
      </c>
      <c r="P85" s="22">
        <v>0</v>
      </c>
      <c r="Q85" s="22">
        <v>1</v>
      </c>
      <c r="R85" s="22">
        <v>1</v>
      </c>
      <c r="S85" s="24">
        <v>0</v>
      </c>
      <c r="T85" s="22">
        <v>3</v>
      </c>
      <c r="U85" s="25">
        <v>975</v>
      </c>
      <c r="V85" s="24">
        <v>5.0999999999999996</v>
      </c>
      <c r="W85" s="22">
        <v>3</v>
      </c>
      <c r="X85" s="22">
        <v>3</v>
      </c>
      <c r="Y85" s="26"/>
      <c r="Z85" s="26"/>
      <c r="AA85" s="26"/>
      <c r="AB85" s="26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ht="15" x14ac:dyDescent="0.25">
      <c r="A86" s="22">
        <v>85</v>
      </c>
      <c r="B86" s="23">
        <v>829</v>
      </c>
      <c r="C86" s="22">
        <v>8</v>
      </c>
      <c r="D86" s="22">
        <v>941</v>
      </c>
      <c r="E86" s="22">
        <v>36</v>
      </c>
      <c r="F86" s="22">
        <v>320</v>
      </c>
      <c r="G86" s="22">
        <v>2</v>
      </c>
      <c r="H86" s="24">
        <v>1.4</v>
      </c>
      <c r="I86" s="24">
        <v>0.3</v>
      </c>
      <c r="J86" s="24">
        <v>1.5</v>
      </c>
      <c r="K86" s="22">
        <v>6</v>
      </c>
      <c r="L86" s="22">
        <v>1</v>
      </c>
      <c r="M86" s="22">
        <v>0</v>
      </c>
      <c r="N86" s="22">
        <v>4</v>
      </c>
      <c r="O86" s="24">
        <v>1</v>
      </c>
      <c r="P86" s="22">
        <v>0</v>
      </c>
      <c r="Q86" s="22">
        <v>0</v>
      </c>
      <c r="R86" s="22">
        <v>0</v>
      </c>
      <c r="S86" s="24">
        <v>0.2</v>
      </c>
      <c r="T86" s="22">
        <v>3</v>
      </c>
      <c r="U86" s="25">
        <v>710</v>
      </c>
      <c r="V86" s="24">
        <v>4.5</v>
      </c>
      <c r="W86" s="22">
        <v>3</v>
      </c>
      <c r="X86" s="22">
        <v>3</v>
      </c>
      <c r="Y86" s="26"/>
      <c r="Z86" s="26"/>
      <c r="AA86" s="26"/>
      <c r="AB86" s="26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15" x14ac:dyDescent="0.25">
      <c r="A87" s="22">
        <v>86</v>
      </c>
      <c r="B87" s="23">
        <v>1761</v>
      </c>
      <c r="C87" s="22">
        <v>9</v>
      </c>
      <c r="D87" s="22">
        <v>1305</v>
      </c>
      <c r="E87" s="22">
        <v>29</v>
      </c>
      <c r="F87" s="22">
        <v>380</v>
      </c>
      <c r="G87" s="22">
        <v>3</v>
      </c>
      <c r="H87" s="24">
        <v>0.9</v>
      </c>
      <c r="I87" s="24">
        <v>1.6</v>
      </c>
      <c r="J87" s="24">
        <v>1.4</v>
      </c>
      <c r="K87" s="22">
        <v>10</v>
      </c>
      <c r="L87" s="22">
        <v>2</v>
      </c>
      <c r="M87" s="22">
        <v>1</v>
      </c>
      <c r="N87" s="22">
        <v>5</v>
      </c>
      <c r="O87" s="24">
        <v>1.5</v>
      </c>
      <c r="P87" s="22">
        <v>1</v>
      </c>
      <c r="Q87" s="22">
        <v>0</v>
      </c>
      <c r="R87" s="22">
        <v>0</v>
      </c>
      <c r="S87" s="24">
        <v>1</v>
      </c>
      <c r="T87" s="22">
        <v>3</v>
      </c>
      <c r="U87" s="25">
        <v>920</v>
      </c>
      <c r="V87" s="24">
        <v>2.7</v>
      </c>
      <c r="W87" s="22">
        <v>4</v>
      </c>
      <c r="X87" s="22">
        <v>3</v>
      </c>
      <c r="Y87" s="26"/>
      <c r="Z87" s="26"/>
      <c r="AA87" s="26"/>
      <c r="AB87" s="26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15" x14ac:dyDescent="0.25">
      <c r="A88" s="22">
        <v>87</v>
      </c>
      <c r="B88" s="23">
        <v>1025</v>
      </c>
      <c r="C88" s="22">
        <v>7</v>
      </c>
      <c r="D88" s="22">
        <v>874</v>
      </c>
      <c r="E88" s="22">
        <v>13</v>
      </c>
      <c r="F88" s="22">
        <v>380</v>
      </c>
      <c r="G88" s="22">
        <v>1</v>
      </c>
      <c r="H88" s="24">
        <v>1.7</v>
      </c>
      <c r="I88" s="24">
        <v>0.1</v>
      </c>
      <c r="J88" s="24">
        <v>0.2</v>
      </c>
      <c r="K88" s="22">
        <v>6</v>
      </c>
      <c r="L88" s="22">
        <v>1</v>
      </c>
      <c r="M88" s="22">
        <v>0</v>
      </c>
      <c r="N88" s="22">
        <v>4</v>
      </c>
      <c r="O88" s="24">
        <v>1</v>
      </c>
      <c r="P88" s="22">
        <v>0</v>
      </c>
      <c r="Q88" s="22">
        <v>1</v>
      </c>
      <c r="R88" s="22">
        <v>1</v>
      </c>
      <c r="S88" s="24">
        <v>0.4</v>
      </c>
      <c r="T88" s="22">
        <v>3</v>
      </c>
      <c r="U88" s="25">
        <v>835</v>
      </c>
      <c r="V88" s="24">
        <v>4.2</v>
      </c>
      <c r="W88" s="22">
        <v>2</v>
      </c>
      <c r="X88" s="22">
        <v>3</v>
      </c>
      <c r="Y88" s="26"/>
      <c r="Z88" s="26"/>
      <c r="AA88" s="26"/>
      <c r="AB88" s="26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15" x14ac:dyDescent="0.25">
      <c r="A89" s="22">
        <v>88</v>
      </c>
      <c r="B89" s="23">
        <v>479</v>
      </c>
      <c r="C89" s="22">
        <v>6</v>
      </c>
      <c r="D89" s="22">
        <v>870</v>
      </c>
      <c r="E89" s="22">
        <v>45</v>
      </c>
      <c r="F89" s="22">
        <v>190</v>
      </c>
      <c r="G89" s="22">
        <v>2</v>
      </c>
      <c r="H89" s="24">
        <v>0.1</v>
      </c>
      <c r="I89" s="24">
        <v>1.7</v>
      </c>
      <c r="J89" s="24">
        <v>1.8</v>
      </c>
      <c r="K89" s="22">
        <v>6</v>
      </c>
      <c r="L89" s="22">
        <v>1</v>
      </c>
      <c r="M89" s="22">
        <v>0</v>
      </c>
      <c r="N89" s="22">
        <v>3</v>
      </c>
      <c r="O89" s="24">
        <v>1.5</v>
      </c>
      <c r="P89" s="22">
        <v>0</v>
      </c>
      <c r="Q89" s="22">
        <v>0</v>
      </c>
      <c r="R89" s="22">
        <v>0</v>
      </c>
      <c r="S89" s="24">
        <v>0</v>
      </c>
      <c r="T89" s="22">
        <v>3</v>
      </c>
      <c r="U89" s="25">
        <v>315</v>
      </c>
      <c r="V89" s="24">
        <v>3.4</v>
      </c>
      <c r="W89" s="22">
        <v>3</v>
      </c>
      <c r="X89" s="22">
        <v>2</v>
      </c>
      <c r="Y89" s="26"/>
      <c r="Z89" s="26"/>
      <c r="AA89" s="26"/>
      <c r="AB89" s="26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15" x14ac:dyDescent="0.25">
      <c r="A90" s="22">
        <v>89</v>
      </c>
      <c r="B90" s="23">
        <v>1274</v>
      </c>
      <c r="C90" s="22">
        <v>6</v>
      </c>
      <c r="D90" s="22">
        <v>1290</v>
      </c>
      <c r="E90" s="22">
        <v>38</v>
      </c>
      <c r="F90" s="22">
        <v>170</v>
      </c>
      <c r="G90" s="22">
        <v>2</v>
      </c>
      <c r="H90" s="24">
        <v>1.1000000000000001</v>
      </c>
      <c r="I90" s="24">
        <v>2</v>
      </c>
      <c r="J90" s="24">
        <v>0.5</v>
      </c>
      <c r="K90" s="22">
        <v>10</v>
      </c>
      <c r="L90" s="22">
        <v>2</v>
      </c>
      <c r="M90" s="22">
        <v>1</v>
      </c>
      <c r="N90" s="22">
        <v>2</v>
      </c>
      <c r="O90" s="24">
        <v>1</v>
      </c>
      <c r="P90" s="22">
        <v>0</v>
      </c>
      <c r="Q90" s="22">
        <v>0</v>
      </c>
      <c r="R90" s="22">
        <v>0</v>
      </c>
      <c r="S90" s="24">
        <v>1</v>
      </c>
      <c r="T90" s="22">
        <v>3</v>
      </c>
      <c r="U90" s="25">
        <v>360</v>
      </c>
      <c r="V90" s="24">
        <v>1.5</v>
      </c>
      <c r="W90" s="22">
        <v>2</v>
      </c>
      <c r="X90" s="22">
        <v>2</v>
      </c>
      <c r="Y90" s="26"/>
      <c r="Z90" s="26"/>
      <c r="AA90" s="26"/>
      <c r="AB90" s="26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15" x14ac:dyDescent="0.25">
      <c r="A91" s="22">
        <v>90</v>
      </c>
      <c r="B91" s="23">
        <v>523</v>
      </c>
      <c r="C91" s="22">
        <v>6</v>
      </c>
      <c r="D91" s="22">
        <v>962</v>
      </c>
      <c r="E91" s="22">
        <v>35</v>
      </c>
      <c r="F91" s="22">
        <v>160</v>
      </c>
      <c r="G91" s="22">
        <v>3</v>
      </c>
      <c r="H91" s="24">
        <v>1.6</v>
      </c>
      <c r="I91" s="24">
        <v>1.5</v>
      </c>
      <c r="J91" s="24">
        <v>1.7</v>
      </c>
      <c r="K91" s="22">
        <v>7</v>
      </c>
      <c r="L91" s="22">
        <v>1</v>
      </c>
      <c r="M91" s="22">
        <v>1</v>
      </c>
      <c r="N91" s="22">
        <v>2</v>
      </c>
      <c r="O91" s="24">
        <v>1</v>
      </c>
      <c r="P91" s="22">
        <v>1</v>
      </c>
      <c r="Q91" s="22">
        <v>0</v>
      </c>
      <c r="R91" s="22">
        <v>0</v>
      </c>
      <c r="S91" s="24">
        <v>0</v>
      </c>
      <c r="T91" s="22">
        <v>3</v>
      </c>
      <c r="U91" s="25">
        <v>400</v>
      </c>
      <c r="V91" s="24">
        <v>4</v>
      </c>
      <c r="W91" s="22">
        <v>2</v>
      </c>
      <c r="X91" s="22">
        <v>3</v>
      </c>
      <c r="Y91" s="26"/>
      <c r="Z91" s="26"/>
      <c r="AA91" s="26"/>
      <c r="AB91" s="26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15" x14ac:dyDescent="0.25">
      <c r="A92" s="22">
        <v>91</v>
      </c>
      <c r="B92" s="23">
        <v>1385</v>
      </c>
      <c r="C92" s="22">
        <v>6</v>
      </c>
      <c r="D92" s="22">
        <v>1416</v>
      </c>
      <c r="E92" s="22">
        <v>14</v>
      </c>
      <c r="F92" s="22">
        <v>180</v>
      </c>
      <c r="G92" s="22">
        <v>2</v>
      </c>
      <c r="H92" s="24">
        <v>0.8</v>
      </c>
      <c r="I92" s="24">
        <v>0.4</v>
      </c>
      <c r="J92" s="24">
        <v>0.9</v>
      </c>
      <c r="K92" s="22">
        <v>10</v>
      </c>
      <c r="L92" s="22">
        <v>2</v>
      </c>
      <c r="M92" s="22">
        <v>1</v>
      </c>
      <c r="N92" s="22">
        <v>3</v>
      </c>
      <c r="O92" s="24">
        <v>1.5</v>
      </c>
      <c r="P92" s="22">
        <v>0</v>
      </c>
      <c r="Q92" s="22">
        <v>1</v>
      </c>
      <c r="R92" s="22">
        <v>1</v>
      </c>
      <c r="S92" s="24">
        <v>1</v>
      </c>
      <c r="T92" s="22">
        <v>3</v>
      </c>
      <c r="U92" s="25">
        <v>1010</v>
      </c>
      <c r="V92" s="24">
        <v>3.8</v>
      </c>
      <c r="W92" s="22">
        <v>3</v>
      </c>
      <c r="X92" s="22">
        <v>3</v>
      </c>
      <c r="Y92" s="26"/>
      <c r="Z92" s="26"/>
      <c r="AA92" s="26"/>
      <c r="AB92" s="26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15" x14ac:dyDescent="0.25">
      <c r="A93" s="22">
        <v>92</v>
      </c>
      <c r="B93" s="23">
        <v>817</v>
      </c>
      <c r="C93" s="22">
        <v>7</v>
      </c>
      <c r="D93" s="22">
        <v>948</v>
      </c>
      <c r="E93" s="22">
        <v>12</v>
      </c>
      <c r="F93" s="22">
        <v>200</v>
      </c>
      <c r="G93" s="22">
        <v>3</v>
      </c>
      <c r="H93" s="24">
        <v>1.2</v>
      </c>
      <c r="I93" s="24">
        <v>0.7</v>
      </c>
      <c r="J93" s="24">
        <v>1.5</v>
      </c>
      <c r="K93" s="22">
        <v>5</v>
      </c>
      <c r="L93" s="22">
        <v>2</v>
      </c>
      <c r="M93" s="22">
        <v>0</v>
      </c>
      <c r="N93" s="22">
        <v>3</v>
      </c>
      <c r="O93" s="24">
        <v>1</v>
      </c>
      <c r="P93" s="22">
        <v>0</v>
      </c>
      <c r="Q93" s="22">
        <v>1</v>
      </c>
      <c r="R93" s="22">
        <v>0</v>
      </c>
      <c r="S93" s="24">
        <v>0.3</v>
      </c>
      <c r="T93" s="22">
        <v>3</v>
      </c>
      <c r="U93" s="25">
        <v>590</v>
      </c>
      <c r="V93" s="24">
        <v>3.8</v>
      </c>
      <c r="W93" s="22">
        <v>4</v>
      </c>
      <c r="X93" s="22">
        <v>3</v>
      </c>
      <c r="Y93" s="26"/>
      <c r="Z93" s="26"/>
      <c r="AA93" s="26"/>
      <c r="AB93" s="26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15" x14ac:dyDescent="0.25">
      <c r="A94" s="22">
        <v>93</v>
      </c>
      <c r="B94" s="23">
        <v>853</v>
      </c>
      <c r="C94" s="22">
        <v>6</v>
      </c>
      <c r="D94" s="22">
        <v>1099</v>
      </c>
      <c r="E94" s="22">
        <v>29</v>
      </c>
      <c r="F94" s="22">
        <v>150</v>
      </c>
      <c r="G94" s="22">
        <v>3</v>
      </c>
      <c r="H94" s="24">
        <v>1.3</v>
      </c>
      <c r="I94" s="24">
        <v>0.1</v>
      </c>
      <c r="J94" s="24">
        <v>0.5</v>
      </c>
      <c r="K94" s="22">
        <v>8</v>
      </c>
      <c r="L94" s="22">
        <v>2</v>
      </c>
      <c r="M94" s="22">
        <v>0</v>
      </c>
      <c r="N94" s="22">
        <v>3</v>
      </c>
      <c r="O94" s="24">
        <v>1.5</v>
      </c>
      <c r="P94" s="22">
        <v>1</v>
      </c>
      <c r="Q94" s="22">
        <v>0</v>
      </c>
      <c r="R94" s="22">
        <v>0</v>
      </c>
      <c r="S94" s="24">
        <v>0.2</v>
      </c>
      <c r="T94" s="22">
        <v>3</v>
      </c>
      <c r="U94" s="25">
        <v>425</v>
      </c>
      <c r="V94" s="24">
        <v>2.6</v>
      </c>
      <c r="W94" s="22">
        <v>2</v>
      </c>
      <c r="X94" s="22">
        <v>3</v>
      </c>
      <c r="Y94" s="26"/>
      <c r="Z94" s="26"/>
      <c r="AA94" s="26"/>
      <c r="AB94" s="26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15" x14ac:dyDescent="0.25">
      <c r="A95" s="22">
        <v>94</v>
      </c>
      <c r="B95" s="23">
        <v>1213</v>
      </c>
      <c r="C95" s="22">
        <v>6</v>
      </c>
      <c r="D95" s="22">
        <v>847</v>
      </c>
      <c r="E95" s="22">
        <v>12</v>
      </c>
      <c r="F95" s="22">
        <v>170</v>
      </c>
      <c r="G95" s="22">
        <v>3</v>
      </c>
      <c r="H95" s="24">
        <v>1</v>
      </c>
      <c r="I95" s="24">
        <v>0.1</v>
      </c>
      <c r="J95" s="24">
        <v>0.5</v>
      </c>
      <c r="K95" s="22">
        <v>8</v>
      </c>
      <c r="L95" s="22">
        <v>2</v>
      </c>
      <c r="M95" s="22">
        <v>1</v>
      </c>
      <c r="N95" s="22">
        <v>3</v>
      </c>
      <c r="O95" s="24">
        <v>1.5</v>
      </c>
      <c r="P95" s="22">
        <v>0</v>
      </c>
      <c r="Q95" s="22">
        <v>1</v>
      </c>
      <c r="R95" s="22">
        <v>1</v>
      </c>
      <c r="S95" s="24">
        <v>0.9</v>
      </c>
      <c r="T95" s="22">
        <v>3</v>
      </c>
      <c r="U95" s="25">
        <v>355</v>
      </c>
      <c r="V95" s="24">
        <v>1.5</v>
      </c>
      <c r="W95" s="22">
        <v>1</v>
      </c>
      <c r="X95" s="22">
        <v>3</v>
      </c>
      <c r="Y95" s="26"/>
      <c r="Z95" s="26"/>
      <c r="AA95" s="26"/>
      <c r="AB95" s="26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15" x14ac:dyDescent="0.25">
      <c r="A96" s="22">
        <v>95</v>
      </c>
      <c r="B96" s="23">
        <v>758</v>
      </c>
      <c r="C96" s="22">
        <v>9</v>
      </c>
      <c r="D96" s="22">
        <v>930</v>
      </c>
      <c r="E96" s="22">
        <v>38</v>
      </c>
      <c r="F96" s="22">
        <v>360</v>
      </c>
      <c r="G96" s="22">
        <v>1</v>
      </c>
      <c r="H96" s="24">
        <v>0.2</v>
      </c>
      <c r="I96" s="24">
        <v>0.8</v>
      </c>
      <c r="J96" s="24">
        <v>0.1</v>
      </c>
      <c r="K96" s="22">
        <v>4</v>
      </c>
      <c r="L96" s="22">
        <v>1</v>
      </c>
      <c r="M96" s="22">
        <v>1</v>
      </c>
      <c r="N96" s="22">
        <v>5</v>
      </c>
      <c r="O96" s="24">
        <v>2.5</v>
      </c>
      <c r="P96" s="22">
        <v>0</v>
      </c>
      <c r="Q96" s="22">
        <v>0</v>
      </c>
      <c r="R96" s="22">
        <v>0</v>
      </c>
      <c r="S96" s="24">
        <v>0</v>
      </c>
      <c r="T96" s="22">
        <v>3</v>
      </c>
      <c r="U96" s="25">
        <v>605</v>
      </c>
      <c r="V96" s="24">
        <v>4.2</v>
      </c>
      <c r="W96" s="22">
        <v>1</v>
      </c>
      <c r="X96" s="22">
        <v>3</v>
      </c>
      <c r="Y96" s="26"/>
      <c r="Z96" s="26"/>
      <c r="AA96" s="26"/>
      <c r="AB96" s="26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15" x14ac:dyDescent="0.25">
      <c r="A97" s="22">
        <v>96</v>
      </c>
      <c r="B97" s="23">
        <v>473</v>
      </c>
      <c r="C97" s="22">
        <v>6</v>
      </c>
      <c r="D97" s="22">
        <v>638</v>
      </c>
      <c r="E97" s="22">
        <v>9</v>
      </c>
      <c r="F97" s="22">
        <v>180</v>
      </c>
      <c r="G97" s="22">
        <v>2</v>
      </c>
      <c r="H97" s="24">
        <v>1.8</v>
      </c>
      <c r="I97" s="24">
        <v>1.7</v>
      </c>
      <c r="J97" s="24">
        <v>1.8</v>
      </c>
      <c r="K97" s="22">
        <v>5</v>
      </c>
      <c r="L97" s="22">
        <v>1</v>
      </c>
      <c r="M97" s="22">
        <v>0</v>
      </c>
      <c r="N97" s="22">
        <v>3</v>
      </c>
      <c r="O97" s="24">
        <v>1.5</v>
      </c>
      <c r="P97" s="22">
        <v>0</v>
      </c>
      <c r="Q97" s="22">
        <v>1</v>
      </c>
      <c r="R97" s="22">
        <v>1</v>
      </c>
      <c r="S97" s="24">
        <v>0</v>
      </c>
      <c r="T97" s="22">
        <v>3</v>
      </c>
      <c r="U97" s="25">
        <v>590</v>
      </c>
      <c r="V97" s="24">
        <v>6.5</v>
      </c>
      <c r="W97" s="22">
        <v>2</v>
      </c>
      <c r="X97" s="22">
        <v>2</v>
      </c>
      <c r="Y97" s="26"/>
      <c r="Z97" s="26"/>
      <c r="AA97" s="26"/>
      <c r="AB97" s="26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15" x14ac:dyDescent="0.25">
      <c r="A98" s="22">
        <v>97</v>
      </c>
      <c r="B98" s="23">
        <v>1186</v>
      </c>
      <c r="C98" s="22">
        <v>8</v>
      </c>
      <c r="D98" s="22">
        <v>943</v>
      </c>
      <c r="E98" s="22">
        <v>6</v>
      </c>
      <c r="F98" s="22">
        <v>300</v>
      </c>
      <c r="G98" s="22">
        <v>3</v>
      </c>
      <c r="H98" s="24">
        <v>0.8</v>
      </c>
      <c r="I98" s="24">
        <v>0.4</v>
      </c>
      <c r="J98" s="24">
        <v>0.9</v>
      </c>
      <c r="K98" s="22">
        <v>8</v>
      </c>
      <c r="L98" s="22">
        <v>2</v>
      </c>
      <c r="M98" s="22">
        <v>1</v>
      </c>
      <c r="N98" s="22">
        <v>4</v>
      </c>
      <c r="O98" s="24">
        <v>1</v>
      </c>
      <c r="P98" s="22">
        <v>0</v>
      </c>
      <c r="Q98" s="22">
        <v>1</v>
      </c>
      <c r="R98" s="22">
        <v>1</v>
      </c>
      <c r="S98" s="24">
        <v>0.2</v>
      </c>
      <c r="T98" s="22">
        <v>3</v>
      </c>
      <c r="U98" s="25">
        <v>835</v>
      </c>
      <c r="V98" s="24">
        <v>3.7</v>
      </c>
      <c r="W98" s="22">
        <v>4</v>
      </c>
      <c r="X98" s="22">
        <v>1</v>
      </c>
      <c r="Y98" s="26"/>
      <c r="Z98" s="26"/>
      <c r="AA98" s="26"/>
      <c r="AB98" s="26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15" x14ac:dyDescent="0.25">
      <c r="A99" s="22">
        <v>98</v>
      </c>
      <c r="B99" s="23">
        <v>958</v>
      </c>
      <c r="C99" s="22">
        <v>7</v>
      </c>
      <c r="D99" s="22">
        <v>1267</v>
      </c>
      <c r="E99" s="22">
        <v>23</v>
      </c>
      <c r="F99" s="22">
        <v>210</v>
      </c>
      <c r="G99" s="22">
        <v>3</v>
      </c>
      <c r="H99" s="24">
        <v>1.4</v>
      </c>
      <c r="I99" s="24">
        <v>0.3</v>
      </c>
      <c r="J99" s="24">
        <v>1.5</v>
      </c>
      <c r="K99" s="22">
        <v>8</v>
      </c>
      <c r="L99" s="22">
        <v>2</v>
      </c>
      <c r="M99" s="22">
        <v>1</v>
      </c>
      <c r="N99" s="22">
        <v>3</v>
      </c>
      <c r="O99" s="24">
        <v>1</v>
      </c>
      <c r="P99" s="22">
        <v>0</v>
      </c>
      <c r="Q99" s="22">
        <v>1</v>
      </c>
      <c r="R99" s="22">
        <v>0</v>
      </c>
      <c r="S99" s="24">
        <v>0.4</v>
      </c>
      <c r="T99" s="22">
        <v>3</v>
      </c>
      <c r="U99" s="25">
        <v>730</v>
      </c>
      <c r="V99" s="24">
        <v>4</v>
      </c>
      <c r="W99" s="22">
        <v>4</v>
      </c>
      <c r="X99" s="22">
        <v>3</v>
      </c>
      <c r="Y99" s="26"/>
      <c r="Z99" s="26"/>
      <c r="AA99" s="26"/>
      <c r="AB99" s="26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15" x14ac:dyDescent="0.25">
      <c r="A100" s="22">
        <v>99</v>
      </c>
      <c r="B100" s="23">
        <v>1102</v>
      </c>
      <c r="C100" s="22">
        <v>9</v>
      </c>
      <c r="D100" s="22">
        <v>965</v>
      </c>
      <c r="E100" s="22">
        <v>12</v>
      </c>
      <c r="F100" s="22">
        <v>360</v>
      </c>
      <c r="G100" s="22">
        <v>3</v>
      </c>
      <c r="H100" s="24">
        <v>1.4</v>
      </c>
      <c r="I100" s="24">
        <v>1.4</v>
      </c>
      <c r="J100" s="24">
        <v>1.1000000000000001</v>
      </c>
      <c r="K100" s="22">
        <v>8</v>
      </c>
      <c r="L100" s="22">
        <v>1</v>
      </c>
      <c r="M100" s="22">
        <v>1</v>
      </c>
      <c r="N100" s="22">
        <v>5</v>
      </c>
      <c r="O100" s="24">
        <v>2</v>
      </c>
      <c r="P100" s="22">
        <v>0</v>
      </c>
      <c r="Q100" s="22">
        <v>1</v>
      </c>
      <c r="R100" s="22">
        <v>1</v>
      </c>
      <c r="S100" s="24">
        <v>0</v>
      </c>
      <c r="T100" s="22">
        <v>3</v>
      </c>
      <c r="U100" s="25">
        <v>1065</v>
      </c>
      <c r="V100" s="24">
        <v>5</v>
      </c>
      <c r="W100" s="22">
        <v>4</v>
      </c>
      <c r="X100" s="22">
        <v>2</v>
      </c>
      <c r="Y100" s="26"/>
      <c r="Z100" s="26"/>
      <c r="AA100" s="26"/>
      <c r="AB100" s="26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15" x14ac:dyDescent="0.25">
      <c r="A101" s="22">
        <v>100</v>
      </c>
      <c r="B101" s="23">
        <v>802</v>
      </c>
      <c r="C101" s="22">
        <v>6</v>
      </c>
      <c r="D101" s="22">
        <v>952</v>
      </c>
      <c r="E101" s="22">
        <v>12</v>
      </c>
      <c r="F101" s="22">
        <v>150</v>
      </c>
      <c r="G101" s="22">
        <v>3</v>
      </c>
      <c r="H101" s="24">
        <v>0.5</v>
      </c>
      <c r="I101" s="24">
        <v>1.6</v>
      </c>
      <c r="J101" s="24">
        <v>1.3</v>
      </c>
      <c r="K101" s="22">
        <v>6</v>
      </c>
      <c r="L101" s="22">
        <v>1</v>
      </c>
      <c r="M101" s="22">
        <v>1</v>
      </c>
      <c r="N101" s="22">
        <v>2</v>
      </c>
      <c r="O101" s="24">
        <v>1.5</v>
      </c>
      <c r="P101" s="22">
        <v>0</v>
      </c>
      <c r="Q101" s="22">
        <v>1</v>
      </c>
      <c r="R101" s="22">
        <v>1</v>
      </c>
      <c r="S101" s="24">
        <v>0.5</v>
      </c>
      <c r="T101" s="22">
        <v>3</v>
      </c>
      <c r="U101" s="25">
        <v>755</v>
      </c>
      <c r="V101" s="24">
        <v>4.9000000000000004</v>
      </c>
      <c r="W101" s="22">
        <v>3</v>
      </c>
      <c r="X101" s="22">
        <v>3</v>
      </c>
      <c r="Y101" s="26"/>
      <c r="Z101" s="26"/>
      <c r="AA101" s="26"/>
      <c r="AB101" s="26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ht="15" x14ac:dyDescent="0.25">
      <c r="A102" s="22">
        <v>101</v>
      </c>
      <c r="B102" s="23">
        <v>724</v>
      </c>
      <c r="C102" s="22">
        <v>5</v>
      </c>
      <c r="D102" s="22">
        <v>1446</v>
      </c>
      <c r="E102" s="22">
        <v>32</v>
      </c>
      <c r="F102" s="22">
        <v>230</v>
      </c>
      <c r="G102" s="22">
        <v>1</v>
      </c>
      <c r="H102" s="24">
        <v>1</v>
      </c>
      <c r="I102" s="24">
        <v>0.1</v>
      </c>
      <c r="J102" s="24">
        <v>0.2</v>
      </c>
      <c r="K102" s="22">
        <v>6</v>
      </c>
      <c r="L102" s="22">
        <v>1</v>
      </c>
      <c r="M102" s="22">
        <v>1</v>
      </c>
      <c r="N102" s="22">
        <v>2</v>
      </c>
      <c r="O102" s="24">
        <v>1</v>
      </c>
      <c r="P102" s="22">
        <v>1</v>
      </c>
      <c r="Q102" s="22">
        <v>0</v>
      </c>
      <c r="R102" s="22">
        <v>0</v>
      </c>
      <c r="S102" s="24">
        <v>0</v>
      </c>
      <c r="T102" s="22">
        <v>3</v>
      </c>
      <c r="U102" s="25">
        <v>360</v>
      </c>
      <c r="V102" s="24">
        <v>2.6</v>
      </c>
      <c r="W102" s="22">
        <v>3</v>
      </c>
      <c r="X102" s="22">
        <v>3</v>
      </c>
      <c r="Y102" s="26"/>
      <c r="Z102" s="26"/>
      <c r="AA102" s="26"/>
      <c r="AB102" s="26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ht="15" x14ac:dyDescent="0.25">
      <c r="A103" s="22">
        <v>102</v>
      </c>
      <c r="B103" s="23">
        <v>983</v>
      </c>
      <c r="C103" s="22">
        <v>7</v>
      </c>
      <c r="D103" s="22">
        <v>893</v>
      </c>
      <c r="E103" s="22">
        <v>36</v>
      </c>
      <c r="F103" s="22">
        <v>180</v>
      </c>
      <c r="G103" s="22">
        <v>3</v>
      </c>
      <c r="H103" s="24">
        <v>1.1000000000000001</v>
      </c>
      <c r="I103" s="24">
        <v>0.8</v>
      </c>
      <c r="J103" s="24">
        <v>0.6</v>
      </c>
      <c r="K103" s="22">
        <v>9</v>
      </c>
      <c r="L103" s="22">
        <v>2</v>
      </c>
      <c r="M103" s="22">
        <v>1</v>
      </c>
      <c r="N103" s="22">
        <v>3</v>
      </c>
      <c r="O103" s="24">
        <v>1.5</v>
      </c>
      <c r="P103" s="22">
        <v>0</v>
      </c>
      <c r="Q103" s="22">
        <v>0</v>
      </c>
      <c r="R103" s="22">
        <v>0</v>
      </c>
      <c r="S103" s="24">
        <v>0.5</v>
      </c>
      <c r="T103" s="22">
        <v>3</v>
      </c>
      <c r="U103" s="25">
        <v>490</v>
      </c>
      <c r="V103" s="24">
        <v>2.6</v>
      </c>
      <c r="W103" s="22">
        <v>1</v>
      </c>
      <c r="X103" s="22">
        <v>2</v>
      </c>
      <c r="Y103" s="26"/>
      <c r="Z103" s="26"/>
      <c r="AA103" s="26"/>
      <c r="AB103" s="26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ht="15" x14ac:dyDescent="0.25">
      <c r="A104" s="22">
        <v>103</v>
      </c>
      <c r="B104" s="23">
        <v>1641</v>
      </c>
      <c r="C104" s="22">
        <v>7</v>
      </c>
      <c r="D104" s="22">
        <v>1410</v>
      </c>
      <c r="E104" s="22">
        <v>12</v>
      </c>
      <c r="F104" s="22">
        <v>300</v>
      </c>
      <c r="G104" s="22">
        <v>2</v>
      </c>
      <c r="H104" s="24">
        <v>0.9</v>
      </c>
      <c r="I104" s="24">
        <v>0.3</v>
      </c>
      <c r="J104" s="24">
        <v>1</v>
      </c>
      <c r="K104" s="22">
        <v>10</v>
      </c>
      <c r="L104" s="22">
        <v>2</v>
      </c>
      <c r="M104" s="22">
        <v>1</v>
      </c>
      <c r="N104" s="22">
        <v>4</v>
      </c>
      <c r="O104" s="24">
        <v>1.5</v>
      </c>
      <c r="P104" s="22">
        <v>0</v>
      </c>
      <c r="Q104" s="22">
        <v>1</v>
      </c>
      <c r="R104" s="22">
        <v>0</v>
      </c>
      <c r="S104" s="24">
        <v>1</v>
      </c>
      <c r="T104" s="22">
        <v>3</v>
      </c>
      <c r="U104" s="25">
        <v>750</v>
      </c>
      <c r="V104" s="24">
        <v>2.4</v>
      </c>
      <c r="W104" s="22">
        <v>3</v>
      </c>
      <c r="X104" s="22">
        <v>1</v>
      </c>
      <c r="Y104" s="26"/>
      <c r="Z104" s="26"/>
      <c r="AA104" s="26"/>
      <c r="AB104" s="26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ht="15" x14ac:dyDescent="0.25">
      <c r="A105" s="22">
        <v>104</v>
      </c>
      <c r="B105" s="23">
        <v>656</v>
      </c>
      <c r="C105" s="22">
        <v>7</v>
      </c>
      <c r="D105" s="22">
        <v>964</v>
      </c>
      <c r="E105" s="22">
        <v>33</v>
      </c>
      <c r="F105" s="22">
        <v>180</v>
      </c>
      <c r="G105" s="22">
        <v>2</v>
      </c>
      <c r="H105" s="24">
        <v>1.3</v>
      </c>
      <c r="I105" s="24">
        <v>0.8</v>
      </c>
      <c r="J105" s="24">
        <v>1.6</v>
      </c>
      <c r="K105" s="22">
        <v>6</v>
      </c>
      <c r="L105" s="22">
        <v>1</v>
      </c>
      <c r="M105" s="22">
        <v>0</v>
      </c>
      <c r="N105" s="22">
        <v>3</v>
      </c>
      <c r="O105" s="24">
        <v>1</v>
      </c>
      <c r="P105" s="22">
        <v>1</v>
      </c>
      <c r="Q105" s="22">
        <v>0</v>
      </c>
      <c r="R105" s="22">
        <v>0</v>
      </c>
      <c r="S105" s="24">
        <v>0.3</v>
      </c>
      <c r="T105" s="22">
        <v>3</v>
      </c>
      <c r="U105" s="25">
        <v>315</v>
      </c>
      <c r="V105" s="24">
        <v>2.5</v>
      </c>
      <c r="W105" s="22">
        <v>1</v>
      </c>
      <c r="X105" s="22">
        <v>3</v>
      </c>
      <c r="Y105" s="26"/>
      <c r="Z105" s="26"/>
      <c r="AA105" s="26"/>
      <c r="AB105" s="26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ht="15" x14ac:dyDescent="0.25">
      <c r="A106" s="22">
        <v>105</v>
      </c>
      <c r="B106" s="23">
        <v>1395</v>
      </c>
      <c r="C106" s="22">
        <v>8</v>
      </c>
      <c r="D106" s="22">
        <v>913</v>
      </c>
      <c r="E106" s="22">
        <v>22</v>
      </c>
      <c r="F106" s="22">
        <v>390</v>
      </c>
      <c r="G106" s="22">
        <v>3</v>
      </c>
      <c r="H106" s="24">
        <v>0.7</v>
      </c>
      <c r="I106" s="24">
        <v>0</v>
      </c>
      <c r="J106" s="24">
        <v>0.6</v>
      </c>
      <c r="K106" s="22">
        <v>9</v>
      </c>
      <c r="L106" s="22">
        <v>2</v>
      </c>
      <c r="M106" s="22">
        <v>1</v>
      </c>
      <c r="N106" s="22">
        <v>4</v>
      </c>
      <c r="O106" s="24">
        <v>1</v>
      </c>
      <c r="P106" s="22">
        <v>0</v>
      </c>
      <c r="Q106" s="22">
        <v>1</v>
      </c>
      <c r="R106" s="22">
        <v>1</v>
      </c>
      <c r="S106" s="24">
        <v>0.4</v>
      </c>
      <c r="T106" s="22">
        <v>3</v>
      </c>
      <c r="U106" s="25">
        <v>990</v>
      </c>
      <c r="V106" s="24">
        <v>3.7</v>
      </c>
      <c r="W106" s="22">
        <v>3</v>
      </c>
      <c r="X106" s="22">
        <v>3</v>
      </c>
      <c r="Y106" s="26"/>
      <c r="Z106" s="26"/>
      <c r="AA106" s="26"/>
      <c r="AB106" s="26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ht="15" x14ac:dyDescent="0.25">
      <c r="A107" s="22">
        <v>106</v>
      </c>
      <c r="B107" s="23">
        <v>1599</v>
      </c>
      <c r="C107" s="22">
        <v>8</v>
      </c>
      <c r="D107" s="22">
        <v>1453</v>
      </c>
      <c r="E107" s="22">
        <v>13</v>
      </c>
      <c r="F107" s="22">
        <v>370</v>
      </c>
      <c r="G107" s="22">
        <v>1</v>
      </c>
      <c r="H107" s="24">
        <v>0.6</v>
      </c>
      <c r="I107" s="24">
        <v>1.5</v>
      </c>
      <c r="J107" s="24">
        <v>0.3</v>
      </c>
      <c r="K107" s="22">
        <v>9</v>
      </c>
      <c r="L107" s="22">
        <v>2</v>
      </c>
      <c r="M107" s="22">
        <v>1</v>
      </c>
      <c r="N107" s="22">
        <v>5</v>
      </c>
      <c r="O107" s="24">
        <v>2.5</v>
      </c>
      <c r="P107" s="22">
        <v>0</v>
      </c>
      <c r="Q107" s="22">
        <v>1</v>
      </c>
      <c r="R107" s="22">
        <v>0</v>
      </c>
      <c r="S107" s="24">
        <v>0.8</v>
      </c>
      <c r="T107" s="22">
        <v>3</v>
      </c>
      <c r="U107" s="25">
        <v>870</v>
      </c>
      <c r="V107" s="24">
        <v>2.8</v>
      </c>
      <c r="W107" s="22">
        <v>4</v>
      </c>
      <c r="X107" s="22">
        <v>3</v>
      </c>
      <c r="Y107" s="26"/>
      <c r="Z107" s="26"/>
      <c r="AA107" s="26"/>
      <c r="AB107" s="26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ht="15" x14ac:dyDescent="0.25">
      <c r="A108" s="22">
        <v>107</v>
      </c>
      <c r="B108" s="23">
        <v>639</v>
      </c>
      <c r="C108" s="22">
        <v>6</v>
      </c>
      <c r="D108" s="22">
        <v>802</v>
      </c>
      <c r="E108" s="22">
        <v>1</v>
      </c>
      <c r="F108" s="22">
        <v>190</v>
      </c>
      <c r="G108" s="22">
        <v>2</v>
      </c>
      <c r="H108" s="24">
        <v>0.6</v>
      </c>
      <c r="I108" s="24">
        <v>1.1000000000000001</v>
      </c>
      <c r="J108" s="24">
        <v>0.9</v>
      </c>
      <c r="K108" s="22">
        <v>6</v>
      </c>
      <c r="L108" s="22">
        <v>1</v>
      </c>
      <c r="M108" s="22">
        <v>0</v>
      </c>
      <c r="N108" s="22">
        <v>3</v>
      </c>
      <c r="O108" s="24">
        <v>1</v>
      </c>
      <c r="P108" s="22">
        <v>0</v>
      </c>
      <c r="Q108" s="22">
        <v>1</v>
      </c>
      <c r="R108" s="22">
        <v>1</v>
      </c>
      <c r="S108" s="24">
        <v>0</v>
      </c>
      <c r="T108" s="22">
        <v>3</v>
      </c>
      <c r="U108" s="25">
        <v>330</v>
      </c>
      <c r="V108" s="24">
        <v>2.7</v>
      </c>
      <c r="W108" s="22">
        <v>3</v>
      </c>
      <c r="X108" s="22">
        <v>3</v>
      </c>
      <c r="Y108" s="26"/>
      <c r="Z108" s="26"/>
      <c r="AA108" s="26"/>
      <c r="AB108" s="26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15" x14ac:dyDescent="0.25">
      <c r="A109" s="22">
        <v>108</v>
      </c>
      <c r="B109" s="23">
        <v>739</v>
      </c>
      <c r="C109" s="22">
        <v>5</v>
      </c>
      <c r="D109" s="22">
        <v>843</v>
      </c>
      <c r="E109" s="22">
        <v>7</v>
      </c>
      <c r="F109" s="22">
        <v>200</v>
      </c>
      <c r="G109" s="22">
        <v>3</v>
      </c>
      <c r="H109" s="24">
        <v>0.1</v>
      </c>
      <c r="I109" s="24">
        <v>0.7</v>
      </c>
      <c r="J109" s="24">
        <v>0.2</v>
      </c>
      <c r="K109" s="22">
        <v>3</v>
      </c>
      <c r="L109" s="22">
        <v>2</v>
      </c>
      <c r="M109" s="22">
        <v>1</v>
      </c>
      <c r="N109" s="22">
        <v>2</v>
      </c>
      <c r="O109" s="24">
        <v>1</v>
      </c>
      <c r="P109" s="22">
        <v>0</v>
      </c>
      <c r="Q109" s="22">
        <v>1</v>
      </c>
      <c r="R109" s="22">
        <v>1</v>
      </c>
      <c r="S109" s="24">
        <v>0.4</v>
      </c>
      <c r="T109" s="22">
        <v>3</v>
      </c>
      <c r="U109" s="25">
        <v>340</v>
      </c>
      <c r="V109" s="24">
        <v>2.4</v>
      </c>
      <c r="W109" s="22">
        <v>2</v>
      </c>
      <c r="X109" s="22">
        <v>3</v>
      </c>
      <c r="Y109" s="26"/>
      <c r="Z109" s="26"/>
      <c r="AA109" s="26"/>
      <c r="AB109" s="26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15" x14ac:dyDescent="0.25">
      <c r="A110" s="22">
        <v>109</v>
      </c>
      <c r="B110" s="23">
        <v>1416</v>
      </c>
      <c r="C110" s="22">
        <v>8</v>
      </c>
      <c r="D110" s="22">
        <v>1024</v>
      </c>
      <c r="E110" s="22">
        <v>22</v>
      </c>
      <c r="F110" s="22">
        <v>390</v>
      </c>
      <c r="G110" s="22">
        <v>1</v>
      </c>
      <c r="H110" s="24">
        <v>1.4</v>
      </c>
      <c r="I110" s="24">
        <v>0.6</v>
      </c>
      <c r="J110" s="24">
        <v>0.8</v>
      </c>
      <c r="K110" s="22">
        <v>8</v>
      </c>
      <c r="L110" s="22">
        <v>2</v>
      </c>
      <c r="M110" s="22">
        <v>1</v>
      </c>
      <c r="N110" s="22">
        <v>5</v>
      </c>
      <c r="O110" s="24">
        <v>2</v>
      </c>
      <c r="P110" s="22">
        <v>0</v>
      </c>
      <c r="Q110" s="22">
        <v>1</v>
      </c>
      <c r="R110" s="22">
        <v>0</v>
      </c>
      <c r="S110" s="24">
        <v>0.6</v>
      </c>
      <c r="T110" s="22">
        <v>3</v>
      </c>
      <c r="U110" s="25">
        <v>675</v>
      </c>
      <c r="V110" s="24">
        <v>2.5</v>
      </c>
      <c r="W110" s="22">
        <v>4</v>
      </c>
      <c r="X110" s="22">
        <v>3</v>
      </c>
      <c r="Y110" s="26"/>
      <c r="Z110" s="26"/>
      <c r="AA110" s="26"/>
      <c r="AB110" s="26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15" x14ac:dyDescent="0.25">
      <c r="A111" s="22">
        <v>110</v>
      </c>
      <c r="B111" s="23">
        <v>898</v>
      </c>
      <c r="C111" s="22">
        <v>5</v>
      </c>
      <c r="D111" s="22">
        <v>1905</v>
      </c>
      <c r="E111" s="22">
        <v>5</v>
      </c>
      <c r="F111" s="22">
        <v>230</v>
      </c>
      <c r="G111" s="22">
        <v>1</v>
      </c>
      <c r="H111" s="24">
        <v>0.5</v>
      </c>
      <c r="I111" s="24">
        <v>0.5</v>
      </c>
      <c r="J111" s="24">
        <v>0.6</v>
      </c>
      <c r="K111" s="22">
        <v>8</v>
      </c>
      <c r="L111" s="22">
        <v>1</v>
      </c>
      <c r="M111" s="22">
        <v>1</v>
      </c>
      <c r="N111" s="22">
        <v>2</v>
      </c>
      <c r="O111" s="24">
        <v>1</v>
      </c>
      <c r="P111" s="22">
        <v>0</v>
      </c>
      <c r="Q111" s="22">
        <v>1</v>
      </c>
      <c r="R111" s="22">
        <v>1</v>
      </c>
      <c r="S111" s="24">
        <v>0</v>
      </c>
      <c r="T111" s="22">
        <v>3</v>
      </c>
      <c r="U111" s="25">
        <v>345</v>
      </c>
      <c r="V111" s="24">
        <v>2</v>
      </c>
      <c r="W111" s="22">
        <v>1</v>
      </c>
      <c r="X111" s="22">
        <v>3</v>
      </c>
      <c r="Y111" s="26"/>
      <c r="Z111" s="26"/>
      <c r="AA111" s="26"/>
      <c r="AB111" s="26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15" x14ac:dyDescent="0.25">
      <c r="A112" s="22">
        <v>111</v>
      </c>
      <c r="B112" s="23">
        <v>1507</v>
      </c>
      <c r="C112" s="22">
        <v>8</v>
      </c>
      <c r="D112" s="22">
        <v>1697</v>
      </c>
      <c r="E112" s="22">
        <v>45</v>
      </c>
      <c r="F112" s="22">
        <v>320</v>
      </c>
      <c r="G112" s="22">
        <v>1</v>
      </c>
      <c r="H112" s="24">
        <v>1.2</v>
      </c>
      <c r="I112" s="24">
        <v>0.7</v>
      </c>
      <c r="J112" s="24">
        <v>1.5</v>
      </c>
      <c r="K112" s="22">
        <v>9</v>
      </c>
      <c r="L112" s="22">
        <v>2</v>
      </c>
      <c r="M112" s="22">
        <v>1</v>
      </c>
      <c r="N112" s="22">
        <v>4</v>
      </c>
      <c r="O112" s="24">
        <v>1.5</v>
      </c>
      <c r="P112" s="22">
        <v>0</v>
      </c>
      <c r="Q112" s="22">
        <v>0</v>
      </c>
      <c r="R112" s="22">
        <v>0</v>
      </c>
      <c r="S112" s="24">
        <v>1</v>
      </c>
      <c r="T112" s="22">
        <v>3</v>
      </c>
      <c r="U112" s="25">
        <v>835</v>
      </c>
      <c r="V112" s="24">
        <v>2.9</v>
      </c>
      <c r="W112" s="22">
        <v>3</v>
      </c>
      <c r="X112" s="22">
        <v>3</v>
      </c>
      <c r="Y112" s="26"/>
      <c r="Z112" s="26"/>
      <c r="AA112" s="26"/>
      <c r="AB112" s="26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15" x14ac:dyDescent="0.25">
      <c r="A113" s="22">
        <v>112</v>
      </c>
      <c r="B113" s="23">
        <v>811</v>
      </c>
      <c r="C113" s="22">
        <v>5</v>
      </c>
      <c r="D113" s="22">
        <v>983</v>
      </c>
      <c r="E113" s="22">
        <v>22</v>
      </c>
      <c r="F113" s="22">
        <v>160</v>
      </c>
      <c r="G113" s="22">
        <v>2</v>
      </c>
      <c r="H113" s="24">
        <v>0.5</v>
      </c>
      <c r="I113" s="24">
        <v>1.2</v>
      </c>
      <c r="J113" s="24">
        <v>0.4</v>
      </c>
      <c r="K113" s="22">
        <v>7</v>
      </c>
      <c r="L113" s="22">
        <v>2</v>
      </c>
      <c r="M113" s="22">
        <v>1</v>
      </c>
      <c r="N113" s="22">
        <v>2</v>
      </c>
      <c r="O113" s="24">
        <v>1.5</v>
      </c>
      <c r="P113" s="22">
        <v>0</v>
      </c>
      <c r="Q113" s="22">
        <v>1</v>
      </c>
      <c r="R113" s="22">
        <v>0</v>
      </c>
      <c r="S113" s="24">
        <v>0.1</v>
      </c>
      <c r="T113" s="22">
        <v>3</v>
      </c>
      <c r="U113" s="25">
        <v>645</v>
      </c>
      <c r="V113" s="24">
        <v>4.0999999999999996</v>
      </c>
      <c r="W113" s="22">
        <v>1</v>
      </c>
      <c r="X113" s="22">
        <v>3</v>
      </c>
      <c r="Y113" s="26"/>
      <c r="Z113" s="26"/>
      <c r="AA113" s="26"/>
      <c r="AB113" s="26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15" x14ac:dyDescent="0.25">
      <c r="A114" s="22">
        <v>113</v>
      </c>
      <c r="B114" s="23">
        <v>1492</v>
      </c>
      <c r="C114" s="22">
        <v>7</v>
      </c>
      <c r="D114" s="22">
        <v>1944</v>
      </c>
      <c r="E114" s="22">
        <v>17</v>
      </c>
      <c r="F114" s="22">
        <v>210</v>
      </c>
      <c r="G114" s="22">
        <v>3</v>
      </c>
      <c r="H114" s="24">
        <v>1</v>
      </c>
      <c r="I114" s="24">
        <v>1.5</v>
      </c>
      <c r="J114" s="24">
        <v>1.1000000000000001</v>
      </c>
      <c r="K114" s="22">
        <v>10</v>
      </c>
      <c r="L114" s="22">
        <v>2</v>
      </c>
      <c r="M114" s="22">
        <v>1</v>
      </c>
      <c r="N114" s="22">
        <v>3</v>
      </c>
      <c r="O114" s="24">
        <v>1</v>
      </c>
      <c r="P114" s="22">
        <v>0</v>
      </c>
      <c r="Q114" s="22">
        <v>1</v>
      </c>
      <c r="R114" s="22">
        <v>0</v>
      </c>
      <c r="S114" s="24">
        <v>1</v>
      </c>
      <c r="T114" s="22">
        <v>3</v>
      </c>
      <c r="U114" s="25">
        <v>800</v>
      </c>
      <c r="V114" s="24">
        <v>2.8</v>
      </c>
      <c r="W114" s="22">
        <v>2</v>
      </c>
      <c r="X114" s="22">
        <v>3</v>
      </c>
      <c r="Y114" s="26"/>
      <c r="Z114" s="26"/>
      <c r="AA114" s="26"/>
      <c r="AB114" s="26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15" x14ac:dyDescent="0.25">
      <c r="A115" s="22">
        <v>114</v>
      </c>
      <c r="B115" s="23">
        <v>1476</v>
      </c>
      <c r="C115" s="22">
        <v>8</v>
      </c>
      <c r="D115" s="22">
        <v>1865</v>
      </c>
      <c r="E115" s="22">
        <v>23</v>
      </c>
      <c r="F115" s="22">
        <v>340</v>
      </c>
      <c r="G115" s="22">
        <v>3</v>
      </c>
      <c r="H115" s="24">
        <v>0.7</v>
      </c>
      <c r="I115" s="24">
        <v>1.5</v>
      </c>
      <c r="J115" s="24">
        <v>1.3</v>
      </c>
      <c r="K115" s="22">
        <v>9</v>
      </c>
      <c r="L115" s="22">
        <v>2</v>
      </c>
      <c r="M115" s="22">
        <v>1</v>
      </c>
      <c r="N115" s="22">
        <v>4</v>
      </c>
      <c r="O115" s="24">
        <v>2</v>
      </c>
      <c r="P115" s="22">
        <v>0</v>
      </c>
      <c r="Q115" s="22">
        <v>1</v>
      </c>
      <c r="R115" s="22">
        <v>1</v>
      </c>
      <c r="S115" s="24">
        <v>0.7</v>
      </c>
      <c r="T115" s="22">
        <v>3</v>
      </c>
      <c r="U115" s="25">
        <v>720</v>
      </c>
      <c r="V115" s="24">
        <v>2.5</v>
      </c>
      <c r="W115" s="22">
        <v>3</v>
      </c>
      <c r="X115" s="22">
        <v>3</v>
      </c>
      <c r="Y115" s="26"/>
      <c r="Z115" s="26"/>
      <c r="AA115" s="26"/>
      <c r="AB115" s="26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ht="15" x14ac:dyDescent="0.25">
      <c r="A116" s="22">
        <v>115</v>
      </c>
      <c r="B116" s="23">
        <v>1697</v>
      </c>
      <c r="C116" s="22">
        <v>9</v>
      </c>
      <c r="D116" s="22">
        <v>1714</v>
      </c>
      <c r="E116" s="22">
        <v>6</v>
      </c>
      <c r="F116" s="22">
        <v>360</v>
      </c>
      <c r="G116" s="22">
        <v>1</v>
      </c>
      <c r="H116" s="24">
        <v>0.9</v>
      </c>
      <c r="I116" s="24">
        <v>1.2</v>
      </c>
      <c r="J116" s="24">
        <v>1.3</v>
      </c>
      <c r="K116" s="22">
        <v>9</v>
      </c>
      <c r="L116" s="22">
        <v>2</v>
      </c>
      <c r="M116" s="22">
        <v>1</v>
      </c>
      <c r="N116" s="22">
        <v>5</v>
      </c>
      <c r="O116" s="24">
        <v>2</v>
      </c>
      <c r="P116" s="22">
        <v>0</v>
      </c>
      <c r="Q116" s="22">
        <v>1</v>
      </c>
      <c r="R116" s="22">
        <v>0</v>
      </c>
      <c r="S116" s="24">
        <v>0.9</v>
      </c>
      <c r="T116" s="22">
        <v>3</v>
      </c>
      <c r="U116" s="25">
        <v>740</v>
      </c>
      <c r="V116" s="24">
        <v>2.2999999999999998</v>
      </c>
      <c r="W116" s="22">
        <v>4</v>
      </c>
      <c r="X116" s="22">
        <v>3</v>
      </c>
      <c r="Y116" s="26"/>
      <c r="Z116" s="26"/>
      <c r="AA116" s="26"/>
      <c r="AB116" s="26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ht="15" x14ac:dyDescent="0.25">
      <c r="A117" s="22">
        <v>116</v>
      </c>
      <c r="B117" s="23">
        <v>1016</v>
      </c>
      <c r="C117" s="22">
        <v>8</v>
      </c>
      <c r="D117" s="22">
        <v>1366</v>
      </c>
      <c r="E117" s="22">
        <v>29</v>
      </c>
      <c r="F117" s="22">
        <v>440</v>
      </c>
      <c r="G117" s="22">
        <v>2</v>
      </c>
      <c r="H117" s="24">
        <v>0.2</v>
      </c>
      <c r="I117" s="24">
        <v>0.8</v>
      </c>
      <c r="J117" s="24">
        <v>0.1</v>
      </c>
      <c r="K117" s="22">
        <v>5</v>
      </c>
      <c r="L117" s="22">
        <v>1</v>
      </c>
      <c r="M117" s="22">
        <v>1</v>
      </c>
      <c r="N117" s="22">
        <v>4</v>
      </c>
      <c r="O117" s="24">
        <v>1.5</v>
      </c>
      <c r="P117" s="22">
        <v>1</v>
      </c>
      <c r="Q117" s="22">
        <v>0</v>
      </c>
      <c r="R117" s="22">
        <v>0</v>
      </c>
      <c r="S117" s="24">
        <v>0</v>
      </c>
      <c r="T117" s="22">
        <v>3</v>
      </c>
      <c r="U117" s="25">
        <v>750</v>
      </c>
      <c r="V117" s="24">
        <v>3.8</v>
      </c>
      <c r="W117" s="22">
        <v>4</v>
      </c>
      <c r="X117" s="22">
        <v>3</v>
      </c>
      <c r="Y117" s="26"/>
      <c r="Z117" s="26"/>
      <c r="AA117" s="26"/>
      <c r="AB117" s="26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ht="15" x14ac:dyDescent="0.25">
      <c r="A118" s="22">
        <v>117</v>
      </c>
      <c r="B118" s="23">
        <v>1072</v>
      </c>
      <c r="C118" s="22">
        <v>5</v>
      </c>
      <c r="D118" s="22">
        <v>679</v>
      </c>
      <c r="E118" s="22">
        <v>19</v>
      </c>
      <c r="F118" s="22">
        <v>220</v>
      </c>
      <c r="G118" s="22">
        <v>3</v>
      </c>
      <c r="H118" s="24">
        <v>0.3</v>
      </c>
      <c r="I118" s="24">
        <v>0.1</v>
      </c>
      <c r="J118" s="24">
        <v>0.5</v>
      </c>
      <c r="K118" s="22">
        <v>7</v>
      </c>
      <c r="L118" s="22">
        <v>2</v>
      </c>
      <c r="M118" s="22">
        <v>0</v>
      </c>
      <c r="N118" s="22">
        <v>2</v>
      </c>
      <c r="O118" s="24">
        <v>1</v>
      </c>
      <c r="P118" s="22">
        <v>0</v>
      </c>
      <c r="Q118" s="22">
        <v>1</v>
      </c>
      <c r="R118" s="22">
        <v>0</v>
      </c>
      <c r="S118" s="24">
        <v>0.6</v>
      </c>
      <c r="T118" s="22">
        <v>3</v>
      </c>
      <c r="U118" s="25">
        <v>565</v>
      </c>
      <c r="V118" s="24">
        <v>2.7</v>
      </c>
      <c r="W118" s="22">
        <v>3</v>
      </c>
      <c r="X118" s="22">
        <v>2</v>
      </c>
      <c r="Y118" s="26"/>
      <c r="Z118" s="26"/>
      <c r="AA118" s="26"/>
      <c r="AB118" s="26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ht="15" x14ac:dyDescent="0.25">
      <c r="A119" s="22">
        <v>118</v>
      </c>
      <c r="B119" s="23">
        <v>1096</v>
      </c>
      <c r="C119" s="22">
        <v>6</v>
      </c>
      <c r="D119" s="22">
        <v>1932</v>
      </c>
      <c r="E119" s="22">
        <v>37</v>
      </c>
      <c r="F119" s="22">
        <v>180</v>
      </c>
      <c r="G119" s="22">
        <v>3</v>
      </c>
      <c r="H119" s="24">
        <v>0.9</v>
      </c>
      <c r="I119" s="24">
        <v>1.2</v>
      </c>
      <c r="J119" s="24">
        <v>1.5</v>
      </c>
      <c r="K119" s="22">
        <v>9</v>
      </c>
      <c r="L119" s="22">
        <v>1</v>
      </c>
      <c r="M119" s="22">
        <v>0</v>
      </c>
      <c r="N119" s="22">
        <v>2</v>
      </c>
      <c r="O119" s="24">
        <v>1</v>
      </c>
      <c r="P119" s="22">
        <v>0</v>
      </c>
      <c r="Q119" s="22">
        <v>0</v>
      </c>
      <c r="R119" s="22">
        <v>0</v>
      </c>
      <c r="S119" s="24">
        <v>0.7</v>
      </c>
      <c r="T119" s="22">
        <v>3</v>
      </c>
      <c r="U119" s="25">
        <v>500</v>
      </c>
      <c r="V119" s="24">
        <v>2.4</v>
      </c>
      <c r="W119" s="22">
        <v>2</v>
      </c>
      <c r="X119" s="22">
        <v>3</v>
      </c>
      <c r="Y119" s="26"/>
      <c r="Z119" s="26"/>
      <c r="AA119" s="26"/>
      <c r="AB119" s="26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ht="15" x14ac:dyDescent="0.25">
      <c r="A120" s="22">
        <v>119</v>
      </c>
      <c r="B120" s="23">
        <v>1104</v>
      </c>
      <c r="C120" s="22">
        <v>5</v>
      </c>
      <c r="D120" s="22">
        <v>1454</v>
      </c>
      <c r="E120" s="22">
        <v>25</v>
      </c>
      <c r="F120" s="22">
        <v>230</v>
      </c>
      <c r="G120" s="22">
        <v>1</v>
      </c>
      <c r="H120" s="24">
        <v>1.1000000000000001</v>
      </c>
      <c r="I120" s="24">
        <v>1.5</v>
      </c>
      <c r="J120" s="24">
        <v>1.7</v>
      </c>
      <c r="K120" s="22">
        <v>7</v>
      </c>
      <c r="L120" s="22">
        <v>2</v>
      </c>
      <c r="M120" s="22">
        <v>1</v>
      </c>
      <c r="N120" s="22">
        <v>2</v>
      </c>
      <c r="O120" s="24">
        <v>1.5</v>
      </c>
      <c r="P120" s="22">
        <v>0</v>
      </c>
      <c r="Q120" s="22">
        <v>1</v>
      </c>
      <c r="R120" s="22">
        <v>1</v>
      </c>
      <c r="S120" s="24">
        <v>0.7</v>
      </c>
      <c r="T120" s="22">
        <v>3</v>
      </c>
      <c r="U120" s="25">
        <v>520</v>
      </c>
      <c r="V120" s="24">
        <v>2.4</v>
      </c>
      <c r="W120" s="22">
        <v>2</v>
      </c>
      <c r="X120" s="22">
        <v>3</v>
      </c>
      <c r="Y120" s="26"/>
      <c r="Z120" s="26"/>
      <c r="AA120" s="26"/>
      <c r="AB120" s="26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1:40" ht="15" x14ac:dyDescent="0.25">
      <c r="A121" s="22">
        <v>120</v>
      </c>
      <c r="B121" s="23">
        <v>1126</v>
      </c>
      <c r="C121" s="22">
        <v>5</v>
      </c>
      <c r="D121" s="22">
        <v>909</v>
      </c>
      <c r="E121" s="22">
        <v>15</v>
      </c>
      <c r="F121" s="22">
        <v>150</v>
      </c>
      <c r="G121" s="22">
        <v>2</v>
      </c>
      <c r="H121" s="24">
        <v>1.1000000000000001</v>
      </c>
      <c r="I121" s="24">
        <v>2</v>
      </c>
      <c r="J121" s="24">
        <v>0.5</v>
      </c>
      <c r="K121" s="22">
        <v>9</v>
      </c>
      <c r="L121" s="22">
        <v>2</v>
      </c>
      <c r="M121" s="22">
        <v>1</v>
      </c>
      <c r="N121" s="22">
        <v>2</v>
      </c>
      <c r="O121" s="24">
        <v>1</v>
      </c>
      <c r="P121" s="22">
        <v>0</v>
      </c>
      <c r="Q121" s="22">
        <v>1</v>
      </c>
      <c r="R121" s="22">
        <v>0</v>
      </c>
      <c r="S121" s="24">
        <v>0.8</v>
      </c>
      <c r="T121" s="22">
        <v>3</v>
      </c>
      <c r="U121" s="25">
        <v>620</v>
      </c>
      <c r="V121" s="24">
        <v>2.9</v>
      </c>
      <c r="W121" s="22">
        <v>1</v>
      </c>
      <c r="X121" s="22">
        <v>1</v>
      </c>
      <c r="Y121" s="26"/>
      <c r="Z121" s="26"/>
      <c r="AA121" s="26"/>
      <c r="AB121" s="26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spans="1:40" ht="15" x14ac:dyDescent="0.25">
      <c r="A122" s="26"/>
      <c r="B122" s="27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3"/>
      <c r="P122" s="26"/>
      <c r="Q122" s="3"/>
      <c r="R122" s="26"/>
      <c r="S122" s="3"/>
      <c r="T122" s="26"/>
      <c r="U122" s="26"/>
      <c r="V122" s="3"/>
      <c r="W122" s="3"/>
      <c r="X122" s="3"/>
      <c r="Y122" s="3"/>
      <c r="Z122" s="26"/>
      <c r="AA122" s="26"/>
      <c r="AB122" s="26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spans="1:40" ht="15" x14ac:dyDescent="0.25">
      <c r="A123" s="26"/>
      <c r="B123" s="27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3"/>
      <c r="P123" s="26"/>
      <c r="Q123" s="3"/>
      <c r="R123" s="26"/>
      <c r="S123" s="3"/>
      <c r="T123" s="26"/>
      <c r="U123" s="26"/>
      <c r="V123" s="3"/>
      <c r="W123" s="3"/>
      <c r="X123" s="3"/>
      <c r="Y123" s="3"/>
      <c r="Z123" s="26"/>
      <c r="AA123" s="26"/>
      <c r="AB123" s="26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spans="1:40" ht="15" x14ac:dyDescent="0.25">
      <c r="A124" s="26"/>
      <c r="B124" s="111"/>
      <c r="C124" s="112"/>
      <c r="D124" s="113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3"/>
      <c r="P124" s="26"/>
      <c r="Q124" s="3"/>
      <c r="R124" s="26"/>
      <c r="S124" s="3"/>
      <c r="T124" s="26"/>
      <c r="U124" s="26"/>
      <c r="V124" s="3"/>
      <c r="W124" s="3"/>
      <c r="X124" s="3"/>
      <c r="Y124" s="3"/>
      <c r="Z124" s="26"/>
      <c r="AA124" s="26"/>
      <c r="AB124" s="26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spans="1:40" ht="15" x14ac:dyDescent="0.25">
      <c r="A125" s="26"/>
      <c r="B125" s="114"/>
      <c r="C125" s="115"/>
      <c r="D125" s="11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3"/>
      <c r="P125" s="26"/>
      <c r="Q125" s="3"/>
      <c r="R125" s="26"/>
      <c r="S125" s="3"/>
      <c r="T125" s="26"/>
      <c r="U125" s="26"/>
      <c r="V125" s="3"/>
      <c r="W125" s="3"/>
      <c r="X125" s="3"/>
      <c r="Y125" s="3"/>
      <c r="Z125" s="26"/>
      <c r="AA125" s="26"/>
      <c r="AB125" s="26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 spans="1:40" ht="15" x14ac:dyDescent="0.25">
      <c r="A126" s="26"/>
      <c r="B126" s="114"/>
      <c r="C126" s="115"/>
      <c r="D126" s="11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3"/>
      <c r="P126" s="26"/>
      <c r="Q126" s="3"/>
      <c r="R126" s="26"/>
      <c r="S126" s="3"/>
      <c r="T126" s="26"/>
      <c r="U126" s="26"/>
      <c r="V126" s="3"/>
      <c r="W126" s="3"/>
      <c r="X126" s="3"/>
      <c r="Y126" s="3"/>
      <c r="Z126" s="26"/>
      <c r="AA126" s="26"/>
      <c r="AB126" s="26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 spans="1:40" ht="15" x14ac:dyDescent="0.25">
      <c r="A127" s="26"/>
      <c r="B127" s="114"/>
      <c r="C127" s="115"/>
      <c r="D127" s="11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3"/>
      <c r="P127" s="26"/>
      <c r="Q127" s="3"/>
      <c r="R127" s="26"/>
      <c r="S127" s="3"/>
      <c r="T127" s="26"/>
      <c r="U127" s="26"/>
      <c r="V127" s="3"/>
      <c r="W127" s="3"/>
      <c r="X127" s="3"/>
      <c r="Y127" s="3"/>
      <c r="Z127" s="26"/>
      <c r="AA127" s="26"/>
      <c r="AB127" s="26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 spans="1:40" ht="15" x14ac:dyDescent="0.25">
      <c r="A128" s="26"/>
      <c r="B128" s="114"/>
      <c r="C128" s="115"/>
      <c r="D128" s="11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3"/>
      <c r="P128" s="26"/>
      <c r="Q128" s="3"/>
      <c r="R128" s="26"/>
      <c r="S128" s="3"/>
      <c r="T128" s="26"/>
      <c r="U128" s="26"/>
      <c r="V128" s="3"/>
      <c r="W128" s="3"/>
      <c r="X128" s="3"/>
      <c r="Y128" s="3"/>
      <c r="Z128" s="26"/>
      <c r="AA128" s="26"/>
      <c r="AB128" s="26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 spans="1:40" ht="15" x14ac:dyDescent="0.25">
      <c r="A129" s="26"/>
      <c r="B129" s="114"/>
      <c r="C129" s="115"/>
      <c r="D129" s="11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3"/>
      <c r="P129" s="26"/>
      <c r="Q129" s="3"/>
      <c r="R129" s="26"/>
      <c r="S129" s="3"/>
      <c r="T129" s="26"/>
      <c r="U129" s="26"/>
      <c r="V129" s="3"/>
      <c r="W129" s="3"/>
      <c r="X129" s="3"/>
      <c r="Y129" s="3"/>
      <c r="Z129" s="26"/>
      <c r="AA129" s="26"/>
      <c r="AB129" s="26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spans="1:40" ht="15" x14ac:dyDescent="0.25">
      <c r="A130" s="26"/>
      <c r="B130" s="114"/>
      <c r="C130" s="115"/>
      <c r="D130" s="11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3"/>
      <c r="P130" s="26"/>
      <c r="Q130" s="3"/>
      <c r="R130" s="26"/>
      <c r="S130" s="3"/>
      <c r="T130" s="26"/>
      <c r="U130" s="26"/>
      <c r="V130" s="3"/>
      <c r="W130" s="3"/>
      <c r="X130" s="3"/>
      <c r="Y130" s="3"/>
      <c r="Z130" s="26"/>
      <c r="AA130" s="26"/>
      <c r="AB130" s="26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spans="1:40" ht="15" x14ac:dyDescent="0.25">
      <c r="A131" s="26"/>
      <c r="B131" s="114"/>
      <c r="C131" s="115"/>
      <c r="D131" s="11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3"/>
      <c r="P131" s="26"/>
      <c r="Q131" s="3"/>
      <c r="R131" s="26"/>
      <c r="S131" s="3"/>
      <c r="T131" s="26"/>
      <c r="U131" s="26"/>
      <c r="V131" s="3"/>
      <c r="W131" s="3"/>
      <c r="X131" s="3"/>
      <c r="Y131" s="3"/>
      <c r="Z131" s="26"/>
      <c r="AA131" s="26"/>
      <c r="AB131" s="26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 spans="1:40" ht="15" x14ac:dyDescent="0.25">
      <c r="A132" s="26"/>
      <c r="B132" s="114"/>
      <c r="C132" s="115"/>
      <c r="D132" s="11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3"/>
      <c r="P132" s="26"/>
      <c r="Q132" s="3"/>
      <c r="R132" s="26"/>
      <c r="S132" s="3"/>
      <c r="T132" s="26"/>
      <c r="U132" s="26"/>
      <c r="V132" s="3"/>
      <c r="W132" s="3"/>
      <c r="X132" s="3"/>
      <c r="Y132" s="3"/>
      <c r="Z132" s="26"/>
      <c r="AA132" s="26"/>
      <c r="AB132" s="26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spans="1:40" ht="15" x14ac:dyDescent="0.25">
      <c r="A133" s="26"/>
      <c r="B133" s="114"/>
      <c r="C133" s="115"/>
      <c r="D133" s="11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3"/>
      <c r="P133" s="26"/>
      <c r="Q133" s="3"/>
      <c r="R133" s="26"/>
      <c r="S133" s="3"/>
      <c r="T133" s="26"/>
      <c r="U133" s="26"/>
      <c r="V133" s="3"/>
      <c r="W133" s="3"/>
      <c r="X133" s="3"/>
      <c r="Y133" s="3"/>
      <c r="Z133" s="26"/>
      <c r="AA133" s="26"/>
      <c r="AB133" s="26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 spans="1:40" ht="15" x14ac:dyDescent="0.25">
      <c r="A134" s="26"/>
      <c r="B134" s="114"/>
      <c r="C134" s="115"/>
      <c r="D134" s="11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3"/>
      <c r="P134" s="26"/>
      <c r="Q134" s="3"/>
      <c r="R134" s="26"/>
      <c r="S134" s="3"/>
      <c r="T134" s="26"/>
      <c r="U134" s="26"/>
      <c r="V134" s="3"/>
      <c r="W134" s="3"/>
      <c r="X134" s="3"/>
      <c r="Y134" s="3"/>
      <c r="Z134" s="26"/>
      <c r="AA134" s="26"/>
      <c r="AB134" s="26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 spans="1:40" ht="15" x14ac:dyDescent="0.25">
      <c r="A135" s="26"/>
      <c r="B135" s="114"/>
      <c r="C135" s="115"/>
      <c r="D135" s="11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3"/>
      <c r="P135" s="26"/>
      <c r="Q135" s="3"/>
      <c r="R135" s="26"/>
      <c r="S135" s="3"/>
      <c r="T135" s="26"/>
      <c r="U135" s="26"/>
      <c r="V135" s="3"/>
      <c r="W135" s="3"/>
      <c r="X135" s="3"/>
      <c r="Y135" s="3"/>
      <c r="Z135" s="26"/>
      <c r="AA135" s="26"/>
      <c r="AB135" s="26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 spans="1:40" ht="15" x14ac:dyDescent="0.25">
      <c r="A136" s="26"/>
      <c r="B136" s="114"/>
      <c r="C136" s="115"/>
      <c r="D136" s="11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3"/>
      <c r="P136" s="26"/>
      <c r="Q136" s="3"/>
      <c r="R136" s="26"/>
      <c r="S136" s="3"/>
      <c r="T136" s="26"/>
      <c r="U136" s="26"/>
      <c r="V136" s="3"/>
      <c r="W136" s="3"/>
      <c r="X136" s="3"/>
      <c r="Y136" s="3"/>
      <c r="Z136" s="26"/>
      <c r="AA136" s="26"/>
      <c r="AB136" s="26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spans="1:40" ht="15" x14ac:dyDescent="0.25">
      <c r="A137" s="26"/>
      <c r="B137" s="114"/>
      <c r="C137" s="115"/>
      <c r="D137" s="11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3"/>
      <c r="P137" s="26"/>
      <c r="Q137" s="3"/>
      <c r="R137" s="26"/>
      <c r="S137" s="3"/>
      <c r="T137" s="26"/>
      <c r="U137" s="26"/>
      <c r="V137" s="3"/>
      <c r="W137" s="3"/>
      <c r="X137" s="3"/>
      <c r="Y137" s="3"/>
      <c r="Z137" s="26"/>
      <c r="AA137" s="26"/>
      <c r="AB137" s="26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 spans="1:40" ht="15" x14ac:dyDescent="0.25">
      <c r="A138" s="26"/>
      <c r="B138" s="114"/>
      <c r="C138" s="115"/>
      <c r="D138" s="11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3"/>
      <c r="P138" s="26"/>
      <c r="Q138" s="3"/>
      <c r="R138" s="26"/>
      <c r="S138" s="3"/>
      <c r="T138" s="26"/>
      <c r="U138" s="26"/>
      <c r="V138" s="3"/>
      <c r="W138" s="3"/>
      <c r="X138" s="3"/>
      <c r="Y138" s="3"/>
      <c r="Z138" s="26"/>
      <c r="AA138" s="26"/>
      <c r="AB138" s="26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 spans="1:40" ht="15" x14ac:dyDescent="0.25">
      <c r="A139" s="26"/>
      <c r="B139" s="114"/>
      <c r="C139" s="115"/>
      <c r="D139" s="11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3"/>
      <c r="P139" s="26"/>
      <c r="Q139" s="3"/>
      <c r="R139" s="26"/>
      <c r="S139" s="3"/>
      <c r="T139" s="26"/>
      <c r="U139" s="26"/>
      <c r="V139" s="3"/>
      <c r="W139" s="3"/>
      <c r="X139" s="3"/>
      <c r="Y139" s="3"/>
      <c r="Z139" s="26"/>
      <c r="AA139" s="26"/>
      <c r="AB139" s="26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 spans="1:40" ht="15" x14ac:dyDescent="0.25">
      <c r="A140" s="26"/>
      <c r="B140" s="114"/>
      <c r="C140" s="115"/>
      <c r="D140" s="11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3"/>
      <c r="P140" s="26"/>
      <c r="Q140" s="3"/>
      <c r="R140" s="26"/>
      <c r="S140" s="3"/>
      <c r="T140" s="26"/>
      <c r="U140" s="26"/>
      <c r="V140" s="3"/>
      <c r="W140" s="3"/>
      <c r="X140" s="3"/>
      <c r="Y140" s="3"/>
      <c r="Z140" s="26"/>
      <c r="AA140" s="26"/>
      <c r="AB140" s="26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spans="1:40" ht="15" x14ac:dyDescent="0.25">
      <c r="A141" s="26"/>
      <c r="B141" s="117"/>
      <c r="C141" s="118"/>
      <c r="D141" s="119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3"/>
      <c r="P141" s="26"/>
      <c r="Q141" s="3"/>
      <c r="R141" s="26"/>
      <c r="S141" s="3"/>
      <c r="T141" s="26"/>
      <c r="U141" s="26"/>
      <c r="V141" s="3"/>
      <c r="W141" s="3"/>
      <c r="X141" s="3"/>
      <c r="Y141" s="3"/>
      <c r="Z141" s="26"/>
      <c r="AA141" s="26"/>
      <c r="AB141" s="26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 spans="1:40" ht="15" x14ac:dyDescent="0.25">
      <c r="A142" s="26"/>
      <c r="B142" s="27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3"/>
      <c r="P142" s="26"/>
      <c r="Q142" s="3"/>
      <c r="R142" s="26"/>
      <c r="S142" s="3"/>
      <c r="T142" s="26"/>
      <c r="U142" s="26"/>
      <c r="V142" s="3"/>
      <c r="W142" s="3"/>
      <c r="X142" s="3"/>
      <c r="Y142" s="3"/>
      <c r="Z142" s="26"/>
      <c r="AA142" s="26"/>
      <c r="AB142" s="26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spans="1:40" ht="15" x14ac:dyDescent="0.25">
      <c r="A143" s="26"/>
      <c r="B143" s="27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3"/>
      <c r="P143" s="26"/>
      <c r="Q143" s="3"/>
      <c r="R143" s="26"/>
      <c r="S143" s="3"/>
      <c r="T143" s="26"/>
      <c r="U143" s="26"/>
      <c r="V143" s="3"/>
      <c r="W143" s="3"/>
      <c r="X143" s="3"/>
      <c r="Y143" s="3"/>
      <c r="Z143" s="26"/>
      <c r="AA143" s="26"/>
      <c r="AB143" s="26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 spans="1:40" ht="15" x14ac:dyDescent="0.25">
      <c r="A144" s="26"/>
      <c r="B144" s="27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3"/>
      <c r="P144" s="26"/>
      <c r="Q144" s="3"/>
      <c r="R144" s="26"/>
      <c r="S144" s="3"/>
      <c r="T144" s="26"/>
      <c r="U144" s="26"/>
      <c r="V144" s="3"/>
      <c r="W144" s="3"/>
      <c r="X144" s="3"/>
      <c r="Y144" s="3"/>
      <c r="Z144" s="26"/>
      <c r="AA144" s="26"/>
      <c r="AB144" s="26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 spans="1:40" ht="15" x14ac:dyDescent="0.25">
      <c r="A145" s="26"/>
      <c r="B145" s="27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3"/>
      <c r="P145" s="26"/>
      <c r="Q145" s="3"/>
      <c r="R145" s="26"/>
      <c r="S145" s="3"/>
      <c r="T145" s="26"/>
      <c r="U145" s="26"/>
      <c r="V145" s="3"/>
      <c r="W145" s="3"/>
      <c r="X145" s="3"/>
      <c r="Y145" s="3"/>
      <c r="Z145" s="26"/>
      <c r="AA145" s="26"/>
      <c r="AB145" s="26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 spans="1:40" ht="15" x14ac:dyDescent="0.25">
      <c r="A146" s="26"/>
      <c r="B146" s="27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3"/>
      <c r="P146" s="26"/>
      <c r="Q146" s="3"/>
      <c r="R146" s="26"/>
      <c r="S146" s="3"/>
      <c r="T146" s="26"/>
      <c r="U146" s="26"/>
      <c r="V146" s="3"/>
      <c r="W146" s="3"/>
      <c r="X146" s="3"/>
      <c r="Y146" s="3"/>
      <c r="Z146" s="26"/>
      <c r="AA146" s="26"/>
      <c r="AB146" s="26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 spans="1:40" ht="15" x14ac:dyDescent="0.25">
      <c r="A147" s="26"/>
      <c r="B147" s="27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3"/>
      <c r="P147" s="26"/>
      <c r="Q147" s="3"/>
      <c r="R147" s="26"/>
      <c r="S147" s="3"/>
      <c r="T147" s="26"/>
      <c r="U147" s="26"/>
      <c r="V147" s="3"/>
      <c r="W147" s="3"/>
      <c r="X147" s="3"/>
      <c r="Y147" s="3"/>
      <c r="Z147" s="26"/>
      <c r="AA147" s="26"/>
      <c r="AB147" s="26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 spans="1:40" ht="15" x14ac:dyDescent="0.25">
      <c r="A148" s="26"/>
      <c r="B148" s="27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3"/>
      <c r="P148" s="26"/>
      <c r="Q148" s="3"/>
      <c r="R148" s="26"/>
      <c r="S148" s="3"/>
      <c r="T148" s="26"/>
      <c r="U148" s="26"/>
      <c r="V148" s="3"/>
      <c r="W148" s="3"/>
      <c r="X148" s="3"/>
      <c r="Y148" s="3"/>
      <c r="Z148" s="26"/>
      <c r="AA148" s="26"/>
      <c r="AB148" s="26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 spans="1:40" ht="15" x14ac:dyDescent="0.25">
      <c r="A149" s="26"/>
      <c r="B149" s="27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3"/>
      <c r="P149" s="26"/>
      <c r="Q149" s="3"/>
      <c r="R149" s="26"/>
      <c r="S149" s="3"/>
      <c r="T149" s="26"/>
      <c r="U149" s="26"/>
      <c r="V149" s="3"/>
      <c r="W149" s="3"/>
      <c r="X149" s="3"/>
      <c r="Y149" s="3"/>
      <c r="Z149" s="26"/>
      <c r="AA149" s="26"/>
      <c r="AB149" s="26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 spans="1:40" ht="15" x14ac:dyDescent="0.25">
      <c r="A150" s="26"/>
      <c r="B150" s="27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3"/>
      <c r="P150" s="26"/>
      <c r="Q150" s="3"/>
      <c r="R150" s="26"/>
      <c r="S150" s="3"/>
      <c r="T150" s="26"/>
      <c r="U150" s="26"/>
      <c r="V150" s="3"/>
      <c r="W150" s="3"/>
      <c r="X150" s="3"/>
      <c r="Y150" s="3"/>
      <c r="Z150" s="26"/>
      <c r="AA150" s="26"/>
      <c r="AB150" s="26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 spans="1:40" ht="15" x14ac:dyDescent="0.25">
      <c r="A151" s="26"/>
      <c r="B151" s="27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3"/>
      <c r="P151" s="26"/>
      <c r="Q151" s="3"/>
      <c r="R151" s="26"/>
      <c r="S151" s="3"/>
      <c r="T151" s="26"/>
      <c r="U151" s="26"/>
      <c r="V151" s="3"/>
      <c r="W151" s="3"/>
      <c r="X151" s="3"/>
      <c r="Y151" s="3"/>
      <c r="Z151" s="26"/>
      <c r="AA151" s="26"/>
      <c r="AB151" s="26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 spans="1:40" ht="15" x14ac:dyDescent="0.25">
      <c r="A152" s="26"/>
      <c r="B152" s="27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3"/>
      <c r="P152" s="26"/>
      <c r="Q152" s="3"/>
      <c r="R152" s="26"/>
      <c r="S152" s="3"/>
      <c r="T152" s="26"/>
      <c r="U152" s="26"/>
      <c r="V152" s="3"/>
      <c r="W152" s="3"/>
      <c r="X152" s="3"/>
      <c r="Y152" s="3"/>
      <c r="Z152" s="26"/>
      <c r="AA152" s="26"/>
      <c r="AB152" s="26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 spans="1:40" ht="15" x14ac:dyDescent="0.25">
      <c r="A153" s="26"/>
      <c r="B153" s="27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3"/>
      <c r="P153" s="26"/>
      <c r="Q153" s="3"/>
      <c r="R153" s="26"/>
      <c r="S153" s="3"/>
      <c r="T153" s="26"/>
      <c r="U153" s="26"/>
      <c r="V153" s="3"/>
      <c r="W153" s="3"/>
      <c r="X153" s="3"/>
      <c r="Y153" s="3"/>
      <c r="Z153" s="26"/>
      <c r="AA153" s="26"/>
      <c r="AB153" s="26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 spans="1:40" ht="15" x14ac:dyDescent="0.25">
      <c r="A154" s="26"/>
      <c r="B154" s="27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3"/>
      <c r="P154" s="26"/>
      <c r="Q154" s="3"/>
      <c r="R154" s="26"/>
      <c r="S154" s="3"/>
      <c r="T154" s="26"/>
      <c r="U154" s="26"/>
      <c r="V154" s="3"/>
      <c r="W154" s="3"/>
      <c r="X154" s="3"/>
      <c r="Y154" s="3"/>
      <c r="Z154" s="26"/>
      <c r="AA154" s="26"/>
      <c r="AB154" s="26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spans="1:40" ht="15" x14ac:dyDescent="0.25">
      <c r="A155" s="26"/>
      <c r="B155" s="27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3"/>
      <c r="P155" s="26"/>
      <c r="Q155" s="3"/>
      <c r="R155" s="26"/>
      <c r="S155" s="3"/>
      <c r="T155" s="26"/>
      <c r="U155" s="26"/>
      <c r="V155" s="3"/>
      <c r="W155" s="3"/>
      <c r="X155" s="3"/>
      <c r="Y155" s="3"/>
      <c r="Z155" s="26"/>
      <c r="AA155" s="26"/>
      <c r="AB155" s="26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 spans="1:40" ht="15" x14ac:dyDescent="0.25">
      <c r="A156" s="26"/>
      <c r="B156" s="27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3"/>
      <c r="P156" s="26"/>
      <c r="Q156" s="3"/>
      <c r="R156" s="26"/>
      <c r="S156" s="3"/>
      <c r="T156" s="26"/>
      <c r="U156" s="26"/>
      <c r="V156" s="3"/>
      <c r="W156" s="3"/>
      <c r="X156" s="3"/>
      <c r="Y156" s="3"/>
      <c r="Z156" s="26"/>
      <c r="AA156" s="26"/>
      <c r="AB156" s="26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 spans="1:40" ht="15" x14ac:dyDescent="0.25">
      <c r="A157" s="26"/>
      <c r="B157" s="27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3"/>
      <c r="P157" s="26"/>
      <c r="Q157" s="3"/>
      <c r="R157" s="26"/>
      <c r="S157" s="3"/>
      <c r="T157" s="26"/>
      <c r="U157" s="26"/>
      <c r="V157" s="3"/>
      <c r="W157" s="3"/>
      <c r="X157" s="3"/>
      <c r="Y157" s="3"/>
      <c r="Z157" s="26"/>
      <c r="AA157" s="26"/>
      <c r="AB157" s="26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 spans="1:40" ht="15" x14ac:dyDescent="0.25">
      <c r="A158" s="26"/>
      <c r="B158" s="27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3"/>
      <c r="P158" s="26"/>
      <c r="Q158" s="3"/>
      <c r="R158" s="26"/>
      <c r="S158" s="3"/>
      <c r="T158" s="26"/>
      <c r="U158" s="26"/>
      <c r="V158" s="3"/>
      <c r="W158" s="3"/>
      <c r="X158" s="3"/>
      <c r="Y158" s="3"/>
      <c r="Z158" s="26"/>
      <c r="AA158" s="26"/>
      <c r="AB158" s="26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 spans="1:40" ht="15" x14ac:dyDescent="0.25">
      <c r="A159" s="26"/>
      <c r="B159" s="27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3"/>
      <c r="P159" s="26"/>
      <c r="Q159" s="3"/>
      <c r="R159" s="26"/>
      <c r="S159" s="3"/>
      <c r="T159" s="26"/>
      <c r="U159" s="26"/>
      <c r="V159" s="3"/>
      <c r="W159" s="3"/>
      <c r="X159" s="3"/>
      <c r="Y159" s="3"/>
      <c r="Z159" s="26"/>
      <c r="AA159" s="26"/>
      <c r="AB159" s="26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 spans="1:40" ht="15" x14ac:dyDescent="0.25">
      <c r="A160" s="26"/>
      <c r="B160" s="27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3"/>
      <c r="P160" s="26"/>
      <c r="Q160" s="3"/>
      <c r="R160" s="26"/>
      <c r="S160" s="3"/>
      <c r="T160" s="26"/>
      <c r="U160" s="26"/>
      <c r="V160" s="3"/>
      <c r="W160" s="3"/>
      <c r="X160" s="3"/>
      <c r="Y160" s="3"/>
      <c r="Z160" s="26"/>
      <c r="AA160" s="26"/>
      <c r="AB160" s="26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spans="1:40" ht="15" x14ac:dyDescent="0.25">
      <c r="A161" s="26"/>
      <c r="B161" s="27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3"/>
      <c r="P161" s="26"/>
      <c r="Q161" s="3"/>
      <c r="R161" s="26"/>
      <c r="S161" s="3"/>
      <c r="T161" s="26"/>
      <c r="U161" s="26"/>
      <c r="V161" s="3"/>
      <c r="W161" s="3"/>
      <c r="X161" s="3"/>
      <c r="Y161" s="3"/>
      <c r="Z161" s="26"/>
      <c r="AA161" s="26"/>
      <c r="AB161" s="26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 spans="1:40" ht="15" x14ac:dyDescent="0.25">
      <c r="A162" s="26"/>
      <c r="B162" s="27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3"/>
      <c r="P162" s="26"/>
      <c r="Q162" s="3"/>
      <c r="R162" s="26"/>
      <c r="S162" s="3"/>
      <c r="T162" s="26"/>
      <c r="U162" s="26"/>
      <c r="V162" s="3"/>
      <c r="W162" s="3"/>
      <c r="X162" s="3"/>
      <c r="Y162" s="3"/>
      <c r="Z162" s="26"/>
      <c r="AA162" s="26"/>
      <c r="AB162" s="26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 spans="1:40" ht="15" x14ac:dyDescent="0.25">
      <c r="A163" s="26"/>
      <c r="B163" s="27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3"/>
      <c r="P163" s="26"/>
      <c r="Q163" s="3"/>
      <c r="R163" s="26"/>
      <c r="S163" s="3"/>
      <c r="T163" s="26"/>
      <c r="U163" s="26"/>
      <c r="V163" s="3"/>
      <c r="W163" s="3"/>
      <c r="X163" s="3"/>
      <c r="Y163" s="3"/>
      <c r="Z163" s="26"/>
      <c r="AA163" s="26"/>
      <c r="AB163" s="26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 spans="1:40" ht="15" x14ac:dyDescent="0.25">
      <c r="A164" s="26"/>
      <c r="B164" s="27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3"/>
      <c r="P164" s="26"/>
      <c r="Q164" s="3"/>
      <c r="R164" s="26"/>
      <c r="S164" s="3"/>
      <c r="T164" s="26"/>
      <c r="U164" s="26"/>
      <c r="V164" s="3"/>
      <c r="W164" s="3"/>
      <c r="X164" s="3"/>
      <c r="Y164" s="3"/>
      <c r="Z164" s="26"/>
      <c r="AA164" s="26"/>
      <c r="AB164" s="26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 spans="1:40" ht="15" x14ac:dyDescent="0.25">
      <c r="A165" s="26"/>
      <c r="B165" s="27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3"/>
      <c r="P165" s="26"/>
      <c r="Q165" s="3"/>
      <c r="R165" s="26"/>
      <c r="S165" s="3"/>
      <c r="T165" s="26"/>
      <c r="U165" s="26"/>
      <c r="V165" s="3"/>
      <c r="W165" s="3"/>
      <c r="X165" s="3"/>
      <c r="Y165" s="3"/>
      <c r="Z165" s="26"/>
      <c r="AA165" s="26"/>
      <c r="AB165" s="26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 spans="1:40" ht="15" x14ac:dyDescent="0.25">
      <c r="A166" s="26"/>
      <c r="B166" s="27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3"/>
      <c r="P166" s="26"/>
      <c r="Q166" s="3"/>
      <c r="R166" s="26"/>
      <c r="S166" s="3"/>
      <c r="T166" s="26"/>
      <c r="U166" s="26"/>
      <c r="V166" s="3"/>
      <c r="W166" s="3"/>
      <c r="X166" s="3"/>
      <c r="Y166" s="3"/>
      <c r="Z166" s="26"/>
      <c r="AA166" s="26"/>
      <c r="AB166" s="26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 spans="1:40" ht="15" x14ac:dyDescent="0.25">
      <c r="A167" s="26"/>
      <c r="B167" s="27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3"/>
      <c r="P167" s="26"/>
      <c r="Q167" s="3"/>
      <c r="R167" s="26"/>
      <c r="S167" s="3"/>
      <c r="T167" s="26"/>
      <c r="U167" s="26"/>
      <c r="V167" s="3"/>
      <c r="W167" s="3"/>
      <c r="X167" s="3"/>
      <c r="Y167" s="3"/>
      <c r="Z167" s="26"/>
      <c r="AA167" s="26"/>
      <c r="AB167" s="26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 spans="1:40" ht="15" x14ac:dyDescent="0.25">
      <c r="A168" s="26"/>
      <c r="B168" s="27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3"/>
      <c r="P168" s="26"/>
      <c r="Q168" s="3"/>
      <c r="R168" s="26"/>
      <c r="S168" s="3"/>
      <c r="T168" s="26"/>
      <c r="U168" s="26"/>
      <c r="V168" s="3"/>
      <c r="W168" s="3"/>
      <c r="X168" s="3"/>
      <c r="Y168" s="3"/>
      <c r="Z168" s="26"/>
      <c r="AA168" s="26"/>
      <c r="AB168" s="26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 spans="1:40" ht="15" x14ac:dyDescent="0.25">
      <c r="A169" s="26"/>
      <c r="B169" s="27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3"/>
      <c r="P169" s="26"/>
      <c r="Q169" s="3"/>
      <c r="R169" s="26"/>
      <c r="S169" s="3"/>
      <c r="T169" s="26"/>
      <c r="U169" s="26"/>
      <c r="V169" s="3"/>
      <c r="W169" s="3"/>
      <c r="X169" s="3"/>
      <c r="Y169" s="3"/>
      <c r="Z169" s="26"/>
      <c r="AA169" s="26"/>
      <c r="AB169" s="26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</row>
    <row r="170" spans="1:40" ht="15" x14ac:dyDescent="0.25">
      <c r="A170" s="26"/>
      <c r="B170" s="27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3"/>
      <c r="P170" s="26"/>
      <c r="Q170" s="3"/>
      <c r="R170" s="26"/>
      <c r="S170" s="3"/>
      <c r="T170" s="26"/>
      <c r="U170" s="26"/>
      <c r="V170" s="3"/>
      <c r="W170" s="3"/>
      <c r="X170" s="3"/>
      <c r="Y170" s="3"/>
      <c r="Z170" s="26"/>
      <c r="AA170" s="26"/>
      <c r="AB170" s="26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 spans="1:40" ht="15" x14ac:dyDescent="0.25">
      <c r="A171" s="26"/>
      <c r="B171" s="27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3"/>
      <c r="P171" s="26"/>
      <c r="Q171" s="3"/>
      <c r="R171" s="26"/>
      <c r="S171" s="3"/>
      <c r="T171" s="26"/>
      <c r="U171" s="26"/>
      <c r="V171" s="3"/>
      <c r="W171" s="3"/>
      <c r="X171" s="3"/>
      <c r="Y171" s="3"/>
      <c r="Z171" s="26"/>
      <c r="AA171" s="26"/>
      <c r="AB171" s="26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 spans="1:40" ht="15" x14ac:dyDescent="0.25">
      <c r="A172" s="26"/>
      <c r="B172" s="27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3"/>
      <c r="P172" s="26"/>
      <c r="Q172" s="3"/>
      <c r="R172" s="26"/>
      <c r="S172" s="3"/>
      <c r="T172" s="26"/>
      <c r="U172" s="26"/>
      <c r="V172" s="3"/>
      <c r="W172" s="3"/>
      <c r="X172" s="3"/>
      <c r="Y172" s="3"/>
      <c r="Z172" s="26"/>
      <c r="AA172" s="26"/>
      <c r="AB172" s="26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 spans="1:40" ht="15" x14ac:dyDescent="0.25">
      <c r="A173" s="26"/>
      <c r="B173" s="27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3"/>
      <c r="P173" s="26"/>
      <c r="Q173" s="3"/>
      <c r="R173" s="26"/>
      <c r="S173" s="3"/>
      <c r="T173" s="26"/>
      <c r="U173" s="26"/>
      <c r="V173" s="3"/>
      <c r="W173" s="3"/>
      <c r="X173" s="3"/>
      <c r="Y173" s="3"/>
      <c r="Z173" s="26"/>
      <c r="AA173" s="26"/>
      <c r="AB173" s="26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</row>
    <row r="174" spans="1:40" ht="15" x14ac:dyDescent="0.25">
      <c r="A174" s="26"/>
      <c r="B174" s="27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3"/>
      <c r="P174" s="26"/>
      <c r="Q174" s="3"/>
      <c r="R174" s="26"/>
      <c r="S174" s="3"/>
      <c r="T174" s="26"/>
      <c r="U174" s="26"/>
      <c r="V174" s="3"/>
      <c r="W174" s="3"/>
      <c r="X174" s="3"/>
      <c r="Y174" s="3"/>
      <c r="Z174" s="26"/>
      <c r="AA174" s="26"/>
      <c r="AB174" s="26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 spans="1:40" ht="15" x14ac:dyDescent="0.25">
      <c r="A175" s="26"/>
      <c r="B175" s="27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3"/>
      <c r="P175" s="26"/>
      <c r="Q175" s="3"/>
      <c r="R175" s="26"/>
      <c r="S175" s="3"/>
      <c r="T175" s="26"/>
      <c r="U175" s="26"/>
      <c r="V175" s="3"/>
      <c r="W175" s="3"/>
      <c r="X175" s="3"/>
      <c r="Y175" s="3"/>
      <c r="Z175" s="26"/>
      <c r="AA175" s="26"/>
      <c r="AB175" s="26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</row>
    <row r="176" spans="1:40" ht="15" x14ac:dyDescent="0.25">
      <c r="A176" s="26"/>
      <c r="B176" s="27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3"/>
      <c r="P176" s="26"/>
      <c r="Q176" s="3"/>
      <c r="R176" s="26"/>
      <c r="S176" s="3"/>
      <c r="T176" s="26"/>
      <c r="U176" s="26"/>
      <c r="V176" s="3"/>
      <c r="W176" s="3"/>
      <c r="X176" s="3"/>
      <c r="Y176" s="3"/>
      <c r="Z176" s="26"/>
      <c r="AA176" s="26"/>
      <c r="AB176" s="26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 spans="1:40" ht="15" x14ac:dyDescent="0.25">
      <c r="A177" s="26"/>
      <c r="B177" s="27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3"/>
      <c r="P177" s="26"/>
      <c r="Q177" s="3"/>
      <c r="R177" s="26"/>
      <c r="S177" s="3"/>
      <c r="T177" s="26"/>
      <c r="U177" s="26"/>
      <c r="V177" s="3"/>
      <c r="W177" s="3"/>
      <c r="X177" s="3"/>
      <c r="Y177" s="3"/>
      <c r="Z177" s="26"/>
      <c r="AA177" s="26"/>
      <c r="AB177" s="26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</row>
    <row r="178" spans="1:40" ht="15" x14ac:dyDescent="0.25">
      <c r="A178" s="26"/>
      <c r="B178" s="27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3"/>
      <c r="P178" s="26"/>
      <c r="Q178" s="3"/>
      <c r="R178" s="26"/>
      <c r="S178" s="3"/>
      <c r="T178" s="26"/>
      <c r="U178" s="26"/>
      <c r="V178" s="3"/>
      <c r="W178" s="3"/>
      <c r="X178" s="3"/>
      <c r="Y178" s="3"/>
      <c r="Z178" s="26"/>
      <c r="AA178" s="26"/>
      <c r="AB178" s="26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 spans="1:40" ht="15" x14ac:dyDescent="0.25">
      <c r="A179" s="26"/>
      <c r="B179" s="27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3"/>
      <c r="P179" s="26"/>
      <c r="Q179" s="3"/>
      <c r="R179" s="26"/>
      <c r="S179" s="3"/>
      <c r="T179" s="26"/>
      <c r="U179" s="26"/>
      <c r="V179" s="3"/>
      <c r="W179" s="3"/>
      <c r="X179" s="3"/>
      <c r="Y179" s="3"/>
      <c r="Z179" s="26"/>
      <c r="AA179" s="26"/>
      <c r="AB179" s="26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 spans="1:40" ht="15" x14ac:dyDescent="0.25">
      <c r="A180" s="26"/>
      <c r="B180" s="27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3"/>
      <c r="P180" s="26"/>
      <c r="Q180" s="3"/>
      <c r="R180" s="26"/>
      <c r="S180" s="3"/>
      <c r="T180" s="26"/>
      <c r="U180" s="26"/>
      <c r="V180" s="3"/>
      <c r="W180" s="3"/>
      <c r="X180" s="3"/>
      <c r="Y180" s="3"/>
      <c r="Z180" s="26"/>
      <c r="AA180" s="26"/>
      <c r="AB180" s="26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 spans="1:40" ht="15" x14ac:dyDescent="0.25">
      <c r="A181" s="26"/>
      <c r="B181" s="27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3"/>
      <c r="P181" s="26"/>
      <c r="Q181" s="3"/>
      <c r="R181" s="26"/>
      <c r="S181" s="3"/>
      <c r="T181" s="26"/>
      <c r="U181" s="26"/>
      <c r="V181" s="3"/>
      <c r="W181" s="3"/>
      <c r="X181" s="3"/>
      <c r="Y181" s="3"/>
      <c r="Z181" s="26"/>
      <c r="AA181" s="26"/>
      <c r="AB181" s="26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 spans="1:40" ht="15" x14ac:dyDescent="0.25">
      <c r="A182" s="26"/>
      <c r="B182" s="27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3"/>
      <c r="P182" s="26"/>
      <c r="Q182" s="3"/>
      <c r="R182" s="26"/>
      <c r="S182" s="3"/>
      <c r="T182" s="26"/>
      <c r="U182" s="26"/>
      <c r="V182" s="3"/>
      <c r="W182" s="3"/>
      <c r="X182" s="3"/>
      <c r="Y182" s="3"/>
      <c r="Z182" s="26"/>
      <c r="AA182" s="26"/>
      <c r="AB182" s="26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 spans="1:40" ht="15" x14ac:dyDescent="0.25">
      <c r="A183" s="26"/>
      <c r="B183" s="27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3"/>
      <c r="P183" s="26"/>
      <c r="Q183" s="3"/>
      <c r="R183" s="26"/>
      <c r="S183" s="3"/>
      <c r="T183" s="26"/>
      <c r="U183" s="26"/>
      <c r="V183" s="3"/>
      <c r="W183" s="3"/>
      <c r="X183" s="3"/>
      <c r="Y183" s="3"/>
      <c r="Z183" s="26"/>
      <c r="AA183" s="26"/>
      <c r="AB183" s="26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 spans="1:40" ht="15" x14ac:dyDescent="0.25">
      <c r="A184" s="26"/>
      <c r="B184" s="27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3"/>
      <c r="P184" s="26"/>
      <c r="Q184" s="3"/>
      <c r="R184" s="26"/>
      <c r="S184" s="3"/>
      <c r="T184" s="26"/>
      <c r="U184" s="26"/>
      <c r="V184" s="3"/>
      <c r="W184" s="3"/>
      <c r="X184" s="3"/>
      <c r="Y184" s="3"/>
      <c r="Z184" s="26"/>
      <c r="AA184" s="26"/>
      <c r="AB184" s="26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 spans="1:40" ht="15" x14ac:dyDescent="0.25">
      <c r="A185" s="26"/>
      <c r="B185" s="27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3"/>
      <c r="P185" s="26"/>
      <c r="Q185" s="3"/>
      <c r="R185" s="26"/>
      <c r="S185" s="3"/>
      <c r="T185" s="26"/>
      <c r="U185" s="26"/>
      <c r="V185" s="3"/>
      <c r="W185" s="3"/>
      <c r="X185" s="3"/>
      <c r="Y185" s="3"/>
      <c r="Z185" s="26"/>
      <c r="AA185" s="26"/>
      <c r="AB185" s="26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</row>
    <row r="186" spans="1:40" ht="15" x14ac:dyDescent="0.25">
      <c r="A186" s="26"/>
      <c r="B186" s="27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3"/>
      <c r="P186" s="26"/>
      <c r="Q186" s="3"/>
      <c r="R186" s="26"/>
      <c r="S186" s="3"/>
      <c r="T186" s="26"/>
      <c r="U186" s="26"/>
      <c r="V186" s="3"/>
      <c r="W186" s="3"/>
      <c r="X186" s="3"/>
      <c r="Y186" s="3"/>
      <c r="Z186" s="26"/>
      <c r="AA186" s="26"/>
      <c r="AB186" s="26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 spans="1:40" ht="15" x14ac:dyDescent="0.25">
      <c r="A187" s="26"/>
      <c r="B187" s="27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3"/>
      <c r="P187" s="26"/>
      <c r="Q187" s="3"/>
      <c r="R187" s="26"/>
      <c r="S187" s="3"/>
      <c r="T187" s="26"/>
      <c r="U187" s="26"/>
      <c r="V187" s="3"/>
      <c r="W187" s="3"/>
      <c r="X187" s="3"/>
      <c r="Y187" s="3"/>
      <c r="Z187" s="26"/>
      <c r="AA187" s="26"/>
      <c r="AB187" s="26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 spans="1:40" ht="15" x14ac:dyDescent="0.25">
      <c r="A188" s="26"/>
      <c r="B188" s="27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3"/>
      <c r="P188" s="26"/>
      <c r="Q188" s="3"/>
      <c r="R188" s="26"/>
      <c r="S188" s="3"/>
      <c r="T188" s="26"/>
      <c r="U188" s="26"/>
      <c r="V188" s="3"/>
      <c r="W188" s="3"/>
      <c r="X188" s="3"/>
      <c r="Y188" s="3"/>
      <c r="Z188" s="26"/>
      <c r="AA188" s="26"/>
      <c r="AB188" s="26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 spans="1:40" ht="15" x14ac:dyDescent="0.25">
      <c r="A189" s="26"/>
      <c r="B189" s="27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3"/>
      <c r="P189" s="26"/>
      <c r="Q189" s="3"/>
      <c r="R189" s="26"/>
      <c r="S189" s="3"/>
      <c r="T189" s="26"/>
      <c r="U189" s="26"/>
      <c r="V189" s="3"/>
      <c r="W189" s="3"/>
      <c r="X189" s="3"/>
      <c r="Y189" s="3"/>
      <c r="Z189" s="26"/>
      <c r="AA189" s="26"/>
      <c r="AB189" s="26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</row>
    <row r="190" spans="1:40" ht="15" x14ac:dyDescent="0.25">
      <c r="A190" s="26"/>
      <c r="B190" s="27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3"/>
      <c r="P190" s="26"/>
      <c r="Q190" s="3"/>
      <c r="R190" s="26"/>
      <c r="S190" s="3"/>
      <c r="T190" s="26"/>
      <c r="U190" s="26"/>
      <c r="V190" s="3"/>
      <c r="W190" s="3"/>
      <c r="X190" s="3"/>
      <c r="Y190" s="3"/>
      <c r="Z190" s="26"/>
      <c r="AA190" s="26"/>
      <c r="AB190" s="26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 spans="1:40" ht="15" x14ac:dyDescent="0.25">
      <c r="A191" s="26"/>
      <c r="B191" s="27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3"/>
      <c r="P191" s="26"/>
      <c r="Q191" s="3"/>
      <c r="R191" s="26"/>
      <c r="S191" s="3"/>
      <c r="T191" s="26"/>
      <c r="U191" s="26"/>
      <c r="V191" s="3"/>
      <c r="W191" s="3"/>
      <c r="X191" s="3"/>
      <c r="Y191" s="3"/>
      <c r="Z191" s="26"/>
      <c r="AA191" s="26"/>
      <c r="AB191" s="26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</row>
    <row r="192" spans="1:40" ht="15" x14ac:dyDescent="0.25">
      <c r="A192" s="26"/>
      <c r="B192" s="27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3"/>
      <c r="P192" s="26"/>
      <c r="Q192" s="3"/>
      <c r="R192" s="26"/>
      <c r="S192" s="3"/>
      <c r="T192" s="26"/>
      <c r="U192" s="26"/>
      <c r="V192" s="3"/>
      <c r="W192" s="3"/>
      <c r="X192" s="3"/>
      <c r="Y192" s="3"/>
      <c r="Z192" s="26"/>
      <c r="AA192" s="26"/>
      <c r="AB192" s="26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 spans="1:40" ht="15" x14ac:dyDescent="0.25">
      <c r="A193" s="26"/>
      <c r="B193" s="27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3"/>
      <c r="P193" s="26"/>
      <c r="Q193" s="3"/>
      <c r="R193" s="26"/>
      <c r="S193" s="3"/>
      <c r="T193" s="26"/>
      <c r="U193" s="26"/>
      <c r="V193" s="3"/>
      <c r="W193" s="3"/>
      <c r="X193" s="3"/>
      <c r="Y193" s="3"/>
      <c r="Z193" s="26"/>
      <c r="AA193" s="26"/>
      <c r="AB193" s="26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</row>
    <row r="194" spans="1:40" ht="15" x14ac:dyDescent="0.25">
      <c r="A194" s="26"/>
      <c r="B194" s="27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3"/>
      <c r="P194" s="26"/>
      <c r="Q194" s="3"/>
      <c r="R194" s="26"/>
      <c r="S194" s="3"/>
      <c r="T194" s="26"/>
      <c r="U194" s="26"/>
      <c r="V194" s="3"/>
      <c r="W194" s="3"/>
      <c r="X194" s="3"/>
      <c r="Y194" s="3"/>
      <c r="Z194" s="26"/>
      <c r="AA194" s="26"/>
      <c r="AB194" s="26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 spans="1:40" ht="15" x14ac:dyDescent="0.25">
      <c r="A195" s="26"/>
      <c r="B195" s="27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3"/>
      <c r="P195" s="26"/>
      <c r="Q195" s="3"/>
      <c r="R195" s="26"/>
      <c r="S195" s="3"/>
      <c r="T195" s="26"/>
      <c r="U195" s="26"/>
      <c r="V195" s="3"/>
      <c r="W195" s="3"/>
      <c r="X195" s="3"/>
      <c r="Y195" s="3"/>
      <c r="Z195" s="26"/>
      <c r="AA195" s="26"/>
      <c r="AB195" s="26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 spans="1:40" ht="15" x14ac:dyDescent="0.25">
      <c r="A196" s="26"/>
      <c r="B196" s="27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3"/>
      <c r="P196" s="26"/>
      <c r="Q196" s="3"/>
      <c r="R196" s="26"/>
      <c r="S196" s="3"/>
      <c r="T196" s="26"/>
      <c r="U196" s="26"/>
      <c r="V196" s="3"/>
      <c r="W196" s="3"/>
      <c r="X196" s="3"/>
      <c r="Y196" s="3"/>
      <c r="Z196" s="26"/>
      <c r="AA196" s="26"/>
      <c r="AB196" s="26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 spans="1:40" ht="15" x14ac:dyDescent="0.25">
      <c r="A197" s="26"/>
      <c r="B197" s="27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3"/>
      <c r="P197" s="26"/>
      <c r="Q197" s="3"/>
      <c r="R197" s="26"/>
      <c r="S197" s="3"/>
      <c r="T197" s="26"/>
      <c r="U197" s="26"/>
      <c r="V197" s="3"/>
      <c r="W197" s="3"/>
      <c r="X197" s="3"/>
      <c r="Y197" s="3"/>
      <c r="Z197" s="26"/>
      <c r="AA197" s="26"/>
      <c r="AB197" s="26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</row>
    <row r="198" spans="1:40" ht="15" x14ac:dyDescent="0.25">
      <c r="A198" s="26"/>
      <c r="B198" s="27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3"/>
      <c r="P198" s="26"/>
      <c r="Q198" s="3"/>
      <c r="R198" s="26"/>
      <c r="S198" s="3"/>
      <c r="T198" s="26"/>
      <c r="U198" s="26"/>
      <c r="V198" s="3"/>
      <c r="W198" s="3"/>
      <c r="X198" s="3"/>
      <c r="Y198" s="3"/>
      <c r="Z198" s="26"/>
      <c r="AA198" s="26"/>
      <c r="AB198" s="26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 spans="1:40" ht="15" x14ac:dyDescent="0.25">
      <c r="A199" s="26"/>
      <c r="B199" s="27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3"/>
      <c r="P199" s="26"/>
      <c r="Q199" s="3"/>
      <c r="R199" s="26"/>
      <c r="S199" s="3"/>
      <c r="T199" s="26"/>
      <c r="U199" s="26"/>
      <c r="V199" s="3"/>
      <c r="W199" s="3"/>
      <c r="X199" s="3"/>
      <c r="Y199" s="3"/>
      <c r="Z199" s="26"/>
      <c r="AA199" s="26"/>
      <c r="AB199" s="26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</row>
    <row r="200" spans="1:40" ht="15" x14ac:dyDescent="0.25">
      <c r="A200" s="26"/>
      <c r="B200" s="27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3"/>
      <c r="P200" s="26"/>
      <c r="Q200" s="3"/>
      <c r="R200" s="26"/>
      <c r="S200" s="3"/>
      <c r="T200" s="26"/>
      <c r="U200" s="26"/>
      <c r="V200" s="3"/>
      <c r="W200" s="3"/>
      <c r="X200" s="3"/>
      <c r="Y200" s="3"/>
      <c r="Z200" s="26"/>
      <c r="AA200" s="26"/>
      <c r="AB200" s="26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  <row r="201" spans="1:40" ht="15" x14ac:dyDescent="0.25">
      <c r="A201" s="26"/>
      <c r="B201" s="27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3"/>
      <c r="P201" s="26"/>
      <c r="Q201" s="3"/>
      <c r="R201" s="26"/>
      <c r="S201" s="3"/>
      <c r="T201" s="26"/>
      <c r="U201" s="26"/>
      <c r="V201" s="3"/>
      <c r="W201" s="3"/>
      <c r="X201" s="3"/>
      <c r="Y201" s="3"/>
      <c r="Z201" s="26"/>
      <c r="AA201" s="26"/>
      <c r="AB201" s="26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</row>
    <row r="202" spans="1:40" ht="15" x14ac:dyDescent="0.25">
      <c r="A202" s="26"/>
      <c r="B202" s="27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3"/>
      <c r="P202" s="26"/>
      <c r="Q202" s="3"/>
      <c r="R202" s="26"/>
      <c r="S202" s="3"/>
      <c r="T202" s="26"/>
      <c r="U202" s="26"/>
      <c r="V202" s="3"/>
      <c r="W202" s="3"/>
      <c r="X202" s="3"/>
      <c r="Y202" s="3"/>
      <c r="Z202" s="26"/>
      <c r="AA202" s="26"/>
      <c r="AB202" s="26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</row>
    <row r="203" spans="1:40" ht="15" x14ac:dyDescent="0.25">
      <c r="A203" s="26"/>
      <c r="B203" s="27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3"/>
      <c r="P203" s="26"/>
      <c r="Q203" s="3"/>
      <c r="R203" s="26"/>
      <c r="S203" s="3"/>
      <c r="T203" s="26"/>
      <c r="U203" s="26"/>
      <c r="V203" s="3"/>
      <c r="W203" s="3"/>
      <c r="X203" s="3"/>
      <c r="Y203" s="3"/>
      <c r="Z203" s="26"/>
      <c r="AA203" s="26"/>
      <c r="AB203" s="26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</row>
  </sheetData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>
      <selection activeCell="N18" sqref="N18"/>
    </sheetView>
  </sheetViews>
  <sheetFormatPr defaultRowHeight="12.75" x14ac:dyDescent="0.2"/>
  <cols>
    <col min="1" max="1" width="10.42578125" style="29" customWidth="1"/>
    <col min="4" max="4" width="16.5703125" bestFit="1" customWidth="1"/>
  </cols>
  <sheetData>
    <row r="1" spans="1:5" ht="15" x14ac:dyDescent="0.25">
      <c r="A1" s="16" t="s">
        <v>63</v>
      </c>
      <c r="D1" s="109" t="s">
        <v>63</v>
      </c>
      <c r="E1" s="109"/>
    </row>
    <row r="2" spans="1:5" ht="15" x14ac:dyDescent="0.25">
      <c r="A2" s="23">
        <v>547</v>
      </c>
      <c r="D2" s="107"/>
      <c r="E2" s="107"/>
    </row>
    <row r="3" spans="1:5" ht="15" x14ac:dyDescent="0.25">
      <c r="A3" s="23">
        <v>413</v>
      </c>
      <c r="D3" s="107" t="s">
        <v>145</v>
      </c>
      <c r="E3" s="107">
        <v>886.57500000000005</v>
      </c>
    </row>
    <row r="4" spans="1:5" ht="15" x14ac:dyDescent="0.25">
      <c r="A4" s="23">
        <v>639</v>
      </c>
      <c r="D4" s="107" t="s">
        <v>142</v>
      </c>
      <c r="E4" s="107">
        <v>29.663435750401664</v>
      </c>
    </row>
    <row r="5" spans="1:5" ht="15" x14ac:dyDescent="0.25">
      <c r="A5" s="23">
        <v>933</v>
      </c>
      <c r="D5" s="107" t="s">
        <v>146</v>
      </c>
      <c r="E5" s="107">
        <v>852</v>
      </c>
    </row>
    <row r="6" spans="1:5" ht="15" x14ac:dyDescent="0.25">
      <c r="A6" s="23">
        <v>458</v>
      </c>
      <c r="D6" s="107" t="s">
        <v>147</v>
      </c>
      <c r="E6" s="107">
        <v>811</v>
      </c>
    </row>
    <row r="7" spans="1:5" ht="15" x14ac:dyDescent="0.25">
      <c r="A7" s="23">
        <v>767</v>
      </c>
      <c r="D7" s="107" t="s">
        <v>148</v>
      </c>
      <c r="E7" s="107">
        <v>324.94665787200353</v>
      </c>
    </row>
    <row r="8" spans="1:5" ht="15" x14ac:dyDescent="0.25">
      <c r="A8" s="23">
        <v>290</v>
      </c>
      <c r="D8" s="107" t="s">
        <v>149</v>
      </c>
      <c r="E8" s="107">
        <v>105590.33046218489</v>
      </c>
    </row>
    <row r="9" spans="1:5" ht="15" x14ac:dyDescent="0.25">
      <c r="A9" s="23">
        <v>309</v>
      </c>
      <c r="D9" s="107" t="s">
        <v>150</v>
      </c>
      <c r="E9" s="107">
        <v>-0.14778497003423263</v>
      </c>
    </row>
    <row r="10" spans="1:5" ht="15" x14ac:dyDescent="0.25">
      <c r="A10" s="23">
        <v>1162</v>
      </c>
      <c r="D10" s="107" t="s">
        <v>151</v>
      </c>
      <c r="E10" s="107">
        <v>0.42600506292964119</v>
      </c>
    </row>
    <row r="11" spans="1:5" ht="15" x14ac:dyDescent="0.25">
      <c r="A11" s="23">
        <v>582</v>
      </c>
      <c r="D11" s="107" t="s">
        <v>152</v>
      </c>
      <c r="E11" s="107">
        <v>1569</v>
      </c>
    </row>
    <row r="12" spans="1:5" ht="15" x14ac:dyDescent="0.25">
      <c r="A12" s="23">
        <v>1031</v>
      </c>
      <c r="D12" s="107" t="s">
        <v>153</v>
      </c>
      <c r="E12" s="107">
        <v>192</v>
      </c>
    </row>
    <row r="13" spans="1:5" ht="15" x14ac:dyDescent="0.25">
      <c r="A13" s="23">
        <v>875</v>
      </c>
      <c r="D13" s="107" t="s">
        <v>154</v>
      </c>
      <c r="E13" s="107">
        <v>1761</v>
      </c>
    </row>
    <row r="14" spans="1:5" ht="15" x14ac:dyDescent="0.25">
      <c r="A14" s="23">
        <v>1054</v>
      </c>
      <c r="D14" s="107" t="s">
        <v>155</v>
      </c>
      <c r="E14" s="107">
        <v>106389</v>
      </c>
    </row>
    <row r="15" spans="1:5" ht="15.75" thickBot="1" x14ac:dyDescent="0.3">
      <c r="A15" s="23">
        <v>712</v>
      </c>
      <c r="D15" s="108" t="s">
        <v>156</v>
      </c>
      <c r="E15" s="108">
        <v>120</v>
      </c>
    </row>
    <row r="16" spans="1:5" ht="15" x14ac:dyDescent="0.25">
      <c r="A16" s="23">
        <v>573</v>
      </c>
    </row>
    <row r="17" spans="1:1" ht="15" x14ac:dyDescent="0.25">
      <c r="A17" s="23">
        <v>366</v>
      </c>
    </row>
    <row r="18" spans="1:1" ht="15" x14ac:dyDescent="0.25">
      <c r="A18" s="23">
        <v>1224</v>
      </c>
    </row>
    <row r="19" spans="1:1" ht="15" x14ac:dyDescent="0.25">
      <c r="A19" s="23">
        <v>560</v>
      </c>
    </row>
    <row r="20" spans="1:1" ht="15" x14ac:dyDescent="0.25">
      <c r="A20" s="23">
        <v>481</v>
      </c>
    </row>
    <row r="21" spans="1:1" ht="15" x14ac:dyDescent="0.25">
      <c r="A21" s="23">
        <v>615</v>
      </c>
    </row>
    <row r="22" spans="1:1" ht="15" x14ac:dyDescent="0.25">
      <c r="A22" s="23">
        <v>437</v>
      </c>
    </row>
    <row r="23" spans="1:1" ht="15" x14ac:dyDescent="0.25">
      <c r="A23" s="23">
        <v>966</v>
      </c>
    </row>
    <row r="24" spans="1:1" ht="15" x14ac:dyDescent="0.25">
      <c r="A24" s="23">
        <v>1079</v>
      </c>
    </row>
    <row r="25" spans="1:1" ht="15" x14ac:dyDescent="0.25">
      <c r="A25" s="23">
        <v>855</v>
      </c>
    </row>
    <row r="26" spans="1:1" ht="15" x14ac:dyDescent="0.25">
      <c r="A26" s="23">
        <v>1005</v>
      </c>
    </row>
    <row r="27" spans="1:1" ht="15" x14ac:dyDescent="0.25">
      <c r="A27" s="23">
        <v>1014</v>
      </c>
    </row>
    <row r="28" spans="1:1" ht="15" x14ac:dyDescent="0.25">
      <c r="A28" s="23">
        <v>430</v>
      </c>
    </row>
    <row r="29" spans="1:1" ht="15" x14ac:dyDescent="0.25">
      <c r="A29" s="23">
        <v>601</v>
      </c>
    </row>
    <row r="30" spans="1:1" ht="15" x14ac:dyDescent="0.25">
      <c r="A30" s="23">
        <v>1090</v>
      </c>
    </row>
    <row r="31" spans="1:1" ht="15" x14ac:dyDescent="0.25">
      <c r="A31" s="23">
        <v>579</v>
      </c>
    </row>
    <row r="32" spans="1:1" ht="15" x14ac:dyDescent="0.25">
      <c r="A32" s="23">
        <v>846</v>
      </c>
    </row>
    <row r="33" spans="1:1" ht="15" x14ac:dyDescent="0.25">
      <c r="A33" s="23">
        <v>1010</v>
      </c>
    </row>
    <row r="34" spans="1:1" ht="15" x14ac:dyDescent="0.25">
      <c r="A34" s="23">
        <v>785</v>
      </c>
    </row>
    <row r="35" spans="1:1" ht="15" x14ac:dyDescent="0.25">
      <c r="A35" s="23">
        <v>938</v>
      </c>
    </row>
    <row r="36" spans="1:1" ht="15" x14ac:dyDescent="0.25">
      <c r="A36" s="23">
        <v>1219</v>
      </c>
    </row>
    <row r="37" spans="1:1" ht="15" x14ac:dyDescent="0.25">
      <c r="A37" s="23">
        <v>626</v>
      </c>
    </row>
    <row r="38" spans="1:1" ht="15" x14ac:dyDescent="0.25">
      <c r="A38" s="23">
        <v>1008</v>
      </c>
    </row>
    <row r="39" spans="1:1" ht="15" x14ac:dyDescent="0.25">
      <c r="A39" s="23">
        <v>870</v>
      </c>
    </row>
    <row r="40" spans="1:1" ht="15" x14ac:dyDescent="0.25">
      <c r="A40" s="23">
        <v>728</v>
      </c>
    </row>
    <row r="41" spans="1:1" ht="15" x14ac:dyDescent="0.25">
      <c r="A41" s="23">
        <v>851</v>
      </c>
    </row>
    <row r="42" spans="1:1" ht="15" x14ac:dyDescent="0.25">
      <c r="A42" s="23">
        <v>793</v>
      </c>
    </row>
    <row r="43" spans="1:1" ht="15" x14ac:dyDescent="0.25">
      <c r="A43" s="23">
        <v>534</v>
      </c>
    </row>
    <row r="44" spans="1:1" ht="15" x14ac:dyDescent="0.25">
      <c r="A44" s="23">
        <v>880</v>
      </c>
    </row>
    <row r="45" spans="1:1" ht="15" x14ac:dyDescent="0.25">
      <c r="A45" s="23">
        <v>974</v>
      </c>
    </row>
    <row r="46" spans="1:1" ht="15" x14ac:dyDescent="0.25">
      <c r="A46" s="23">
        <v>524</v>
      </c>
    </row>
    <row r="47" spans="1:1" ht="15" x14ac:dyDescent="0.25">
      <c r="A47" s="23">
        <v>1036</v>
      </c>
    </row>
    <row r="48" spans="1:1" ht="15" x14ac:dyDescent="0.25">
      <c r="A48" s="23">
        <v>653</v>
      </c>
    </row>
    <row r="49" spans="1:1" ht="15" x14ac:dyDescent="0.25">
      <c r="A49" s="23">
        <v>448</v>
      </c>
    </row>
    <row r="50" spans="1:1" ht="15" x14ac:dyDescent="0.25">
      <c r="A50" s="23">
        <v>1109</v>
      </c>
    </row>
    <row r="51" spans="1:1" ht="15" x14ac:dyDescent="0.25">
      <c r="A51" s="23">
        <v>435</v>
      </c>
    </row>
    <row r="52" spans="1:1" ht="15" x14ac:dyDescent="0.25">
      <c r="A52" s="23">
        <v>1178</v>
      </c>
    </row>
    <row r="53" spans="1:1" ht="15" x14ac:dyDescent="0.25">
      <c r="A53" s="23">
        <v>600</v>
      </c>
    </row>
    <row r="54" spans="1:1" ht="15" x14ac:dyDescent="0.25">
      <c r="A54" s="23">
        <v>1160</v>
      </c>
    </row>
    <row r="55" spans="1:1" ht="15" x14ac:dyDescent="0.25">
      <c r="A55" s="23">
        <v>811</v>
      </c>
    </row>
    <row r="56" spans="1:1" ht="15" x14ac:dyDescent="0.25">
      <c r="A56" s="23">
        <v>550</v>
      </c>
    </row>
    <row r="57" spans="1:1" ht="15" x14ac:dyDescent="0.25">
      <c r="A57" s="23">
        <v>192</v>
      </c>
    </row>
    <row r="58" spans="1:1" ht="15" x14ac:dyDescent="0.25">
      <c r="A58" s="23">
        <v>1246</v>
      </c>
    </row>
    <row r="59" spans="1:1" ht="15" x14ac:dyDescent="0.25">
      <c r="A59" s="23">
        <v>499</v>
      </c>
    </row>
    <row r="60" spans="1:1" ht="15" x14ac:dyDescent="0.25">
      <c r="A60" s="23">
        <v>630</v>
      </c>
    </row>
    <row r="61" spans="1:1" ht="15" x14ac:dyDescent="0.25">
      <c r="A61" s="23">
        <v>632</v>
      </c>
    </row>
    <row r="62" spans="1:1" ht="15" x14ac:dyDescent="0.25">
      <c r="A62" s="23">
        <v>998</v>
      </c>
    </row>
    <row r="63" spans="1:1" ht="15" x14ac:dyDescent="0.25">
      <c r="A63" s="23">
        <v>1030</v>
      </c>
    </row>
    <row r="64" spans="1:1" ht="15" x14ac:dyDescent="0.25">
      <c r="A64" s="23">
        <v>811</v>
      </c>
    </row>
    <row r="65" spans="1:1" ht="15" x14ac:dyDescent="0.25">
      <c r="A65" s="23">
        <v>828</v>
      </c>
    </row>
    <row r="66" spans="1:1" ht="15" x14ac:dyDescent="0.25">
      <c r="A66" s="23">
        <v>670</v>
      </c>
    </row>
    <row r="67" spans="1:1" ht="15" x14ac:dyDescent="0.25">
      <c r="A67" s="23">
        <v>694</v>
      </c>
    </row>
    <row r="68" spans="1:1" ht="15" x14ac:dyDescent="0.25">
      <c r="A68" s="23">
        <v>945</v>
      </c>
    </row>
    <row r="69" spans="1:1" ht="15" x14ac:dyDescent="0.25">
      <c r="A69" s="23">
        <v>729</v>
      </c>
    </row>
    <row r="70" spans="1:1" ht="15" x14ac:dyDescent="0.25">
      <c r="A70" s="23">
        <v>976</v>
      </c>
    </row>
    <row r="71" spans="1:1" ht="15" x14ac:dyDescent="0.25">
      <c r="A71" s="23">
        <v>825</v>
      </c>
    </row>
    <row r="72" spans="1:1" ht="15" x14ac:dyDescent="0.25">
      <c r="A72" s="23">
        <v>1182</v>
      </c>
    </row>
    <row r="73" spans="1:1" ht="15" x14ac:dyDescent="0.25">
      <c r="A73" s="23">
        <v>824</v>
      </c>
    </row>
    <row r="74" spans="1:1" ht="15" x14ac:dyDescent="0.25">
      <c r="A74" s="23">
        <v>1468</v>
      </c>
    </row>
    <row r="75" spans="1:1" ht="15" x14ac:dyDescent="0.25">
      <c r="A75" s="23">
        <v>1067</v>
      </c>
    </row>
    <row r="76" spans="1:1" ht="15" x14ac:dyDescent="0.25">
      <c r="A76" s="23">
        <v>1357</v>
      </c>
    </row>
    <row r="77" spans="1:1" ht="15" x14ac:dyDescent="0.25">
      <c r="A77" s="23">
        <v>546</v>
      </c>
    </row>
    <row r="78" spans="1:1" ht="15" x14ac:dyDescent="0.25">
      <c r="A78" s="23">
        <v>906</v>
      </c>
    </row>
    <row r="79" spans="1:1" ht="15" x14ac:dyDescent="0.25">
      <c r="A79" s="23">
        <v>1238</v>
      </c>
    </row>
    <row r="80" spans="1:1" ht="15" x14ac:dyDescent="0.25">
      <c r="A80" s="23">
        <v>704</v>
      </c>
    </row>
    <row r="81" spans="1:1" ht="15" x14ac:dyDescent="0.25">
      <c r="A81" s="23">
        <v>842</v>
      </c>
    </row>
    <row r="82" spans="1:1" ht="15" x14ac:dyDescent="0.25">
      <c r="A82" s="23">
        <v>686</v>
      </c>
    </row>
    <row r="83" spans="1:1" ht="15" x14ac:dyDescent="0.25">
      <c r="A83" s="23">
        <v>699</v>
      </c>
    </row>
    <row r="84" spans="1:1" ht="15" x14ac:dyDescent="0.25">
      <c r="A84" s="23">
        <v>1441</v>
      </c>
    </row>
    <row r="85" spans="1:1" ht="15" x14ac:dyDescent="0.25">
      <c r="A85" s="23">
        <v>986</v>
      </c>
    </row>
    <row r="86" spans="1:1" ht="15" x14ac:dyDescent="0.25">
      <c r="A86" s="23">
        <v>829</v>
      </c>
    </row>
    <row r="87" spans="1:1" ht="15" x14ac:dyDescent="0.25">
      <c r="A87" s="23">
        <v>1761</v>
      </c>
    </row>
    <row r="88" spans="1:1" ht="15" x14ac:dyDescent="0.25">
      <c r="A88" s="23">
        <v>1025</v>
      </c>
    </row>
    <row r="89" spans="1:1" ht="15" x14ac:dyDescent="0.25">
      <c r="A89" s="23">
        <v>479</v>
      </c>
    </row>
    <row r="90" spans="1:1" ht="15" x14ac:dyDescent="0.25">
      <c r="A90" s="23">
        <v>1274</v>
      </c>
    </row>
    <row r="91" spans="1:1" ht="15" x14ac:dyDescent="0.25">
      <c r="A91" s="23">
        <v>523</v>
      </c>
    </row>
    <row r="92" spans="1:1" ht="15" x14ac:dyDescent="0.25">
      <c r="A92" s="23">
        <v>1385</v>
      </c>
    </row>
    <row r="93" spans="1:1" ht="15" x14ac:dyDescent="0.25">
      <c r="A93" s="23">
        <v>817</v>
      </c>
    </row>
    <row r="94" spans="1:1" ht="15" x14ac:dyDescent="0.25">
      <c r="A94" s="23">
        <v>853</v>
      </c>
    </row>
    <row r="95" spans="1:1" ht="15" x14ac:dyDescent="0.25">
      <c r="A95" s="23">
        <v>1213</v>
      </c>
    </row>
    <row r="96" spans="1:1" ht="15" x14ac:dyDescent="0.25">
      <c r="A96" s="23">
        <v>758</v>
      </c>
    </row>
    <row r="97" spans="1:1" ht="15" x14ac:dyDescent="0.25">
      <c r="A97" s="23">
        <v>473</v>
      </c>
    </row>
    <row r="98" spans="1:1" ht="15" x14ac:dyDescent="0.25">
      <c r="A98" s="23">
        <v>1186</v>
      </c>
    </row>
    <row r="99" spans="1:1" ht="15" x14ac:dyDescent="0.25">
      <c r="A99" s="23">
        <v>958</v>
      </c>
    </row>
    <row r="100" spans="1:1" ht="15" x14ac:dyDescent="0.25">
      <c r="A100" s="23">
        <v>1102</v>
      </c>
    </row>
    <row r="101" spans="1:1" ht="15" x14ac:dyDescent="0.25">
      <c r="A101" s="23">
        <v>802</v>
      </c>
    </row>
    <row r="102" spans="1:1" ht="15" x14ac:dyDescent="0.25">
      <c r="A102" s="23">
        <v>724</v>
      </c>
    </row>
    <row r="103" spans="1:1" ht="15" x14ac:dyDescent="0.25">
      <c r="A103" s="23">
        <v>983</v>
      </c>
    </row>
    <row r="104" spans="1:1" ht="15" x14ac:dyDescent="0.25">
      <c r="A104" s="23">
        <v>1641</v>
      </c>
    </row>
    <row r="105" spans="1:1" ht="15" x14ac:dyDescent="0.25">
      <c r="A105" s="23">
        <v>656</v>
      </c>
    </row>
    <row r="106" spans="1:1" ht="15" x14ac:dyDescent="0.25">
      <c r="A106" s="23">
        <v>1395</v>
      </c>
    </row>
    <row r="107" spans="1:1" ht="15" x14ac:dyDescent="0.25">
      <c r="A107" s="23">
        <v>1599</v>
      </c>
    </row>
    <row r="108" spans="1:1" ht="15" x14ac:dyDescent="0.25">
      <c r="A108" s="23">
        <v>639</v>
      </c>
    </row>
    <row r="109" spans="1:1" ht="15" x14ac:dyDescent="0.25">
      <c r="A109" s="23">
        <v>739</v>
      </c>
    </row>
    <row r="110" spans="1:1" ht="15" x14ac:dyDescent="0.25">
      <c r="A110" s="23">
        <v>1416</v>
      </c>
    </row>
    <row r="111" spans="1:1" ht="15" x14ac:dyDescent="0.25">
      <c r="A111" s="23">
        <v>898</v>
      </c>
    </row>
    <row r="112" spans="1:1" ht="15" x14ac:dyDescent="0.25">
      <c r="A112" s="23">
        <v>1507</v>
      </c>
    </row>
    <row r="113" spans="1:1" ht="15" x14ac:dyDescent="0.25">
      <c r="A113" s="23">
        <v>811</v>
      </c>
    </row>
    <row r="114" spans="1:1" ht="15" x14ac:dyDescent="0.25">
      <c r="A114" s="23">
        <v>1492</v>
      </c>
    </row>
    <row r="115" spans="1:1" ht="15" x14ac:dyDescent="0.25">
      <c r="A115" s="23">
        <v>1476</v>
      </c>
    </row>
    <row r="116" spans="1:1" ht="15" x14ac:dyDescent="0.25">
      <c r="A116" s="23">
        <v>1697</v>
      </c>
    </row>
    <row r="117" spans="1:1" ht="15" x14ac:dyDescent="0.25">
      <c r="A117" s="23">
        <v>1016</v>
      </c>
    </row>
    <row r="118" spans="1:1" ht="15" x14ac:dyDescent="0.25">
      <c r="A118" s="23">
        <v>1072</v>
      </c>
    </row>
    <row r="119" spans="1:1" ht="15" x14ac:dyDescent="0.25">
      <c r="A119" s="23">
        <v>1096</v>
      </c>
    </row>
    <row r="120" spans="1:1" ht="15" x14ac:dyDescent="0.25">
      <c r="A120" s="23">
        <v>1104</v>
      </c>
    </row>
    <row r="121" spans="1:1" ht="15" x14ac:dyDescent="0.25">
      <c r="A121" s="23">
        <v>1126</v>
      </c>
    </row>
    <row r="122" spans="1:1" ht="15" x14ac:dyDescent="0.25">
      <c r="A122" s="27"/>
    </row>
    <row r="123" spans="1:1" ht="15" x14ac:dyDescent="0.25">
      <c r="A123" s="27"/>
    </row>
    <row r="124" spans="1:1" x14ac:dyDescent="0.2">
      <c r="A124" s="111"/>
    </row>
    <row r="125" spans="1:1" x14ac:dyDescent="0.2">
      <c r="A125" s="114"/>
    </row>
    <row r="126" spans="1:1" x14ac:dyDescent="0.2">
      <c r="A126" s="114"/>
    </row>
    <row r="127" spans="1:1" x14ac:dyDescent="0.2">
      <c r="A127" s="114"/>
    </row>
    <row r="128" spans="1:1" x14ac:dyDescent="0.2">
      <c r="A128" s="114"/>
    </row>
    <row r="129" spans="1:1" x14ac:dyDescent="0.2">
      <c r="A129" s="114"/>
    </row>
    <row r="130" spans="1:1" x14ac:dyDescent="0.2">
      <c r="A130" s="114"/>
    </row>
    <row r="131" spans="1:1" x14ac:dyDescent="0.2">
      <c r="A131" s="114"/>
    </row>
    <row r="132" spans="1:1" x14ac:dyDescent="0.2">
      <c r="A132" s="114"/>
    </row>
    <row r="133" spans="1:1" x14ac:dyDescent="0.2">
      <c r="A133" s="114"/>
    </row>
    <row r="134" spans="1:1" x14ac:dyDescent="0.2">
      <c r="A134" s="114"/>
    </row>
    <row r="135" spans="1:1" x14ac:dyDescent="0.2">
      <c r="A135" s="114"/>
    </row>
    <row r="136" spans="1:1" x14ac:dyDescent="0.2">
      <c r="A136" s="114"/>
    </row>
    <row r="137" spans="1:1" x14ac:dyDescent="0.2">
      <c r="A137" s="114"/>
    </row>
    <row r="138" spans="1:1" x14ac:dyDescent="0.2">
      <c r="A138" s="114"/>
    </row>
    <row r="139" spans="1:1" x14ac:dyDescent="0.2">
      <c r="A139" s="114"/>
    </row>
    <row r="140" spans="1:1" x14ac:dyDescent="0.2">
      <c r="A140" s="114"/>
    </row>
    <row r="141" spans="1:1" x14ac:dyDescent="0.2">
      <c r="A141" s="117"/>
    </row>
    <row r="142" spans="1:1" ht="15" x14ac:dyDescent="0.25">
      <c r="A142" s="27"/>
    </row>
    <row r="143" spans="1:1" ht="15" x14ac:dyDescent="0.25">
      <c r="A143" s="27"/>
    </row>
    <row r="144" spans="1:1" ht="15" x14ac:dyDescent="0.25">
      <c r="A144" s="27"/>
    </row>
    <row r="145" spans="1:1" ht="15" x14ac:dyDescent="0.25">
      <c r="A145" s="27"/>
    </row>
    <row r="146" spans="1:1" ht="15" x14ac:dyDescent="0.25">
      <c r="A146" s="27"/>
    </row>
    <row r="147" spans="1:1" ht="15" x14ac:dyDescent="0.25">
      <c r="A147" s="27"/>
    </row>
    <row r="148" spans="1:1" ht="15" x14ac:dyDescent="0.25">
      <c r="A148" s="27"/>
    </row>
    <row r="149" spans="1:1" ht="15" x14ac:dyDescent="0.25">
      <c r="A149" s="27"/>
    </row>
    <row r="150" spans="1:1" ht="15" x14ac:dyDescent="0.25">
      <c r="A150" s="27"/>
    </row>
    <row r="151" spans="1:1" ht="15" x14ac:dyDescent="0.25">
      <c r="A151" s="27"/>
    </row>
    <row r="152" spans="1:1" ht="15" x14ac:dyDescent="0.25">
      <c r="A152" s="27"/>
    </row>
    <row r="153" spans="1:1" ht="15" x14ac:dyDescent="0.25">
      <c r="A153" s="27"/>
    </row>
    <row r="154" spans="1:1" ht="15" x14ac:dyDescent="0.25">
      <c r="A154" s="27"/>
    </row>
    <row r="155" spans="1:1" ht="15" x14ac:dyDescent="0.25">
      <c r="A155" s="27"/>
    </row>
    <row r="156" spans="1:1" ht="15" x14ac:dyDescent="0.25">
      <c r="A156" s="27"/>
    </row>
    <row r="157" spans="1:1" ht="15" x14ac:dyDescent="0.25">
      <c r="A157" s="27"/>
    </row>
    <row r="158" spans="1:1" ht="15" x14ac:dyDescent="0.25">
      <c r="A158" s="27"/>
    </row>
    <row r="159" spans="1:1" ht="15" x14ac:dyDescent="0.25">
      <c r="A159" s="27"/>
    </row>
    <row r="160" spans="1:1" ht="15" x14ac:dyDescent="0.25">
      <c r="A160" s="27"/>
    </row>
    <row r="161" spans="1:1" ht="15" x14ac:dyDescent="0.25">
      <c r="A161" s="27"/>
    </row>
    <row r="162" spans="1:1" ht="15" x14ac:dyDescent="0.25">
      <c r="A162" s="27"/>
    </row>
    <row r="163" spans="1:1" ht="15" x14ac:dyDescent="0.25">
      <c r="A163" s="27"/>
    </row>
    <row r="164" spans="1:1" ht="15" x14ac:dyDescent="0.25">
      <c r="A164" s="27"/>
    </row>
    <row r="165" spans="1:1" ht="15" x14ac:dyDescent="0.25">
      <c r="A165" s="27"/>
    </row>
    <row r="166" spans="1:1" ht="15" x14ac:dyDescent="0.25">
      <c r="A166" s="27"/>
    </row>
    <row r="167" spans="1:1" ht="15" x14ac:dyDescent="0.25">
      <c r="A167" s="27"/>
    </row>
    <row r="168" spans="1:1" ht="15" x14ac:dyDescent="0.25">
      <c r="A168" s="27"/>
    </row>
    <row r="169" spans="1:1" ht="15" x14ac:dyDescent="0.25">
      <c r="A169" s="27"/>
    </row>
    <row r="170" spans="1:1" ht="15" x14ac:dyDescent="0.25">
      <c r="A170" s="27"/>
    </row>
    <row r="171" spans="1:1" ht="15" x14ac:dyDescent="0.25">
      <c r="A171" s="27"/>
    </row>
    <row r="172" spans="1:1" ht="15" x14ac:dyDescent="0.25">
      <c r="A172" s="27"/>
    </row>
    <row r="173" spans="1:1" ht="15" x14ac:dyDescent="0.25">
      <c r="A173" s="27"/>
    </row>
    <row r="174" spans="1:1" ht="15" x14ac:dyDescent="0.25">
      <c r="A174" s="27"/>
    </row>
    <row r="175" spans="1:1" ht="15" x14ac:dyDescent="0.25">
      <c r="A175" s="27"/>
    </row>
    <row r="176" spans="1:1" ht="15" x14ac:dyDescent="0.25">
      <c r="A176" s="27"/>
    </row>
    <row r="177" spans="1:1" ht="15" x14ac:dyDescent="0.25">
      <c r="A177" s="27"/>
    </row>
    <row r="178" spans="1:1" ht="15" x14ac:dyDescent="0.25">
      <c r="A178" s="27"/>
    </row>
    <row r="179" spans="1:1" ht="15" x14ac:dyDescent="0.25">
      <c r="A179" s="27"/>
    </row>
    <row r="180" spans="1:1" ht="15" x14ac:dyDescent="0.25">
      <c r="A180" s="27"/>
    </row>
    <row r="181" spans="1:1" ht="15" x14ac:dyDescent="0.25">
      <c r="A181" s="27"/>
    </row>
    <row r="182" spans="1:1" ht="15" x14ac:dyDescent="0.25">
      <c r="A182" s="27"/>
    </row>
    <row r="183" spans="1:1" ht="15" x14ac:dyDescent="0.25">
      <c r="A183" s="27"/>
    </row>
    <row r="184" spans="1:1" ht="15" x14ac:dyDescent="0.25">
      <c r="A184" s="27"/>
    </row>
    <row r="185" spans="1:1" ht="15" x14ac:dyDescent="0.25">
      <c r="A185" s="27"/>
    </row>
    <row r="186" spans="1:1" ht="15" x14ac:dyDescent="0.25">
      <c r="A186" s="27"/>
    </row>
    <row r="187" spans="1:1" ht="15" x14ac:dyDescent="0.25">
      <c r="A187" s="27"/>
    </row>
    <row r="188" spans="1:1" ht="15" x14ac:dyDescent="0.25">
      <c r="A188" s="27"/>
    </row>
    <row r="189" spans="1:1" ht="15" x14ac:dyDescent="0.25">
      <c r="A189" s="27"/>
    </row>
    <row r="190" spans="1:1" ht="15" x14ac:dyDescent="0.25">
      <c r="A190" s="27"/>
    </row>
    <row r="191" spans="1:1" ht="15" x14ac:dyDescent="0.25">
      <c r="A191" s="27"/>
    </row>
    <row r="192" spans="1:1" ht="15" x14ac:dyDescent="0.25">
      <c r="A192" s="27"/>
    </row>
    <row r="193" spans="1:1" ht="15" x14ac:dyDescent="0.25">
      <c r="A193" s="27"/>
    </row>
    <row r="194" spans="1:1" ht="15" x14ac:dyDescent="0.25">
      <c r="A194" s="27"/>
    </row>
    <row r="195" spans="1:1" ht="15" x14ac:dyDescent="0.25">
      <c r="A195" s="27"/>
    </row>
    <row r="196" spans="1:1" ht="15" x14ac:dyDescent="0.25">
      <c r="A196" s="27"/>
    </row>
    <row r="197" spans="1:1" ht="15" x14ac:dyDescent="0.25">
      <c r="A197" s="27"/>
    </row>
    <row r="198" spans="1:1" ht="15" x14ac:dyDescent="0.25">
      <c r="A198" s="27"/>
    </row>
    <row r="199" spans="1:1" ht="15" x14ac:dyDescent="0.25">
      <c r="A199" s="27"/>
    </row>
    <row r="200" spans="1:1" ht="15" x14ac:dyDescent="0.25">
      <c r="A200" s="27"/>
    </row>
    <row r="201" spans="1:1" ht="15" x14ac:dyDescent="0.25">
      <c r="A201" s="27"/>
    </row>
    <row r="202" spans="1:1" ht="15" x14ac:dyDescent="0.25">
      <c r="A202" s="27"/>
    </row>
    <row r="203" spans="1:1" ht="15" x14ac:dyDescent="0.25">
      <c r="A203" s="2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7" sqref="B7"/>
    </sheetView>
  </sheetViews>
  <sheetFormatPr defaultRowHeight="12.75" x14ac:dyDescent="0.2"/>
  <sheetData>
    <row r="1" spans="1:6" x14ac:dyDescent="0.2">
      <c r="A1" s="110" t="s">
        <v>157</v>
      </c>
      <c r="B1" s="110"/>
      <c r="C1" s="110"/>
      <c r="D1" s="110"/>
      <c r="E1" s="110"/>
      <c r="F1" s="110"/>
    </row>
    <row r="3" spans="1:6" x14ac:dyDescent="0.2">
      <c r="A3">
        <f>AVERAGE(Price)</f>
        <v>886.57500000000005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2.75" x14ac:dyDescent="0.2"/>
  <sheetData>
    <row r="1" spans="1:1" x14ac:dyDescent="0.2">
      <c r="A1" s="110" t="s">
        <v>158</v>
      </c>
    </row>
    <row r="3" spans="1:1" x14ac:dyDescent="0.2">
      <c r="A3">
        <f>COUNTIF(Price, "&gt;=1000")/COUNT(Price)</f>
        <v>0.35833333333333334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>
      <selection activeCell="C1" sqref="C1:G6"/>
    </sheetView>
  </sheetViews>
  <sheetFormatPr defaultRowHeight="12.75" x14ac:dyDescent="0.2"/>
  <cols>
    <col min="1" max="1" width="9.140625" style="14"/>
  </cols>
  <sheetData>
    <row r="1" spans="1:7" ht="15" x14ac:dyDescent="0.25">
      <c r="A1" s="15" t="s">
        <v>58</v>
      </c>
      <c r="D1" t="s">
        <v>192</v>
      </c>
      <c r="E1" t="s">
        <v>193</v>
      </c>
      <c r="F1" t="s">
        <v>194</v>
      </c>
      <c r="G1" t="s">
        <v>159</v>
      </c>
    </row>
    <row r="2" spans="1:7" ht="15" x14ac:dyDescent="0.25">
      <c r="A2" s="124">
        <v>3</v>
      </c>
      <c r="C2" t="s">
        <v>196</v>
      </c>
      <c r="D2" s="121">
        <v>4</v>
      </c>
      <c r="E2" s="121">
        <v>4</v>
      </c>
      <c r="F2" s="121">
        <v>7</v>
      </c>
      <c r="G2">
        <f>SUM(D2:F2)</f>
        <v>15</v>
      </c>
    </row>
    <row r="3" spans="1:7" ht="15" x14ac:dyDescent="0.25">
      <c r="A3" s="124">
        <v>2</v>
      </c>
      <c r="C3" t="s">
        <v>195</v>
      </c>
      <c r="D3" s="121">
        <v>15</v>
      </c>
      <c r="E3" s="121">
        <v>14</v>
      </c>
      <c r="F3" s="121">
        <v>11</v>
      </c>
      <c r="G3">
        <f t="shared" ref="G3:G6" si="0">SUM(D3:F3)</f>
        <v>40</v>
      </c>
    </row>
    <row r="4" spans="1:7" ht="15" x14ac:dyDescent="0.25">
      <c r="A4" s="124">
        <v>3</v>
      </c>
      <c r="C4" t="s">
        <v>200</v>
      </c>
      <c r="D4" s="121">
        <v>21</v>
      </c>
      <c r="E4" s="121">
        <v>9</v>
      </c>
      <c r="F4" s="121">
        <v>12</v>
      </c>
      <c r="G4">
        <f t="shared" si="0"/>
        <v>42</v>
      </c>
    </row>
    <row r="5" spans="1:7" ht="15" x14ac:dyDescent="0.25">
      <c r="A5" s="124">
        <v>4</v>
      </c>
      <c r="C5" t="s">
        <v>198</v>
      </c>
      <c r="D5" s="121">
        <v>6</v>
      </c>
      <c r="E5" s="121">
        <v>6</v>
      </c>
      <c r="F5" s="121">
        <v>11</v>
      </c>
      <c r="G5">
        <f t="shared" si="0"/>
        <v>23</v>
      </c>
    </row>
    <row r="6" spans="1:7" ht="15" x14ac:dyDescent="0.25">
      <c r="A6" s="124">
        <v>4</v>
      </c>
      <c r="C6" t="s">
        <v>159</v>
      </c>
      <c r="D6">
        <f>D2+D3+D4+D5</f>
        <v>46</v>
      </c>
      <c r="E6">
        <f t="shared" ref="E6:F6" si="1">E2+E3+E4+E5</f>
        <v>33</v>
      </c>
      <c r="F6">
        <f t="shared" si="1"/>
        <v>41</v>
      </c>
      <c r="G6">
        <f t="shared" si="0"/>
        <v>120</v>
      </c>
    </row>
    <row r="7" spans="1:7" ht="15" x14ac:dyDescent="0.25">
      <c r="A7" s="124">
        <v>2</v>
      </c>
    </row>
    <row r="8" spans="1:7" ht="15" x14ac:dyDescent="0.25">
      <c r="A8" s="124">
        <v>1</v>
      </c>
    </row>
    <row r="9" spans="1:7" ht="15" x14ac:dyDescent="0.25">
      <c r="A9" s="124">
        <v>3</v>
      </c>
    </row>
    <row r="10" spans="1:7" ht="15" x14ac:dyDescent="0.25">
      <c r="A10" s="124">
        <v>3</v>
      </c>
    </row>
    <row r="11" spans="1:7" ht="15" x14ac:dyDescent="0.25">
      <c r="A11" s="124">
        <v>2</v>
      </c>
    </row>
    <row r="12" spans="1:7" ht="15" x14ac:dyDescent="0.25">
      <c r="A12" s="124">
        <v>2</v>
      </c>
    </row>
    <row r="13" spans="1:7" ht="15" x14ac:dyDescent="0.25">
      <c r="A13" s="124">
        <v>4</v>
      </c>
    </row>
    <row r="14" spans="1:7" ht="15" x14ac:dyDescent="0.25">
      <c r="A14" s="124">
        <v>3</v>
      </c>
    </row>
    <row r="15" spans="1:7" ht="15" x14ac:dyDescent="0.25">
      <c r="A15" s="124">
        <v>1</v>
      </c>
    </row>
    <row r="16" spans="1:7" ht="15" x14ac:dyDescent="0.25">
      <c r="A16" s="124">
        <v>3</v>
      </c>
    </row>
    <row r="17" spans="1:1" ht="15" x14ac:dyDescent="0.25">
      <c r="A17" s="124">
        <v>3</v>
      </c>
    </row>
    <row r="18" spans="1:1" ht="15" x14ac:dyDescent="0.25">
      <c r="A18" s="124">
        <v>4</v>
      </c>
    </row>
    <row r="19" spans="1:1" ht="15" x14ac:dyDescent="0.25">
      <c r="A19" s="124">
        <v>2</v>
      </c>
    </row>
    <row r="20" spans="1:1" ht="15" x14ac:dyDescent="0.25">
      <c r="A20" s="124">
        <v>2</v>
      </c>
    </row>
    <row r="21" spans="1:1" ht="15" x14ac:dyDescent="0.25">
      <c r="A21" s="124">
        <v>3</v>
      </c>
    </row>
    <row r="22" spans="1:1" ht="15" x14ac:dyDescent="0.25">
      <c r="A22" s="124">
        <v>2</v>
      </c>
    </row>
    <row r="23" spans="1:1" ht="15" x14ac:dyDescent="0.25">
      <c r="A23" s="124">
        <v>3</v>
      </c>
    </row>
    <row r="24" spans="1:1" ht="15" x14ac:dyDescent="0.25">
      <c r="A24" s="124">
        <v>3</v>
      </c>
    </row>
    <row r="25" spans="1:1" ht="15" x14ac:dyDescent="0.25">
      <c r="A25" s="124">
        <v>3</v>
      </c>
    </row>
    <row r="26" spans="1:1" ht="15" x14ac:dyDescent="0.25">
      <c r="A26" s="124">
        <v>4</v>
      </c>
    </row>
    <row r="27" spans="1:1" ht="15" x14ac:dyDescent="0.25">
      <c r="A27" s="124">
        <v>2</v>
      </c>
    </row>
    <row r="28" spans="1:1" ht="15" x14ac:dyDescent="0.25">
      <c r="A28" s="124">
        <v>2</v>
      </c>
    </row>
    <row r="29" spans="1:1" ht="15" x14ac:dyDescent="0.25">
      <c r="A29" s="124">
        <v>1</v>
      </c>
    </row>
    <row r="30" spans="1:1" ht="15" x14ac:dyDescent="0.25">
      <c r="A30" s="124">
        <v>2</v>
      </c>
    </row>
    <row r="31" spans="1:1" ht="15" x14ac:dyDescent="0.25">
      <c r="A31" s="124">
        <v>3</v>
      </c>
    </row>
    <row r="32" spans="1:1" ht="15" x14ac:dyDescent="0.25">
      <c r="A32" s="124">
        <v>3</v>
      </c>
    </row>
    <row r="33" spans="1:1" ht="15" x14ac:dyDescent="0.25">
      <c r="A33" s="124">
        <v>3</v>
      </c>
    </row>
    <row r="34" spans="1:1" ht="15" x14ac:dyDescent="0.25">
      <c r="A34" s="124">
        <v>2</v>
      </c>
    </row>
    <row r="35" spans="1:1" ht="15" x14ac:dyDescent="0.25">
      <c r="A35" s="124">
        <v>4</v>
      </c>
    </row>
    <row r="36" spans="1:1" ht="15" x14ac:dyDescent="0.25">
      <c r="A36" s="124">
        <v>3</v>
      </c>
    </row>
    <row r="37" spans="1:1" ht="15" x14ac:dyDescent="0.25">
      <c r="A37" s="124">
        <v>1</v>
      </c>
    </row>
    <row r="38" spans="1:1" ht="15" x14ac:dyDescent="0.25">
      <c r="A38" s="124">
        <v>2</v>
      </c>
    </row>
    <row r="39" spans="1:1" ht="15" x14ac:dyDescent="0.25">
      <c r="A39" s="124">
        <v>3</v>
      </c>
    </row>
    <row r="40" spans="1:1" ht="15" x14ac:dyDescent="0.25">
      <c r="A40" s="124">
        <v>3</v>
      </c>
    </row>
    <row r="41" spans="1:1" ht="15" x14ac:dyDescent="0.25">
      <c r="A41" s="124">
        <v>3</v>
      </c>
    </row>
    <row r="42" spans="1:1" ht="15" x14ac:dyDescent="0.25">
      <c r="A42" s="124">
        <v>2</v>
      </c>
    </row>
    <row r="43" spans="1:1" ht="15" x14ac:dyDescent="0.25">
      <c r="A43" s="124">
        <v>2</v>
      </c>
    </row>
    <row r="44" spans="1:1" ht="15" x14ac:dyDescent="0.25">
      <c r="A44" s="124">
        <v>3</v>
      </c>
    </row>
    <row r="45" spans="1:1" ht="15" x14ac:dyDescent="0.25">
      <c r="A45" s="124">
        <v>2</v>
      </c>
    </row>
    <row r="46" spans="1:1" ht="15" x14ac:dyDescent="0.25">
      <c r="A46" s="124">
        <v>3</v>
      </c>
    </row>
    <row r="47" spans="1:1" ht="15" x14ac:dyDescent="0.25">
      <c r="A47" s="124">
        <v>3</v>
      </c>
    </row>
    <row r="48" spans="1:1" ht="15" x14ac:dyDescent="0.25">
      <c r="A48" s="124">
        <v>2</v>
      </c>
    </row>
    <row r="49" spans="1:1" ht="15" x14ac:dyDescent="0.25">
      <c r="A49" s="124">
        <v>2</v>
      </c>
    </row>
    <row r="50" spans="1:1" ht="15" x14ac:dyDescent="0.25">
      <c r="A50" s="124">
        <v>4</v>
      </c>
    </row>
    <row r="51" spans="1:1" ht="15" x14ac:dyDescent="0.25">
      <c r="A51" s="124">
        <v>1</v>
      </c>
    </row>
    <row r="52" spans="1:1" ht="15" x14ac:dyDescent="0.25">
      <c r="A52" s="124">
        <v>4</v>
      </c>
    </row>
    <row r="53" spans="1:1" ht="15" x14ac:dyDescent="0.25">
      <c r="A53" s="124">
        <v>3</v>
      </c>
    </row>
    <row r="54" spans="1:1" ht="15" x14ac:dyDescent="0.25">
      <c r="A54" s="124">
        <v>2</v>
      </c>
    </row>
    <row r="55" spans="1:1" ht="15" x14ac:dyDescent="0.25">
      <c r="A55" s="124">
        <v>1</v>
      </c>
    </row>
    <row r="56" spans="1:1" ht="15" x14ac:dyDescent="0.25">
      <c r="A56" s="124">
        <v>2</v>
      </c>
    </row>
    <row r="57" spans="1:1" ht="15" x14ac:dyDescent="0.25">
      <c r="A57" s="124">
        <v>3</v>
      </c>
    </row>
    <row r="58" spans="1:1" ht="15" x14ac:dyDescent="0.25">
      <c r="A58" s="124">
        <v>3</v>
      </c>
    </row>
    <row r="59" spans="1:1" ht="15" x14ac:dyDescent="0.25">
      <c r="A59" s="124">
        <v>2</v>
      </c>
    </row>
    <row r="60" spans="1:1" ht="15" x14ac:dyDescent="0.25">
      <c r="A60" s="124">
        <v>3</v>
      </c>
    </row>
    <row r="61" spans="1:1" ht="15" x14ac:dyDescent="0.25">
      <c r="A61" s="124">
        <v>3</v>
      </c>
    </row>
    <row r="62" spans="1:1" ht="15" x14ac:dyDescent="0.25">
      <c r="A62" s="124">
        <v>3</v>
      </c>
    </row>
    <row r="63" spans="1:1" ht="15" x14ac:dyDescent="0.25">
      <c r="A63" s="124">
        <v>2</v>
      </c>
    </row>
    <row r="64" spans="1:1" ht="15" x14ac:dyDescent="0.25">
      <c r="A64" s="124">
        <v>2</v>
      </c>
    </row>
    <row r="65" spans="1:1" ht="15" x14ac:dyDescent="0.25">
      <c r="A65" s="124">
        <v>2</v>
      </c>
    </row>
    <row r="66" spans="1:1" ht="15" x14ac:dyDescent="0.25">
      <c r="A66" s="124">
        <v>1</v>
      </c>
    </row>
    <row r="67" spans="1:1" ht="15" x14ac:dyDescent="0.25">
      <c r="A67" s="124">
        <v>3</v>
      </c>
    </row>
    <row r="68" spans="1:1" ht="15" x14ac:dyDescent="0.25">
      <c r="A68" s="124">
        <v>3</v>
      </c>
    </row>
    <row r="69" spans="1:1" ht="15" x14ac:dyDescent="0.25">
      <c r="A69" s="124">
        <v>1</v>
      </c>
    </row>
    <row r="70" spans="1:1" ht="15" x14ac:dyDescent="0.25">
      <c r="A70" s="124">
        <v>3</v>
      </c>
    </row>
    <row r="71" spans="1:1" ht="15" x14ac:dyDescent="0.25">
      <c r="A71" s="124">
        <v>2</v>
      </c>
    </row>
    <row r="72" spans="1:1" ht="15" x14ac:dyDescent="0.25">
      <c r="A72" s="124">
        <v>2</v>
      </c>
    </row>
    <row r="73" spans="1:1" ht="15" x14ac:dyDescent="0.25">
      <c r="A73" s="124">
        <v>2</v>
      </c>
    </row>
    <row r="74" spans="1:1" ht="15" x14ac:dyDescent="0.25">
      <c r="A74" s="124">
        <v>4</v>
      </c>
    </row>
    <row r="75" spans="1:1" ht="15" x14ac:dyDescent="0.25">
      <c r="A75" s="124">
        <v>2</v>
      </c>
    </row>
    <row r="76" spans="1:1" ht="15" x14ac:dyDescent="0.25">
      <c r="A76" s="124">
        <v>4</v>
      </c>
    </row>
    <row r="77" spans="1:1" ht="15" x14ac:dyDescent="0.25">
      <c r="A77" s="124">
        <v>2</v>
      </c>
    </row>
    <row r="78" spans="1:1" ht="15" x14ac:dyDescent="0.25">
      <c r="A78" s="124">
        <v>2</v>
      </c>
    </row>
    <row r="79" spans="1:1" ht="15" x14ac:dyDescent="0.25">
      <c r="A79" s="124">
        <v>4</v>
      </c>
    </row>
    <row r="80" spans="1:1" ht="15" x14ac:dyDescent="0.25">
      <c r="A80" s="124">
        <v>4</v>
      </c>
    </row>
    <row r="81" spans="1:1" ht="15" x14ac:dyDescent="0.25">
      <c r="A81" s="124">
        <v>2</v>
      </c>
    </row>
    <row r="82" spans="1:1" ht="15" x14ac:dyDescent="0.25">
      <c r="A82" s="124">
        <v>4</v>
      </c>
    </row>
    <row r="83" spans="1:1" ht="15" x14ac:dyDescent="0.25">
      <c r="A83" s="124">
        <v>2</v>
      </c>
    </row>
    <row r="84" spans="1:1" ht="15" x14ac:dyDescent="0.25">
      <c r="A84" s="124">
        <v>4</v>
      </c>
    </row>
    <row r="85" spans="1:1" ht="15" x14ac:dyDescent="0.25">
      <c r="A85" s="124">
        <v>3</v>
      </c>
    </row>
    <row r="86" spans="1:1" ht="15" x14ac:dyDescent="0.25">
      <c r="A86" s="124">
        <v>3</v>
      </c>
    </row>
    <row r="87" spans="1:1" ht="15" x14ac:dyDescent="0.25">
      <c r="A87" s="124">
        <v>4</v>
      </c>
    </row>
    <row r="88" spans="1:1" ht="15" x14ac:dyDescent="0.25">
      <c r="A88" s="124">
        <v>2</v>
      </c>
    </row>
    <row r="89" spans="1:1" ht="15" x14ac:dyDescent="0.25">
      <c r="A89" s="124">
        <v>3</v>
      </c>
    </row>
    <row r="90" spans="1:1" ht="15" x14ac:dyDescent="0.25">
      <c r="A90" s="124">
        <v>2</v>
      </c>
    </row>
    <row r="91" spans="1:1" ht="15" x14ac:dyDescent="0.25">
      <c r="A91" s="124">
        <v>2</v>
      </c>
    </row>
    <row r="92" spans="1:1" ht="15" x14ac:dyDescent="0.25">
      <c r="A92" s="124">
        <v>3</v>
      </c>
    </row>
    <row r="93" spans="1:1" ht="15" x14ac:dyDescent="0.25">
      <c r="A93" s="124">
        <v>4</v>
      </c>
    </row>
    <row r="94" spans="1:1" ht="15" x14ac:dyDescent="0.25">
      <c r="A94" s="124">
        <v>2</v>
      </c>
    </row>
    <row r="95" spans="1:1" ht="15" x14ac:dyDescent="0.25">
      <c r="A95" s="124">
        <v>1</v>
      </c>
    </row>
    <row r="96" spans="1:1" ht="15" x14ac:dyDescent="0.25">
      <c r="A96" s="124">
        <v>1</v>
      </c>
    </row>
    <row r="97" spans="1:1" ht="15" x14ac:dyDescent="0.25">
      <c r="A97" s="124">
        <v>2</v>
      </c>
    </row>
    <row r="98" spans="1:1" ht="15" x14ac:dyDescent="0.25">
      <c r="A98" s="124">
        <v>4</v>
      </c>
    </row>
    <row r="99" spans="1:1" ht="15" x14ac:dyDescent="0.25">
      <c r="A99" s="124">
        <v>4</v>
      </c>
    </row>
    <row r="100" spans="1:1" ht="15" x14ac:dyDescent="0.25">
      <c r="A100" s="124">
        <v>4</v>
      </c>
    </row>
    <row r="101" spans="1:1" ht="15" x14ac:dyDescent="0.25">
      <c r="A101" s="124">
        <v>3</v>
      </c>
    </row>
    <row r="102" spans="1:1" ht="15" x14ac:dyDescent="0.25">
      <c r="A102" s="124">
        <v>3</v>
      </c>
    </row>
    <row r="103" spans="1:1" ht="15" x14ac:dyDescent="0.25">
      <c r="A103" s="124">
        <v>1</v>
      </c>
    </row>
    <row r="104" spans="1:1" ht="15" x14ac:dyDescent="0.25">
      <c r="A104" s="124">
        <v>3</v>
      </c>
    </row>
    <row r="105" spans="1:1" ht="15" x14ac:dyDescent="0.25">
      <c r="A105" s="124">
        <v>1</v>
      </c>
    </row>
    <row r="106" spans="1:1" ht="15" x14ac:dyDescent="0.25">
      <c r="A106" s="124">
        <v>3</v>
      </c>
    </row>
    <row r="107" spans="1:1" ht="15" x14ac:dyDescent="0.25">
      <c r="A107" s="124">
        <v>4</v>
      </c>
    </row>
    <row r="108" spans="1:1" ht="15" x14ac:dyDescent="0.25">
      <c r="A108" s="124">
        <v>3</v>
      </c>
    </row>
    <row r="109" spans="1:1" ht="15" x14ac:dyDescent="0.25">
      <c r="A109" s="124">
        <v>2</v>
      </c>
    </row>
    <row r="110" spans="1:1" ht="15" x14ac:dyDescent="0.25">
      <c r="A110" s="124">
        <v>4</v>
      </c>
    </row>
    <row r="111" spans="1:1" ht="15" x14ac:dyDescent="0.25">
      <c r="A111" s="124">
        <v>1</v>
      </c>
    </row>
    <row r="112" spans="1:1" ht="15" x14ac:dyDescent="0.25">
      <c r="A112" s="124">
        <v>3</v>
      </c>
    </row>
    <row r="113" spans="1:1" ht="15" x14ac:dyDescent="0.25">
      <c r="A113" s="124">
        <v>1</v>
      </c>
    </row>
    <row r="114" spans="1:1" ht="15" x14ac:dyDescent="0.25">
      <c r="A114" s="124">
        <v>2</v>
      </c>
    </row>
    <row r="115" spans="1:1" ht="15" x14ac:dyDescent="0.25">
      <c r="A115" s="124">
        <v>3</v>
      </c>
    </row>
    <row r="116" spans="1:1" ht="15" x14ac:dyDescent="0.25">
      <c r="A116" s="124">
        <v>4</v>
      </c>
    </row>
    <row r="117" spans="1:1" ht="15" x14ac:dyDescent="0.25">
      <c r="A117" s="124">
        <v>4</v>
      </c>
    </row>
    <row r="118" spans="1:1" ht="15" x14ac:dyDescent="0.25">
      <c r="A118" s="124">
        <v>3</v>
      </c>
    </row>
    <row r="119" spans="1:1" ht="15" x14ac:dyDescent="0.25">
      <c r="A119" s="124">
        <v>2</v>
      </c>
    </row>
    <row r="120" spans="1:1" ht="15" x14ac:dyDescent="0.25">
      <c r="A120" s="124">
        <v>2</v>
      </c>
    </row>
    <row r="121" spans="1:1" ht="15" x14ac:dyDescent="0.25">
      <c r="A121" s="124">
        <v>1</v>
      </c>
    </row>
    <row r="122" spans="1:1" ht="15" x14ac:dyDescent="0.25">
      <c r="A122" s="3"/>
    </row>
    <row r="123" spans="1:1" ht="15" x14ac:dyDescent="0.25">
      <c r="A123" s="3"/>
    </row>
    <row r="124" spans="1:1" ht="15" x14ac:dyDescent="0.25">
      <c r="A124" s="3"/>
    </row>
    <row r="125" spans="1:1" ht="15" x14ac:dyDescent="0.25">
      <c r="A125" s="3"/>
    </row>
    <row r="126" spans="1:1" ht="15" x14ac:dyDescent="0.25">
      <c r="A126" s="3"/>
    </row>
    <row r="127" spans="1:1" ht="15" x14ac:dyDescent="0.25">
      <c r="A127" s="3"/>
    </row>
    <row r="128" spans="1:1" ht="15" x14ac:dyDescent="0.25">
      <c r="A128" s="3"/>
    </row>
    <row r="129" spans="1:1" ht="15" x14ac:dyDescent="0.25">
      <c r="A129" s="3"/>
    </row>
    <row r="130" spans="1:1" ht="15" x14ac:dyDescent="0.25">
      <c r="A130" s="3"/>
    </row>
    <row r="131" spans="1:1" ht="15" x14ac:dyDescent="0.25">
      <c r="A131" s="3"/>
    </row>
    <row r="132" spans="1:1" ht="15" x14ac:dyDescent="0.25">
      <c r="A132" s="3"/>
    </row>
    <row r="133" spans="1:1" ht="15" x14ac:dyDescent="0.25">
      <c r="A133" s="3"/>
    </row>
    <row r="134" spans="1:1" ht="15" x14ac:dyDescent="0.25">
      <c r="A134" s="3"/>
    </row>
    <row r="135" spans="1:1" ht="15" x14ac:dyDescent="0.25">
      <c r="A135" s="3"/>
    </row>
    <row r="136" spans="1:1" ht="15" x14ac:dyDescent="0.25">
      <c r="A136" s="3"/>
    </row>
    <row r="137" spans="1:1" ht="15" x14ac:dyDescent="0.25">
      <c r="A137" s="3"/>
    </row>
    <row r="138" spans="1:1" ht="15" x14ac:dyDescent="0.25">
      <c r="A138" s="3"/>
    </row>
    <row r="139" spans="1:1" ht="15" x14ac:dyDescent="0.25">
      <c r="A139" s="3"/>
    </row>
    <row r="140" spans="1:1" ht="15" x14ac:dyDescent="0.25">
      <c r="A140" s="3"/>
    </row>
    <row r="141" spans="1:1" ht="15" x14ac:dyDescent="0.25">
      <c r="A141" s="3"/>
    </row>
    <row r="142" spans="1:1" ht="15" x14ac:dyDescent="0.25">
      <c r="A142" s="3"/>
    </row>
    <row r="143" spans="1:1" ht="15" x14ac:dyDescent="0.25">
      <c r="A143" s="3"/>
    </row>
    <row r="144" spans="1:1" ht="15" x14ac:dyDescent="0.25">
      <c r="A144" s="3"/>
    </row>
    <row r="145" spans="1:1" ht="15" x14ac:dyDescent="0.25">
      <c r="A145" s="3"/>
    </row>
    <row r="146" spans="1:1" ht="15" x14ac:dyDescent="0.25">
      <c r="A146" s="3"/>
    </row>
    <row r="147" spans="1:1" ht="15" x14ac:dyDescent="0.25">
      <c r="A147" s="3"/>
    </row>
    <row r="148" spans="1:1" ht="15" x14ac:dyDescent="0.25">
      <c r="A148" s="3"/>
    </row>
    <row r="149" spans="1:1" ht="15" x14ac:dyDescent="0.25">
      <c r="A149" s="3"/>
    </row>
    <row r="150" spans="1:1" ht="15" x14ac:dyDescent="0.25">
      <c r="A150" s="3"/>
    </row>
    <row r="151" spans="1:1" ht="15" x14ac:dyDescent="0.25">
      <c r="A151" s="3"/>
    </row>
    <row r="152" spans="1:1" ht="15" x14ac:dyDescent="0.25">
      <c r="A152" s="3"/>
    </row>
    <row r="153" spans="1:1" ht="15" x14ac:dyDescent="0.25">
      <c r="A153" s="3"/>
    </row>
    <row r="154" spans="1:1" ht="15" x14ac:dyDescent="0.25">
      <c r="A154" s="3"/>
    </row>
    <row r="155" spans="1:1" ht="15" x14ac:dyDescent="0.25">
      <c r="A155" s="3"/>
    </row>
    <row r="156" spans="1:1" ht="15" x14ac:dyDescent="0.25">
      <c r="A156" s="3"/>
    </row>
    <row r="157" spans="1:1" ht="15" x14ac:dyDescent="0.25">
      <c r="A157" s="3"/>
    </row>
    <row r="158" spans="1:1" ht="15" x14ac:dyDescent="0.25">
      <c r="A158" s="3"/>
    </row>
    <row r="159" spans="1:1" ht="15" x14ac:dyDescent="0.25">
      <c r="A159" s="3"/>
    </row>
    <row r="160" spans="1:1" ht="15" x14ac:dyDescent="0.25">
      <c r="A160" s="3"/>
    </row>
    <row r="161" spans="1:1" ht="15" x14ac:dyDescent="0.25">
      <c r="A161" s="3"/>
    </row>
    <row r="162" spans="1:1" ht="15" x14ac:dyDescent="0.25">
      <c r="A162" s="3"/>
    </row>
    <row r="163" spans="1:1" ht="15" x14ac:dyDescent="0.25">
      <c r="A163" s="3"/>
    </row>
    <row r="164" spans="1:1" ht="15" x14ac:dyDescent="0.25">
      <c r="A164" s="3"/>
    </row>
    <row r="165" spans="1:1" ht="15" x14ac:dyDescent="0.25">
      <c r="A165" s="3"/>
    </row>
    <row r="166" spans="1:1" ht="15" x14ac:dyDescent="0.25">
      <c r="A166" s="3"/>
    </row>
    <row r="167" spans="1:1" ht="15" x14ac:dyDescent="0.25">
      <c r="A167" s="3"/>
    </row>
    <row r="168" spans="1:1" ht="15" x14ac:dyDescent="0.25">
      <c r="A168" s="3"/>
    </row>
    <row r="169" spans="1:1" ht="15" x14ac:dyDescent="0.25">
      <c r="A169" s="3"/>
    </row>
    <row r="170" spans="1:1" ht="15" x14ac:dyDescent="0.25">
      <c r="A170" s="3"/>
    </row>
    <row r="171" spans="1:1" ht="15" x14ac:dyDescent="0.25">
      <c r="A171" s="3"/>
    </row>
    <row r="172" spans="1:1" ht="15" x14ac:dyDescent="0.25">
      <c r="A172" s="3"/>
    </row>
    <row r="173" spans="1:1" ht="15" x14ac:dyDescent="0.25">
      <c r="A173" s="3"/>
    </row>
    <row r="174" spans="1:1" ht="15" x14ac:dyDescent="0.25">
      <c r="A174" s="3"/>
    </row>
    <row r="175" spans="1:1" ht="15" x14ac:dyDescent="0.25">
      <c r="A175" s="3"/>
    </row>
    <row r="176" spans="1:1" ht="15" x14ac:dyDescent="0.25">
      <c r="A176" s="3"/>
    </row>
    <row r="177" spans="1:1" ht="15" x14ac:dyDescent="0.25">
      <c r="A177" s="3"/>
    </row>
    <row r="178" spans="1:1" ht="15" x14ac:dyDescent="0.25">
      <c r="A178" s="3"/>
    </row>
    <row r="179" spans="1:1" ht="15" x14ac:dyDescent="0.25">
      <c r="A179" s="3"/>
    </row>
    <row r="180" spans="1:1" ht="15" x14ac:dyDescent="0.25">
      <c r="A180" s="3"/>
    </row>
    <row r="181" spans="1:1" ht="15" x14ac:dyDescent="0.25">
      <c r="A181" s="3"/>
    </row>
    <row r="182" spans="1:1" ht="15" x14ac:dyDescent="0.25">
      <c r="A182" s="3"/>
    </row>
    <row r="183" spans="1:1" ht="15" x14ac:dyDescent="0.25">
      <c r="A183" s="3"/>
    </row>
    <row r="184" spans="1:1" ht="15" x14ac:dyDescent="0.25">
      <c r="A184" s="3"/>
    </row>
    <row r="185" spans="1:1" ht="15" x14ac:dyDescent="0.25">
      <c r="A185" s="3"/>
    </row>
    <row r="186" spans="1:1" ht="15" x14ac:dyDescent="0.25">
      <c r="A186" s="3"/>
    </row>
    <row r="187" spans="1:1" ht="15" x14ac:dyDescent="0.25">
      <c r="A187" s="3"/>
    </row>
    <row r="188" spans="1:1" ht="15" x14ac:dyDescent="0.25">
      <c r="A188" s="3"/>
    </row>
    <row r="189" spans="1:1" ht="15" x14ac:dyDescent="0.25">
      <c r="A189" s="3"/>
    </row>
    <row r="190" spans="1:1" ht="15" x14ac:dyDescent="0.25">
      <c r="A190" s="3"/>
    </row>
    <row r="191" spans="1:1" ht="15" x14ac:dyDescent="0.25">
      <c r="A191" s="3"/>
    </row>
    <row r="192" spans="1:1" ht="15" x14ac:dyDescent="0.25">
      <c r="A192" s="3"/>
    </row>
    <row r="193" spans="1:1" ht="15" x14ac:dyDescent="0.25">
      <c r="A193" s="3"/>
    </row>
    <row r="194" spans="1:1" ht="15" x14ac:dyDescent="0.25">
      <c r="A194" s="3"/>
    </row>
    <row r="195" spans="1:1" ht="15" x14ac:dyDescent="0.25">
      <c r="A195" s="3"/>
    </row>
    <row r="196" spans="1:1" ht="15" x14ac:dyDescent="0.25">
      <c r="A196" s="3"/>
    </row>
    <row r="197" spans="1:1" ht="15" x14ac:dyDescent="0.25">
      <c r="A197" s="3"/>
    </row>
    <row r="198" spans="1:1" ht="15" x14ac:dyDescent="0.25">
      <c r="A198" s="3"/>
    </row>
    <row r="199" spans="1:1" ht="15" x14ac:dyDescent="0.25">
      <c r="A199" s="3"/>
    </row>
    <row r="200" spans="1:1" ht="15" x14ac:dyDescent="0.25">
      <c r="A200" s="3"/>
    </row>
    <row r="201" spans="1:1" ht="15" x14ac:dyDescent="0.25">
      <c r="A201" s="3"/>
    </row>
    <row r="202" spans="1:1" ht="15" x14ac:dyDescent="0.25">
      <c r="A202" s="3"/>
    </row>
    <row r="203" spans="1:1" ht="15" x14ac:dyDescent="0.25">
      <c r="A20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topLeftCell="B1" workbookViewId="0">
      <selection activeCell="J9" sqref="J9:P23"/>
    </sheetView>
  </sheetViews>
  <sheetFormatPr defaultRowHeight="12.75" x14ac:dyDescent="0.2"/>
  <cols>
    <col min="1" max="1" width="9" style="28" customWidth="1"/>
    <col min="2" max="2" width="9.140625" style="14"/>
    <col min="10" max="10" width="18.42578125" bestFit="1" customWidth="1"/>
    <col min="12" max="12" width="18.42578125" bestFit="1" customWidth="1"/>
  </cols>
  <sheetData>
    <row r="1" spans="1:14" ht="15" x14ac:dyDescent="0.25">
      <c r="A1" s="15" t="s">
        <v>52</v>
      </c>
      <c r="B1" s="15" t="s">
        <v>58</v>
      </c>
      <c r="E1" t="s">
        <v>196</v>
      </c>
      <c r="F1" t="s">
        <v>195</v>
      </c>
      <c r="G1" t="s">
        <v>197</v>
      </c>
      <c r="H1" t="s">
        <v>198</v>
      </c>
    </row>
    <row r="2" spans="1:14" ht="15" x14ac:dyDescent="0.25">
      <c r="A2" s="124">
        <v>1</v>
      </c>
      <c r="B2" s="124">
        <v>3</v>
      </c>
      <c r="D2" t="s">
        <v>192</v>
      </c>
      <c r="E2" s="121">
        <v>4</v>
      </c>
      <c r="F2" s="121">
        <v>15</v>
      </c>
      <c r="G2" s="121">
        <v>21</v>
      </c>
      <c r="H2" s="121">
        <v>6</v>
      </c>
    </row>
    <row r="3" spans="1:14" ht="15" x14ac:dyDescent="0.25">
      <c r="A3" s="124">
        <v>1</v>
      </c>
      <c r="B3" s="124">
        <v>2</v>
      </c>
      <c r="D3" t="s">
        <v>199</v>
      </c>
      <c r="E3" s="121">
        <v>4</v>
      </c>
      <c r="F3" s="121">
        <v>14</v>
      </c>
      <c r="G3" s="121">
        <v>9</v>
      </c>
      <c r="H3" s="121">
        <v>6</v>
      </c>
    </row>
    <row r="4" spans="1:14" ht="15" x14ac:dyDescent="0.25">
      <c r="A4" s="124">
        <v>1</v>
      </c>
      <c r="B4" s="124">
        <v>3</v>
      </c>
      <c r="D4" t="s">
        <v>194</v>
      </c>
      <c r="E4" s="121">
        <v>7</v>
      </c>
      <c r="F4" s="121">
        <v>11</v>
      </c>
      <c r="G4" s="121">
        <v>12</v>
      </c>
      <c r="H4" s="121">
        <v>11</v>
      </c>
    </row>
    <row r="5" spans="1:14" ht="15" x14ac:dyDescent="0.25">
      <c r="A5" s="124">
        <v>1</v>
      </c>
      <c r="B5" s="124">
        <v>4</v>
      </c>
    </row>
    <row r="6" spans="1:14" ht="15" x14ac:dyDescent="0.25">
      <c r="A6" s="124">
        <v>1</v>
      </c>
      <c r="B6" s="124">
        <v>4</v>
      </c>
    </row>
    <row r="7" spans="1:14" ht="15" x14ac:dyDescent="0.25">
      <c r="A7" s="124">
        <v>1</v>
      </c>
      <c r="B7" s="124">
        <v>2</v>
      </c>
      <c r="E7" t="s">
        <v>192</v>
      </c>
      <c r="F7" t="s">
        <v>193</v>
      </c>
      <c r="G7" t="s">
        <v>194</v>
      </c>
    </row>
    <row r="8" spans="1:14" ht="15" x14ac:dyDescent="0.25">
      <c r="A8" s="124">
        <v>1</v>
      </c>
      <c r="B8" s="124">
        <v>1</v>
      </c>
      <c r="D8" t="s">
        <v>196</v>
      </c>
      <c r="E8" s="121">
        <v>4</v>
      </c>
      <c r="F8" s="121">
        <v>4</v>
      </c>
      <c r="G8" s="121">
        <v>7</v>
      </c>
    </row>
    <row r="9" spans="1:14" ht="15" x14ac:dyDescent="0.25">
      <c r="A9" s="124">
        <v>1</v>
      </c>
      <c r="B9" s="124">
        <v>3</v>
      </c>
      <c r="D9" t="s">
        <v>195</v>
      </c>
      <c r="E9" s="121">
        <v>15</v>
      </c>
      <c r="F9" s="121">
        <v>14</v>
      </c>
      <c r="G9" s="121">
        <v>11</v>
      </c>
      <c r="J9" t="s">
        <v>183</v>
      </c>
    </row>
    <row r="10" spans="1:14" ht="12.75" customHeight="1" x14ac:dyDescent="0.25">
      <c r="A10" s="124">
        <v>1</v>
      </c>
      <c r="B10" s="124">
        <v>3</v>
      </c>
      <c r="D10" t="s">
        <v>200</v>
      </c>
      <c r="E10" s="121">
        <v>21</v>
      </c>
      <c r="F10" s="121">
        <v>9</v>
      </c>
      <c r="G10" s="121">
        <v>12</v>
      </c>
    </row>
    <row r="11" spans="1:14" ht="15.75" thickBot="1" x14ac:dyDescent="0.3">
      <c r="A11" s="124">
        <v>1</v>
      </c>
      <c r="B11" s="124">
        <v>2</v>
      </c>
      <c r="D11" t="s">
        <v>198</v>
      </c>
      <c r="E11" s="121">
        <v>6</v>
      </c>
      <c r="F11" s="121">
        <v>6</v>
      </c>
      <c r="G11" s="121">
        <v>11</v>
      </c>
      <c r="J11" t="s">
        <v>184</v>
      </c>
    </row>
    <row r="12" spans="1:14" ht="15" x14ac:dyDescent="0.25">
      <c r="A12" s="124">
        <v>1</v>
      </c>
      <c r="B12" s="124">
        <v>2</v>
      </c>
      <c r="D12" t="s">
        <v>159</v>
      </c>
      <c r="E12">
        <f>E8+E9+E10+E11</f>
        <v>46</v>
      </c>
      <c r="F12">
        <f t="shared" ref="F12:G12" si="0">F8+F9+F10+F11</f>
        <v>33</v>
      </c>
      <c r="G12">
        <f t="shared" si="0"/>
        <v>41</v>
      </c>
      <c r="J12" s="122" t="s">
        <v>185</v>
      </c>
      <c r="K12" s="122" t="s">
        <v>156</v>
      </c>
      <c r="L12" s="122" t="s">
        <v>155</v>
      </c>
      <c r="M12" s="122" t="s">
        <v>186</v>
      </c>
      <c r="N12" s="122" t="s">
        <v>187</v>
      </c>
    </row>
    <row r="13" spans="1:14" ht="15" x14ac:dyDescent="0.25">
      <c r="A13" s="124">
        <v>1</v>
      </c>
      <c r="B13" s="124">
        <v>4</v>
      </c>
      <c r="J13" s="107" t="s">
        <v>192</v>
      </c>
      <c r="K13" s="107">
        <v>4</v>
      </c>
      <c r="L13" s="107">
        <v>46</v>
      </c>
      <c r="M13" s="107">
        <v>11.5</v>
      </c>
      <c r="N13" s="107">
        <v>63</v>
      </c>
    </row>
    <row r="14" spans="1:14" ht="15" x14ac:dyDescent="0.25">
      <c r="A14" s="124">
        <v>1</v>
      </c>
      <c r="B14" s="124">
        <v>3</v>
      </c>
      <c r="J14" s="107" t="s">
        <v>193</v>
      </c>
      <c r="K14" s="107">
        <v>4</v>
      </c>
      <c r="L14" s="107">
        <v>33</v>
      </c>
      <c r="M14" s="107">
        <v>8.25</v>
      </c>
      <c r="N14" s="107">
        <v>18.916666666666668</v>
      </c>
    </row>
    <row r="15" spans="1:14" ht="15.75" thickBot="1" x14ac:dyDescent="0.3">
      <c r="A15" s="124">
        <v>1</v>
      </c>
      <c r="B15" s="124">
        <v>1</v>
      </c>
      <c r="J15" s="108" t="s">
        <v>194</v>
      </c>
      <c r="K15" s="108">
        <v>4</v>
      </c>
      <c r="L15" s="108">
        <v>41</v>
      </c>
      <c r="M15" s="108">
        <v>10.25</v>
      </c>
      <c r="N15" s="108">
        <v>4.916666666666667</v>
      </c>
    </row>
    <row r="16" spans="1:14" ht="15" x14ac:dyDescent="0.25">
      <c r="A16" s="124">
        <v>1</v>
      </c>
      <c r="B16" s="124">
        <v>3</v>
      </c>
    </row>
    <row r="17" spans="1:16" ht="15" x14ac:dyDescent="0.25">
      <c r="A17" s="124">
        <v>1</v>
      </c>
      <c r="B17" s="124">
        <v>3</v>
      </c>
    </row>
    <row r="18" spans="1:16" ht="15.75" thickBot="1" x14ac:dyDescent="0.3">
      <c r="A18" s="124">
        <v>1</v>
      </c>
      <c r="B18" s="124">
        <v>4</v>
      </c>
      <c r="J18" t="s">
        <v>166</v>
      </c>
    </row>
    <row r="19" spans="1:16" ht="15" x14ac:dyDescent="0.25">
      <c r="A19" s="124">
        <v>1</v>
      </c>
      <c r="B19" s="124">
        <v>2</v>
      </c>
      <c r="J19" s="122" t="s">
        <v>188</v>
      </c>
      <c r="K19" s="122" t="s">
        <v>171</v>
      </c>
      <c r="L19" s="122" t="s">
        <v>170</v>
      </c>
      <c r="M19" s="122" t="s">
        <v>172</v>
      </c>
      <c r="N19" s="122" t="s">
        <v>173</v>
      </c>
      <c r="O19" s="122" t="s">
        <v>177</v>
      </c>
      <c r="P19" s="122" t="s">
        <v>189</v>
      </c>
    </row>
    <row r="20" spans="1:16" ht="15" x14ac:dyDescent="0.25">
      <c r="A20" s="124">
        <v>1</v>
      </c>
      <c r="B20" s="124">
        <v>2</v>
      </c>
      <c r="J20" s="107" t="s">
        <v>190</v>
      </c>
      <c r="K20" s="107">
        <v>21.5</v>
      </c>
      <c r="L20" s="107">
        <v>2</v>
      </c>
      <c r="M20" s="107">
        <v>10.75</v>
      </c>
      <c r="N20" s="107">
        <v>0.37140115163147797</v>
      </c>
      <c r="O20" s="107">
        <v>0.69986421323306924</v>
      </c>
      <c r="P20" s="107">
        <v>4.2564947290937507</v>
      </c>
    </row>
    <row r="21" spans="1:16" ht="15" x14ac:dyDescent="0.25">
      <c r="A21" s="124">
        <v>1</v>
      </c>
      <c r="B21" s="124">
        <v>3</v>
      </c>
      <c r="J21" s="107" t="s">
        <v>191</v>
      </c>
      <c r="K21" s="107">
        <v>260.5</v>
      </c>
      <c r="L21" s="107">
        <v>9</v>
      </c>
      <c r="M21" s="107">
        <v>28.944444444444443</v>
      </c>
      <c r="N21" s="107"/>
      <c r="O21" s="107"/>
      <c r="P21" s="107"/>
    </row>
    <row r="22" spans="1:16" ht="15" x14ac:dyDescent="0.25">
      <c r="A22" s="124">
        <v>1</v>
      </c>
      <c r="B22" s="124">
        <v>2</v>
      </c>
      <c r="J22" s="107"/>
      <c r="K22" s="107"/>
      <c r="L22" s="107"/>
      <c r="M22" s="107"/>
      <c r="N22" s="107"/>
      <c r="O22" s="107"/>
      <c r="P22" s="107"/>
    </row>
    <row r="23" spans="1:16" ht="15.75" thickBot="1" x14ac:dyDescent="0.3">
      <c r="A23" s="124">
        <v>1</v>
      </c>
      <c r="B23" s="124">
        <v>3</v>
      </c>
      <c r="J23" s="108" t="s">
        <v>159</v>
      </c>
      <c r="K23" s="108">
        <v>282</v>
      </c>
      <c r="L23" s="108">
        <v>11</v>
      </c>
      <c r="M23" s="108"/>
      <c r="N23" s="108"/>
      <c r="O23" s="108"/>
      <c r="P23" s="108"/>
    </row>
    <row r="24" spans="1:16" ht="15" x14ac:dyDescent="0.25">
      <c r="A24" s="124">
        <v>1</v>
      </c>
      <c r="B24" s="124">
        <v>3</v>
      </c>
    </row>
    <row r="25" spans="1:16" ht="15" x14ac:dyDescent="0.25">
      <c r="A25" s="124">
        <v>1</v>
      </c>
      <c r="B25" s="124">
        <v>3</v>
      </c>
    </row>
    <row r="26" spans="1:16" ht="15" x14ac:dyDescent="0.25">
      <c r="A26" s="124">
        <v>1</v>
      </c>
      <c r="B26" s="124">
        <v>4</v>
      </c>
    </row>
    <row r="27" spans="1:16" ht="15" x14ac:dyDescent="0.25">
      <c r="A27" s="124">
        <v>1</v>
      </c>
      <c r="B27" s="124">
        <v>2</v>
      </c>
    </row>
    <row r="28" spans="1:16" ht="15" x14ac:dyDescent="0.25">
      <c r="A28" s="124">
        <v>1</v>
      </c>
      <c r="B28" s="124">
        <v>2</v>
      </c>
    </row>
    <row r="29" spans="1:16" ht="15" x14ac:dyDescent="0.25">
      <c r="A29" s="124">
        <v>1</v>
      </c>
      <c r="B29" s="124">
        <v>1</v>
      </c>
    </row>
    <row r="30" spans="1:16" ht="15" x14ac:dyDescent="0.25">
      <c r="A30" s="124">
        <v>1</v>
      </c>
      <c r="B30" s="124">
        <v>2</v>
      </c>
    </row>
    <row r="31" spans="1:16" ht="15" x14ac:dyDescent="0.25">
      <c r="A31" s="124">
        <v>1</v>
      </c>
      <c r="B31" s="124">
        <v>3</v>
      </c>
    </row>
    <row r="32" spans="1:16" ht="15" x14ac:dyDescent="0.25">
      <c r="A32" s="124">
        <v>1</v>
      </c>
      <c r="B32" s="124">
        <v>3</v>
      </c>
    </row>
    <row r="33" spans="1:2" ht="15" x14ac:dyDescent="0.25">
      <c r="A33" s="124">
        <v>1</v>
      </c>
      <c r="B33" s="124">
        <v>3</v>
      </c>
    </row>
    <row r="34" spans="1:2" ht="15" x14ac:dyDescent="0.25">
      <c r="A34" s="124">
        <v>1</v>
      </c>
      <c r="B34" s="124">
        <v>2</v>
      </c>
    </row>
    <row r="35" spans="1:2" ht="15" x14ac:dyDescent="0.25">
      <c r="A35" s="124">
        <v>1</v>
      </c>
      <c r="B35" s="124">
        <v>4</v>
      </c>
    </row>
    <row r="36" spans="1:2" ht="15" x14ac:dyDescent="0.25">
      <c r="A36" s="124">
        <v>1</v>
      </c>
      <c r="B36" s="124">
        <v>3</v>
      </c>
    </row>
    <row r="37" spans="1:2" ht="15" x14ac:dyDescent="0.25">
      <c r="A37" s="124">
        <v>1</v>
      </c>
      <c r="B37" s="124">
        <v>1</v>
      </c>
    </row>
    <row r="38" spans="1:2" ht="15" x14ac:dyDescent="0.25">
      <c r="A38" s="124">
        <v>1</v>
      </c>
      <c r="B38" s="124">
        <v>2</v>
      </c>
    </row>
    <row r="39" spans="1:2" ht="15" x14ac:dyDescent="0.25">
      <c r="A39" s="124">
        <v>1</v>
      </c>
      <c r="B39" s="124">
        <v>3</v>
      </c>
    </row>
    <row r="40" spans="1:2" ht="15" x14ac:dyDescent="0.25">
      <c r="A40" s="124">
        <v>1</v>
      </c>
      <c r="B40" s="124">
        <v>3</v>
      </c>
    </row>
    <row r="41" spans="1:2" ht="15" x14ac:dyDescent="0.25">
      <c r="A41" s="124">
        <v>1</v>
      </c>
      <c r="B41" s="124">
        <v>3</v>
      </c>
    </row>
    <row r="42" spans="1:2" ht="15" x14ac:dyDescent="0.25">
      <c r="A42" s="124">
        <v>1</v>
      </c>
      <c r="B42" s="124">
        <v>2</v>
      </c>
    </row>
    <row r="43" spans="1:2" ht="15" x14ac:dyDescent="0.25">
      <c r="A43" s="124">
        <v>1</v>
      </c>
      <c r="B43" s="124">
        <v>2</v>
      </c>
    </row>
    <row r="44" spans="1:2" ht="15" x14ac:dyDescent="0.25">
      <c r="A44" s="124">
        <v>1</v>
      </c>
      <c r="B44" s="124">
        <v>3</v>
      </c>
    </row>
    <row r="45" spans="1:2" ht="15" x14ac:dyDescent="0.25">
      <c r="A45" s="124">
        <v>1</v>
      </c>
      <c r="B45" s="124">
        <v>2</v>
      </c>
    </row>
    <row r="46" spans="1:2" ht="15" x14ac:dyDescent="0.25">
      <c r="A46" s="124">
        <v>1</v>
      </c>
      <c r="B46" s="124">
        <v>3</v>
      </c>
    </row>
    <row r="47" spans="1:2" ht="15" x14ac:dyDescent="0.25">
      <c r="A47" s="124">
        <v>1</v>
      </c>
      <c r="B47" s="124">
        <v>3</v>
      </c>
    </row>
    <row r="48" spans="1:2" ht="15" x14ac:dyDescent="0.25">
      <c r="A48" s="124">
        <v>2</v>
      </c>
      <c r="B48" s="124">
        <v>2</v>
      </c>
    </row>
    <row r="49" spans="1:2" ht="15" x14ac:dyDescent="0.25">
      <c r="A49" s="124">
        <v>2</v>
      </c>
      <c r="B49" s="124">
        <v>2</v>
      </c>
    </row>
    <row r="50" spans="1:2" ht="15" x14ac:dyDescent="0.25">
      <c r="A50" s="124">
        <v>2</v>
      </c>
      <c r="B50" s="124">
        <v>4</v>
      </c>
    </row>
    <row r="51" spans="1:2" ht="15" x14ac:dyDescent="0.25">
      <c r="A51" s="124">
        <v>2</v>
      </c>
      <c r="B51" s="124">
        <v>1</v>
      </c>
    </row>
    <row r="52" spans="1:2" ht="15" x14ac:dyDescent="0.25">
      <c r="A52" s="124">
        <v>2</v>
      </c>
      <c r="B52" s="124">
        <v>4</v>
      </c>
    </row>
    <row r="53" spans="1:2" ht="15" x14ac:dyDescent="0.25">
      <c r="A53" s="124">
        <v>2</v>
      </c>
      <c r="B53" s="124">
        <v>3</v>
      </c>
    </row>
    <row r="54" spans="1:2" ht="15" x14ac:dyDescent="0.25">
      <c r="A54" s="124">
        <v>2</v>
      </c>
      <c r="B54" s="124">
        <v>2</v>
      </c>
    </row>
    <row r="55" spans="1:2" ht="15" x14ac:dyDescent="0.25">
      <c r="A55" s="124">
        <v>2</v>
      </c>
      <c r="B55" s="124">
        <v>1</v>
      </c>
    </row>
    <row r="56" spans="1:2" ht="15" x14ac:dyDescent="0.25">
      <c r="A56" s="124">
        <v>2</v>
      </c>
      <c r="B56" s="124">
        <v>2</v>
      </c>
    </row>
    <row r="57" spans="1:2" ht="15" x14ac:dyDescent="0.25">
      <c r="A57" s="124">
        <v>2</v>
      </c>
      <c r="B57" s="124">
        <v>3</v>
      </c>
    </row>
    <row r="58" spans="1:2" ht="15" x14ac:dyDescent="0.25">
      <c r="A58" s="124">
        <v>2</v>
      </c>
      <c r="B58" s="124">
        <v>3</v>
      </c>
    </row>
    <row r="59" spans="1:2" ht="15" x14ac:dyDescent="0.25">
      <c r="A59" s="124">
        <v>2</v>
      </c>
      <c r="B59" s="124">
        <v>2</v>
      </c>
    </row>
    <row r="60" spans="1:2" ht="15" x14ac:dyDescent="0.25">
      <c r="A60" s="124">
        <v>2</v>
      </c>
      <c r="B60" s="124">
        <v>3</v>
      </c>
    </row>
    <row r="61" spans="1:2" ht="15" x14ac:dyDescent="0.25">
      <c r="A61" s="124">
        <v>2</v>
      </c>
      <c r="B61" s="124">
        <v>3</v>
      </c>
    </row>
    <row r="62" spans="1:2" ht="15" x14ac:dyDescent="0.25">
      <c r="A62" s="124">
        <v>2</v>
      </c>
      <c r="B62" s="124">
        <v>3</v>
      </c>
    </row>
    <row r="63" spans="1:2" ht="15" x14ac:dyDescent="0.25">
      <c r="A63" s="124">
        <v>2</v>
      </c>
      <c r="B63" s="124">
        <v>2</v>
      </c>
    </row>
    <row r="64" spans="1:2" ht="15" x14ac:dyDescent="0.25">
      <c r="A64" s="124">
        <v>2</v>
      </c>
      <c r="B64" s="124">
        <v>2</v>
      </c>
    </row>
    <row r="65" spans="1:2" ht="15" x14ac:dyDescent="0.25">
      <c r="A65" s="124">
        <v>2</v>
      </c>
      <c r="B65" s="124">
        <v>2</v>
      </c>
    </row>
    <row r="66" spans="1:2" ht="15" x14ac:dyDescent="0.25">
      <c r="A66" s="124">
        <v>2</v>
      </c>
      <c r="B66" s="124">
        <v>1</v>
      </c>
    </row>
    <row r="67" spans="1:2" ht="15" x14ac:dyDescent="0.25">
      <c r="A67" s="124">
        <v>2</v>
      </c>
      <c r="B67" s="124">
        <v>3</v>
      </c>
    </row>
    <row r="68" spans="1:2" ht="15" x14ac:dyDescent="0.25">
      <c r="A68" s="124">
        <v>2</v>
      </c>
      <c r="B68" s="124">
        <v>3</v>
      </c>
    </row>
    <row r="69" spans="1:2" ht="15" x14ac:dyDescent="0.25">
      <c r="A69" s="124">
        <v>2</v>
      </c>
      <c r="B69" s="124">
        <v>1</v>
      </c>
    </row>
    <row r="70" spans="1:2" ht="15" x14ac:dyDescent="0.25">
      <c r="A70" s="124">
        <v>2</v>
      </c>
      <c r="B70" s="124">
        <v>3</v>
      </c>
    </row>
    <row r="71" spans="1:2" ht="15" x14ac:dyDescent="0.25">
      <c r="A71" s="124">
        <v>2</v>
      </c>
      <c r="B71" s="124">
        <v>2</v>
      </c>
    </row>
    <row r="72" spans="1:2" ht="15" x14ac:dyDescent="0.25">
      <c r="A72" s="124">
        <v>2</v>
      </c>
      <c r="B72" s="124">
        <v>2</v>
      </c>
    </row>
    <row r="73" spans="1:2" ht="15" x14ac:dyDescent="0.25">
      <c r="A73" s="124">
        <v>2</v>
      </c>
      <c r="B73" s="124">
        <v>2</v>
      </c>
    </row>
    <row r="74" spans="1:2" ht="15" x14ac:dyDescent="0.25">
      <c r="A74" s="124">
        <v>2</v>
      </c>
      <c r="B74" s="124">
        <v>4</v>
      </c>
    </row>
    <row r="75" spans="1:2" ht="15" x14ac:dyDescent="0.25">
      <c r="A75" s="124">
        <v>2</v>
      </c>
      <c r="B75" s="124">
        <v>2</v>
      </c>
    </row>
    <row r="76" spans="1:2" ht="15" x14ac:dyDescent="0.25">
      <c r="A76" s="124">
        <v>2</v>
      </c>
      <c r="B76" s="124">
        <v>4</v>
      </c>
    </row>
    <row r="77" spans="1:2" ht="15" x14ac:dyDescent="0.25">
      <c r="A77" s="124">
        <v>2</v>
      </c>
      <c r="B77" s="124">
        <v>2</v>
      </c>
    </row>
    <row r="78" spans="1:2" ht="15" x14ac:dyDescent="0.25">
      <c r="A78" s="124">
        <v>2</v>
      </c>
      <c r="B78" s="124">
        <v>2</v>
      </c>
    </row>
    <row r="79" spans="1:2" ht="15" x14ac:dyDescent="0.25">
      <c r="A79" s="124">
        <v>2</v>
      </c>
      <c r="B79" s="124">
        <v>4</v>
      </c>
    </row>
    <row r="80" spans="1:2" ht="15" x14ac:dyDescent="0.25">
      <c r="A80" s="124">
        <v>2</v>
      </c>
      <c r="B80" s="124">
        <v>4</v>
      </c>
    </row>
    <row r="81" spans="1:2" ht="15" x14ac:dyDescent="0.25">
      <c r="A81" s="124">
        <v>3</v>
      </c>
      <c r="B81" s="124">
        <v>2</v>
      </c>
    </row>
    <row r="82" spans="1:2" ht="15" x14ac:dyDescent="0.25">
      <c r="A82" s="124">
        <v>3</v>
      </c>
      <c r="B82" s="124">
        <v>4</v>
      </c>
    </row>
    <row r="83" spans="1:2" ht="15" x14ac:dyDescent="0.25">
      <c r="A83" s="124">
        <v>3</v>
      </c>
      <c r="B83" s="124">
        <v>2</v>
      </c>
    </row>
    <row r="84" spans="1:2" ht="15" x14ac:dyDescent="0.25">
      <c r="A84" s="124">
        <v>3</v>
      </c>
      <c r="B84" s="124">
        <v>4</v>
      </c>
    </row>
    <row r="85" spans="1:2" ht="15" x14ac:dyDescent="0.25">
      <c r="A85" s="124">
        <v>3</v>
      </c>
      <c r="B85" s="124">
        <v>3</v>
      </c>
    </row>
    <row r="86" spans="1:2" ht="15" x14ac:dyDescent="0.25">
      <c r="A86" s="124">
        <v>3</v>
      </c>
      <c r="B86" s="124">
        <v>3</v>
      </c>
    </row>
    <row r="87" spans="1:2" ht="15" x14ac:dyDescent="0.25">
      <c r="A87" s="124">
        <v>3</v>
      </c>
      <c r="B87" s="124">
        <v>4</v>
      </c>
    </row>
    <row r="88" spans="1:2" ht="15" x14ac:dyDescent="0.25">
      <c r="A88" s="124">
        <v>3</v>
      </c>
      <c r="B88" s="124">
        <v>2</v>
      </c>
    </row>
    <row r="89" spans="1:2" ht="15" x14ac:dyDescent="0.25">
      <c r="A89" s="124">
        <v>3</v>
      </c>
      <c r="B89" s="124">
        <v>3</v>
      </c>
    </row>
    <row r="90" spans="1:2" ht="15" x14ac:dyDescent="0.25">
      <c r="A90" s="124">
        <v>3</v>
      </c>
      <c r="B90" s="124">
        <v>2</v>
      </c>
    </row>
    <row r="91" spans="1:2" ht="15" x14ac:dyDescent="0.25">
      <c r="A91" s="124">
        <v>3</v>
      </c>
      <c r="B91" s="124">
        <v>2</v>
      </c>
    </row>
    <row r="92" spans="1:2" ht="15" x14ac:dyDescent="0.25">
      <c r="A92" s="124">
        <v>3</v>
      </c>
      <c r="B92" s="124">
        <v>3</v>
      </c>
    </row>
    <row r="93" spans="1:2" ht="15" x14ac:dyDescent="0.25">
      <c r="A93" s="124">
        <v>3</v>
      </c>
      <c r="B93" s="124">
        <v>4</v>
      </c>
    </row>
    <row r="94" spans="1:2" ht="15" x14ac:dyDescent="0.25">
      <c r="A94" s="124">
        <v>3</v>
      </c>
      <c r="B94" s="124">
        <v>2</v>
      </c>
    </row>
    <row r="95" spans="1:2" ht="15" x14ac:dyDescent="0.25">
      <c r="A95" s="124">
        <v>3</v>
      </c>
      <c r="B95" s="124">
        <v>1</v>
      </c>
    </row>
    <row r="96" spans="1:2" ht="15" x14ac:dyDescent="0.25">
      <c r="A96" s="124">
        <v>3</v>
      </c>
      <c r="B96" s="124">
        <v>1</v>
      </c>
    </row>
    <row r="97" spans="1:2" ht="15" x14ac:dyDescent="0.25">
      <c r="A97" s="124">
        <v>3</v>
      </c>
      <c r="B97" s="124">
        <v>2</v>
      </c>
    </row>
    <row r="98" spans="1:2" ht="15" x14ac:dyDescent="0.25">
      <c r="A98" s="124">
        <v>3</v>
      </c>
      <c r="B98" s="124">
        <v>4</v>
      </c>
    </row>
    <row r="99" spans="1:2" ht="15" x14ac:dyDescent="0.25">
      <c r="A99" s="124">
        <v>3</v>
      </c>
      <c r="B99" s="124">
        <v>4</v>
      </c>
    </row>
    <row r="100" spans="1:2" ht="15" x14ac:dyDescent="0.25">
      <c r="A100" s="124">
        <v>3</v>
      </c>
      <c r="B100" s="124">
        <v>4</v>
      </c>
    </row>
    <row r="101" spans="1:2" ht="15" x14ac:dyDescent="0.25">
      <c r="A101" s="124">
        <v>3</v>
      </c>
      <c r="B101" s="124">
        <v>3</v>
      </c>
    </row>
    <row r="102" spans="1:2" ht="15" x14ac:dyDescent="0.25">
      <c r="A102" s="124">
        <v>3</v>
      </c>
      <c r="B102" s="124">
        <v>3</v>
      </c>
    </row>
    <row r="103" spans="1:2" ht="15" x14ac:dyDescent="0.25">
      <c r="A103" s="124">
        <v>3</v>
      </c>
      <c r="B103" s="124">
        <v>1</v>
      </c>
    </row>
    <row r="104" spans="1:2" ht="15" x14ac:dyDescent="0.25">
      <c r="A104" s="124">
        <v>3</v>
      </c>
      <c r="B104" s="124">
        <v>3</v>
      </c>
    </row>
    <row r="105" spans="1:2" ht="15" x14ac:dyDescent="0.25">
      <c r="A105" s="124">
        <v>3</v>
      </c>
      <c r="B105" s="124">
        <v>1</v>
      </c>
    </row>
    <row r="106" spans="1:2" ht="15" x14ac:dyDescent="0.25">
      <c r="A106" s="124">
        <v>3</v>
      </c>
      <c r="B106" s="124">
        <v>3</v>
      </c>
    </row>
    <row r="107" spans="1:2" ht="15" x14ac:dyDescent="0.25">
      <c r="A107" s="124">
        <v>3</v>
      </c>
      <c r="B107" s="124">
        <v>4</v>
      </c>
    </row>
    <row r="108" spans="1:2" ht="15" x14ac:dyDescent="0.25">
      <c r="A108" s="124">
        <v>3</v>
      </c>
      <c r="B108" s="124">
        <v>3</v>
      </c>
    </row>
    <row r="109" spans="1:2" ht="15" x14ac:dyDescent="0.25">
      <c r="A109" s="124">
        <v>3</v>
      </c>
      <c r="B109" s="124">
        <v>2</v>
      </c>
    </row>
    <row r="110" spans="1:2" ht="15" x14ac:dyDescent="0.25">
      <c r="A110" s="124">
        <v>3</v>
      </c>
      <c r="B110" s="124">
        <v>4</v>
      </c>
    </row>
    <row r="111" spans="1:2" ht="15" x14ac:dyDescent="0.25">
      <c r="A111" s="124">
        <v>3</v>
      </c>
      <c r="B111" s="124">
        <v>1</v>
      </c>
    </row>
    <row r="112" spans="1:2" ht="15" x14ac:dyDescent="0.25">
      <c r="A112" s="124">
        <v>3</v>
      </c>
      <c r="B112" s="124">
        <v>3</v>
      </c>
    </row>
    <row r="113" spans="1:2" ht="15" x14ac:dyDescent="0.25">
      <c r="A113" s="124">
        <v>3</v>
      </c>
      <c r="B113" s="124">
        <v>1</v>
      </c>
    </row>
    <row r="114" spans="1:2" ht="15" x14ac:dyDescent="0.25">
      <c r="A114" s="124">
        <v>3</v>
      </c>
      <c r="B114" s="124">
        <v>2</v>
      </c>
    </row>
    <row r="115" spans="1:2" ht="15" x14ac:dyDescent="0.25">
      <c r="A115" s="124">
        <v>3</v>
      </c>
      <c r="B115" s="124">
        <v>3</v>
      </c>
    </row>
    <row r="116" spans="1:2" ht="15" x14ac:dyDescent="0.25">
      <c r="A116" s="124">
        <v>3</v>
      </c>
      <c r="B116" s="124">
        <v>4</v>
      </c>
    </row>
    <row r="117" spans="1:2" ht="15" x14ac:dyDescent="0.25">
      <c r="A117" s="124">
        <v>3</v>
      </c>
      <c r="B117" s="124">
        <v>4</v>
      </c>
    </row>
    <row r="118" spans="1:2" ht="15" x14ac:dyDescent="0.25">
      <c r="A118" s="124">
        <v>3</v>
      </c>
      <c r="B118" s="124">
        <v>3</v>
      </c>
    </row>
    <row r="119" spans="1:2" ht="15" x14ac:dyDescent="0.25">
      <c r="A119" s="124">
        <v>3</v>
      </c>
      <c r="B119" s="124">
        <v>2</v>
      </c>
    </row>
    <row r="120" spans="1:2" ht="15" x14ac:dyDescent="0.25">
      <c r="A120" s="124">
        <v>3</v>
      </c>
      <c r="B120" s="124">
        <v>2</v>
      </c>
    </row>
    <row r="121" spans="1:2" ht="15" x14ac:dyDescent="0.25">
      <c r="A121" s="124">
        <v>3</v>
      </c>
      <c r="B121" s="124">
        <v>1</v>
      </c>
    </row>
    <row r="122" spans="1:2" ht="15" x14ac:dyDescent="0.25">
      <c r="A122" s="26"/>
      <c r="B122" s="3"/>
    </row>
    <row r="123" spans="1:2" ht="15" x14ac:dyDescent="0.25">
      <c r="A123" s="26"/>
      <c r="B123" s="3"/>
    </row>
    <row r="124" spans="1:2" ht="15" x14ac:dyDescent="0.25">
      <c r="A124" s="26"/>
      <c r="B124" s="3"/>
    </row>
    <row r="125" spans="1:2" ht="15" x14ac:dyDescent="0.25">
      <c r="A125" s="26"/>
      <c r="B125" s="3"/>
    </row>
    <row r="126" spans="1:2" ht="15" x14ac:dyDescent="0.25">
      <c r="A126" s="26"/>
      <c r="B126" s="3"/>
    </row>
    <row r="127" spans="1:2" ht="15" x14ac:dyDescent="0.25">
      <c r="A127" s="26"/>
      <c r="B127" s="3"/>
    </row>
    <row r="128" spans="1:2" ht="15" x14ac:dyDescent="0.25">
      <c r="A128" s="26"/>
      <c r="B128" s="3"/>
    </row>
    <row r="129" spans="1:2" ht="15" x14ac:dyDescent="0.25">
      <c r="A129" s="26"/>
      <c r="B129" s="3"/>
    </row>
    <row r="130" spans="1:2" ht="15" x14ac:dyDescent="0.25">
      <c r="A130" s="26"/>
      <c r="B130" s="3"/>
    </row>
    <row r="131" spans="1:2" ht="15" x14ac:dyDescent="0.25">
      <c r="A131" s="26"/>
      <c r="B131" s="3"/>
    </row>
    <row r="132" spans="1:2" ht="15" x14ac:dyDescent="0.25">
      <c r="A132" s="26"/>
      <c r="B132" s="3"/>
    </row>
    <row r="133" spans="1:2" ht="15" x14ac:dyDescent="0.25">
      <c r="A133" s="26"/>
      <c r="B133" s="3"/>
    </row>
    <row r="134" spans="1:2" ht="15" x14ac:dyDescent="0.25">
      <c r="A134" s="26"/>
      <c r="B134" s="3"/>
    </row>
    <row r="135" spans="1:2" ht="15" x14ac:dyDescent="0.25">
      <c r="A135" s="26"/>
      <c r="B135" s="3"/>
    </row>
    <row r="136" spans="1:2" ht="15" x14ac:dyDescent="0.25">
      <c r="A136" s="26"/>
      <c r="B136" s="3"/>
    </row>
    <row r="137" spans="1:2" ht="15" x14ac:dyDescent="0.25">
      <c r="A137" s="26"/>
      <c r="B137" s="3"/>
    </row>
    <row r="138" spans="1:2" ht="15" x14ac:dyDescent="0.25">
      <c r="A138" s="26"/>
      <c r="B138" s="3"/>
    </row>
    <row r="139" spans="1:2" ht="15" x14ac:dyDescent="0.25">
      <c r="A139" s="26"/>
      <c r="B139" s="3"/>
    </row>
    <row r="140" spans="1:2" ht="15" x14ac:dyDescent="0.25">
      <c r="A140" s="26"/>
      <c r="B140" s="3"/>
    </row>
    <row r="141" spans="1:2" ht="15" x14ac:dyDescent="0.25">
      <c r="A141" s="26"/>
      <c r="B141" s="3"/>
    </row>
    <row r="142" spans="1:2" ht="15" x14ac:dyDescent="0.25">
      <c r="A142" s="26"/>
      <c r="B142" s="3"/>
    </row>
    <row r="143" spans="1:2" ht="15" x14ac:dyDescent="0.25">
      <c r="A143" s="26"/>
      <c r="B143" s="3"/>
    </row>
    <row r="144" spans="1:2" ht="15" x14ac:dyDescent="0.25">
      <c r="A144" s="26"/>
      <c r="B144" s="3"/>
    </row>
    <row r="145" spans="1:2" ht="15" x14ac:dyDescent="0.25">
      <c r="A145" s="26"/>
      <c r="B145" s="3"/>
    </row>
    <row r="146" spans="1:2" ht="15" x14ac:dyDescent="0.25">
      <c r="A146" s="26"/>
      <c r="B146" s="3"/>
    </row>
    <row r="147" spans="1:2" ht="15" x14ac:dyDescent="0.25">
      <c r="A147" s="26"/>
      <c r="B147" s="3"/>
    </row>
    <row r="148" spans="1:2" ht="15" x14ac:dyDescent="0.25">
      <c r="A148" s="26"/>
      <c r="B148" s="3"/>
    </row>
    <row r="149" spans="1:2" ht="15" x14ac:dyDescent="0.25">
      <c r="A149" s="26"/>
      <c r="B149" s="3"/>
    </row>
    <row r="150" spans="1:2" ht="15" x14ac:dyDescent="0.25">
      <c r="A150" s="26"/>
      <c r="B150" s="3"/>
    </row>
    <row r="151" spans="1:2" ht="15" x14ac:dyDescent="0.25">
      <c r="A151" s="26"/>
      <c r="B151" s="3"/>
    </row>
    <row r="152" spans="1:2" ht="15" x14ac:dyDescent="0.25">
      <c r="A152" s="26"/>
      <c r="B152" s="3"/>
    </row>
    <row r="153" spans="1:2" ht="15" x14ac:dyDescent="0.25">
      <c r="A153" s="26"/>
      <c r="B153" s="3"/>
    </row>
    <row r="154" spans="1:2" ht="15" x14ac:dyDescent="0.25">
      <c r="A154" s="26"/>
      <c r="B154" s="3"/>
    </row>
    <row r="155" spans="1:2" ht="15" x14ac:dyDescent="0.25">
      <c r="A155" s="26"/>
      <c r="B155" s="3"/>
    </row>
    <row r="156" spans="1:2" ht="15" x14ac:dyDescent="0.25">
      <c r="A156" s="26"/>
      <c r="B156" s="3"/>
    </row>
    <row r="157" spans="1:2" ht="15" x14ac:dyDescent="0.25">
      <c r="A157" s="26"/>
      <c r="B157" s="3"/>
    </row>
    <row r="158" spans="1:2" ht="15" x14ac:dyDescent="0.25">
      <c r="A158" s="26"/>
      <c r="B158" s="3"/>
    </row>
    <row r="159" spans="1:2" ht="15" x14ac:dyDescent="0.25">
      <c r="A159" s="26"/>
      <c r="B159" s="3"/>
    </row>
    <row r="160" spans="1:2" ht="15" x14ac:dyDescent="0.25">
      <c r="A160" s="26"/>
      <c r="B160" s="3"/>
    </row>
    <row r="161" spans="1:2" ht="15" x14ac:dyDescent="0.25">
      <c r="A161" s="26"/>
      <c r="B161" s="3"/>
    </row>
    <row r="162" spans="1:2" ht="15" x14ac:dyDescent="0.25">
      <c r="A162" s="26"/>
      <c r="B162" s="3"/>
    </row>
    <row r="163" spans="1:2" ht="15" x14ac:dyDescent="0.25">
      <c r="A163" s="26"/>
      <c r="B163" s="3"/>
    </row>
    <row r="164" spans="1:2" ht="15" x14ac:dyDescent="0.25">
      <c r="A164" s="26"/>
      <c r="B164" s="3"/>
    </row>
    <row r="165" spans="1:2" ht="15" x14ac:dyDescent="0.25">
      <c r="A165" s="26"/>
      <c r="B165" s="3"/>
    </row>
    <row r="166" spans="1:2" ht="15" x14ac:dyDescent="0.25">
      <c r="A166" s="26"/>
      <c r="B166" s="3"/>
    </row>
    <row r="167" spans="1:2" ht="15" x14ac:dyDescent="0.25">
      <c r="A167" s="26"/>
      <c r="B167" s="3"/>
    </row>
    <row r="168" spans="1:2" ht="15" x14ac:dyDescent="0.25">
      <c r="A168" s="26"/>
      <c r="B168" s="3"/>
    </row>
    <row r="169" spans="1:2" ht="15" x14ac:dyDescent="0.25">
      <c r="A169" s="26"/>
      <c r="B169" s="3"/>
    </row>
    <row r="170" spans="1:2" ht="15" x14ac:dyDescent="0.25">
      <c r="A170" s="26"/>
      <c r="B170" s="3"/>
    </row>
    <row r="171" spans="1:2" ht="15" x14ac:dyDescent="0.25">
      <c r="A171" s="26"/>
      <c r="B171" s="3"/>
    </row>
    <row r="172" spans="1:2" ht="15" x14ac:dyDescent="0.25">
      <c r="A172" s="26"/>
      <c r="B172" s="3"/>
    </row>
    <row r="173" spans="1:2" ht="15" x14ac:dyDescent="0.25">
      <c r="A173" s="26"/>
      <c r="B173" s="3"/>
    </row>
    <row r="174" spans="1:2" ht="15" x14ac:dyDescent="0.25">
      <c r="A174" s="26"/>
      <c r="B174" s="3"/>
    </row>
    <row r="175" spans="1:2" ht="15" x14ac:dyDescent="0.25">
      <c r="A175" s="26"/>
      <c r="B175" s="3"/>
    </row>
    <row r="176" spans="1:2" ht="15" x14ac:dyDescent="0.25">
      <c r="A176" s="26"/>
      <c r="B176" s="3"/>
    </row>
    <row r="177" spans="1:2" ht="15" x14ac:dyDescent="0.25">
      <c r="A177" s="26"/>
      <c r="B177" s="3"/>
    </row>
    <row r="178" spans="1:2" ht="15" x14ac:dyDescent="0.25">
      <c r="A178" s="26"/>
      <c r="B178" s="3"/>
    </row>
    <row r="179" spans="1:2" ht="15" x14ac:dyDescent="0.25">
      <c r="A179" s="26"/>
      <c r="B179" s="3"/>
    </row>
    <row r="180" spans="1:2" ht="15" x14ac:dyDescent="0.25">
      <c r="A180" s="26"/>
      <c r="B180" s="3"/>
    </row>
    <row r="181" spans="1:2" ht="15" x14ac:dyDescent="0.25">
      <c r="A181" s="26"/>
      <c r="B181" s="3"/>
    </row>
    <row r="182" spans="1:2" ht="15" x14ac:dyDescent="0.25">
      <c r="A182" s="26"/>
      <c r="B182" s="3"/>
    </row>
    <row r="183" spans="1:2" ht="15" x14ac:dyDescent="0.25">
      <c r="A183" s="26"/>
      <c r="B183" s="3"/>
    </row>
    <row r="184" spans="1:2" ht="15" x14ac:dyDescent="0.25">
      <c r="A184" s="26"/>
      <c r="B184" s="3"/>
    </row>
    <row r="185" spans="1:2" ht="15" x14ac:dyDescent="0.25">
      <c r="A185" s="26"/>
      <c r="B185" s="3"/>
    </row>
    <row r="186" spans="1:2" ht="15" x14ac:dyDescent="0.25">
      <c r="A186" s="26"/>
      <c r="B186" s="3"/>
    </row>
    <row r="187" spans="1:2" ht="15" x14ac:dyDescent="0.25">
      <c r="A187" s="26"/>
      <c r="B187" s="3"/>
    </row>
    <row r="188" spans="1:2" ht="15" x14ac:dyDescent="0.25">
      <c r="A188" s="26"/>
      <c r="B188" s="3"/>
    </row>
    <row r="189" spans="1:2" ht="15" x14ac:dyDescent="0.25">
      <c r="A189" s="26"/>
      <c r="B189" s="3"/>
    </row>
    <row r="190" spans="1:2" ht="15" x14ac:dyDescent="0.25">
      <c r="A190" s="26"/>
      <c r="B190" s="3"/>
    </row>
    <row r="191" spans="1:2" ht="15" x14ac:dyDescent="0.25">
      <c r="A191" s="26"/>
      <c r="B191" s="3"/>
    </row>
    <row r="192" spans="1:2" ht="15" x14ac:dyDescent="0.25">
      <c r="A192" s="26"/>
      <c r="B192" s="3"/>
    </row>
    <row r="193" spans="1:2" ht="15" x14ac:dyDescent="0.25">
      <c r="A193" s="26"/>
      <c r="B193" s="3"/>
    </row>
    <row r="194" spans="1:2" ht="15" x14ac:dyDescent="0.25">
      <c r="A194" s="26"/>
      <c r="B194" s="3"/>
    </row>
    <row r="195" spans="1:2" ht="15" x14ac:dyDescent="0.25">
      <c r="A195" s="26"/>
      <c r="B195" s="3"/>
    </row>
    <row r="196" spans="1:2" ht="15" x14ac:dyDescent="0.25">
      <c r="A196" s="26"/>
      <c r="B196" s="3"/>
    </row>
    <row r="197" spans="1:2" ht="15" x14ac:dyDescent="0.25">
      <c r="A197" s="26"/>
      <c r="B197" s="3"/>
    </row>
    <row r="198" spans="1:2" ht="15" x14ac:dyDescent="0.25">
      <c r="A198" s="26"/>
      <c r="B198" s="3"/>
    </row>
    <row r="199" spans="1:2" ht="15" x14ac:dyDescent="0.25">
      <c r="A199" s="26"/>
      <c r="B199" s="3"/>
    </row>
    <row r="200" spans="1:2" ht="15" x14ac:dyDescent="0.25">
      <c r="A200" s="26"/>
      <c r="B200" s="3"/>
    </row>
    <row r="201" spans="1:2" ht="15" x14ac:dyDescent="0.25">
      <c r="A201" s="26"/>
      <c r="B201" s="3"/>
    </row>
    <row r="202" spans="1:2" ht="15" x14ac:dyDescent="0.25">
      <c r="A202" s="26"/>
      <c r="B202" s="3"/>
    </row>
    <row r="203" spans="1:2" ht="15" x14ac:dyDescent="0.25">
      <c r="A203" s="26"/>
      <c r="B203" s="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opLeftCell="B1" workbookViewId="0">
      <selection activeCell="I2" sqref="I2:O17"/>
    </sheetView>
  </sheetViews>
  <sheetFormatPr defaultRowHeight="12.75" x14ac:dyDescent="0.2"/>
  <cols>
    <col min="1" max="1" width="9.140625" style="14"/>
    <col min="2" max="2" width="9.85546875" style="29" bestFit="1" customWidth="1"/>
    <col min="9" max="9" width="18.42578125" bestFit="1" customWidth="1"/>
    <col min="10" max="10" width="12" bestFit="1" customWidth="1"/>
  </cols>
  <sheetData>
    <row r="1" spans="1:15" ht="15" x14ac:dyDescent="0.25">
      <c r="A1" s="15" t="s">
        <v>58</v>
      </c>
      <c r="B1" s="16" t="s">
        <v>63</v>
      </c>
      <c r="D1" t="s">
        <v>196</v>
      </c>
      <c r="E1" t="s">
        <v>201</v>
      </c>
      <c r="F1" t="s">
        <v>197</v>
      </c>
      <c r="G1" t="s">
        <v>198</v>
      </c>
    </row>
    <row r="2" spans="1:15" ht="15" x14ac:dyDescent="0.25">
      <c r="A2" s="22">
        <v>3</v>
      </c>
      <c r="B2" s="23">
        <v>547</v>
      </c>
      <c r="D2" s="120">
        <f>VLOOKUP(1,A8:B8,2,FALSE)</f>
        <v>290</v>
      </c>
      <c r="E2" s="120">
        <f>VLOOKUP(2,$A3:$B3,2,FALSE)</f>
        <v>413</v>
      </c>
      <c r="F2" s="120">
        <f>VLOOKUP(3,$A2:$B2,2,FALSE)</f>
        <v>547</v>
      </c>
      <c r="G2" s="120">
        <f>VLOOKUP(4,$A5:$B5,2,FALSE)</f>
        <v>933</v>
      </c>
      <c r="I2" t="s">
        <v>183</v>
      </c>
    </row>
    <row r="3" spans="1:15" ht="15" x14ac:dyDescent="0.25">
      <c r="A3" s="22">
        <v>2</v>
      </c>
      <c r="B3" s="23">
        <v>413</v>
      </c>
      <c r="D3" s="120">
        <f>VLOOKUP(1,A15:B15,2,FALSE)</f>
        <v>712</v>
      </c>
      <c r="E3" s="120">
        <f>VLOOKUP(2,$A7:$B7,2,FALSE)</f>
        <v>767</v>
      </c>
      <c r="F3" s="120">
        <f>VLOOKUP(3,$A4:$B4,2,FALSE)</f>
        <v>639</v>
      </c>
      <c r="G3" s="120">
        <f>VLOOKUP(4,$A6:$B6,2,FALSE)</f>
        <v>458</v>
      </c>
    </row>
    <row r="4" spans="1:15" ht="15.75" thickBot="1" x14ac:dyDescent="0.3">
      <c r="A4" s="22">
        <v>3</v>
      </c>
      <c r="B4" s="23">
        <v>639</v>
      </c>
      <c r="D4" s="120">
        <f>VLOOKUP(1,A29:B29,2,FALSE)</f>
        <v>601</v>
      </c>
      <c r="E4" s="120">
        <f>VLOOKUP(2,$A11:$B11,2,FALSE)</f>
        <v>582</v>
      </c>
      <c r="F4" s="120">
        <f>VLOOKUP(3,$A9:$B9,2,FALSE)</f>
        <v>309</v>
      </c>
      <c r="G4" s="120">
        <f>VLOOKUP(4,$A13:$B13,2,FALSE)</f>
        <v>875</v>
      </c>
      <c r="I4" t="s">
        <v>184</v>
      </c>
    </row>
    <row r="5" spans="1:15" ht="15" x14ac:dyDescent="0.25">
      <c r="A5" s="22">
        <v>4</v>
      </c>
      <c r="B5" s="23">
        <v>933</v>
      </c>
      <c r="D5" s="120">
        <f>VLOOKUP(1,A37:B37,2,FALSE)</f>
        <v>626</v>
      </c>
      <c r="E5" s="120">
        <f>VLOOKUP(2,$A12:$B12,2,FALSE)</f>
        <v>1031</v>
      </c>
      <c r="F5" s="120">
        <f>VLOOKUP(3,$A10:$B10,2,FALSE)</f>
        <v>1162</v>
      </c>
      <c r="G5" s="120">
        <f>VLOOKUP(4,$A18:$B18,2,FALSE)</f>
        <v>1224</v>
      </c>
      <c r="I5" s="122" t="s">
        <v>185</v>
      </c>
      <c r="J5" s="122" t="s">
        <v>156</v>
      </c>
      <c r="K5" s="122" t="s">
        <v>155</v>
      </c>
      <c r="L5" s="122" t="s">
        <v>186</v>
      </c>
      <c r="M5" s="122" t="s">
        <v>187</v>
      </c>
    </row>
    <row r="6" spans="1:15" ht="15" x14ac:dyDescent="0.25">
      <c r="A6" s="22">
        <v>4</v>
      </c>
      <c r="B6" s="23">
        <v>458</v>
      </c>
      <c r="D6" s="120">
        <f>VLOOKUP(1,A51:B51,2,FALSE)</f>
        <v>435</v>
      </c>
      <c r="E6" s="120">
        <f>VLOOKUP(2,$A19:$B19,2,FALSE)</f>
        <v>560</v>
      </c>
      <c r="F6" s="120">
        <f>VLOOKUP(3,$A14:$B14,2,FALSE)</f>
        <v>1054</v>
      </c>
      <c r="G6" s="120">
        <f>VLOOKUP(4,$A26:$B26,2,FALSE)</f>
        <v>1005</v>
      </c>
      <c r="I6" s="107" t="s">
        <v>196</v>
      </c>
      <c r="J6" s="107">
        <v>15</v>
      </c>
      <c r="K6" s="107">
        <v>11319</v>
      </c>
      <c r="L6" s="107">
        <v>754.6</v>
      </c>
      <c r="M6" s="107">
        <v>57474.9714285714</v>
      </c>
    </row>
    <row r="7" spans="1:15" ht="15" x14ac:dyDescent="0.25">
      <c r="A7" s="22">
        <v>2</v>
      </c>
      <c r="B7" s="23">
        <v>767</v>
      </c>
      <c r="D7" s="120">
        <f>VLOOKUP(1,A55:B55,2,FALSE)</f>
        <v>811</v>
      </c>
      <c r="E7" s="120">
        <f>VLOOKUP(2,$A20:$B20,2,FALSE)</f>
        <v>481</v>
      </c>
      <c r="F7" s="120">
        <f>VLOOKUP(3,$A16:$B16,2,FALSE)</f>
        <v>573</v>
      </c>
      <c r="G7" s="120">
        <f>VLOOKUP(4,$A35:$B35,2,FALSE)</f>
        <v>938</v>
      </c>
      <c r="I7" s="107" t="s">
        <v>201</v>
      </c>
      <c r="J7" s="107">
        <v>40</v>
      </c>
      <c r="K7" s="107">
        <v>32348</v>
      </c>
      <c r="L7" s="107">
        <v>808.7</v>
      </c>
      <c r="M7" s="107">
        <v>73429.394871794837</v>
      </c>
    </row>
    <row r="8" spans="1:15" ht="15" x14ac:dyDescent="0.25">
      <c r="A8" s="22">
        <v>1</v>
      </c>
      <c r="B8" s="23">
        <v>290</v>
      </c>
      <c r="D8" s="120">
        <f>VLOOKUP(1,A66:B66,2,FALSE)</f>
        <v>670</v>
      </c>
      <c r="E8" s="120">
        <f>VLOOKUP(2,$A22:$B22,2,FALSE)</f>
        <v>437</v>
      </c>
      <c r="F8" s="120">
        <f>VLOOKUP(3,$A17:$B17,2,FALSE)</f>
        <v>366</v>
      </c>
      <c r="G8" s="120">
        <f>VLOOKUP(4,$A50:$B50,2,FALSE)</f>
        <v>1109</v>
      </c>
      <c r="I8" s="107" t="s">
        <v>197</v>
      </c>
      <c r="J8" s="107">
        <v>42</v>
      </c>
      <c r="K8" s="107">
        <v>36556</v>
      </c>
      <c r="L8" s="107">
        <v>870.38095238095241</v>
      </c>
      <c r="M8" s="107">
        <v>109641.36353077812</v>
      </c>
    </row>
    <row r="9" spans="1:15" ht="15.75" thickBot="1" x14ac:dyDescent="0.3">
      <c r="A9" s="22">
        <v>3</v>
      </c>
      <c r="B9" s="23">
        <v>309</v>
      </c>
      <c r="D9" s="120">
        <f>VLOOKUP(1,A69:B69,2,FALSE)</f>
        <v>729</v>
      </c>
      <c r="E9" s="120">
        <f>VLOOKUP(2,$A27:$B27,2,FALSE)</f>
        <v>1014</v>
      </c>
      <c r="F9" s="120">
        <f>VLOOKUP(3,$A21:$B21,2,FALSE)</f>
        <v>615</v>
      </c>
      <c r="G9" s="120">
        <f>VLOOKUP(4,$A52:$B52,2,FALSE)</f>
        <v>1178</v>
      </c>
      <c r="I9" s="108" t="s">
        <v>198</v>
      </c>
      <c r="J9" s="108">
        <v>23</v>
      </c>
      <c r="K9" s="108">
        <v>26166</v>
      </c>
      <c r="L9" s="108">
        <v>1137.6521739130435</v>
      </c>
      <c r="M9" s="108">
        <v>110763.0553359684</v>
      </c>
    </row>
    <row r="10" spans="1:15" ht="15" x14ac:dyDescent="0.25">
      <c r="A10" s="22">
        <v>3</v>
      </c>
      <c r="B10" s="23">
        <v>1162</v>
      </c>
      <c r="D10" s="120">
        <f>VLOOKUP(1,A95:B95,2,FALSE)</f>
        <v>1213</v>
      </c>
      <c r="E10" s="120">
        <f>VLOOKUP(2,$A28:$B28,2,FALSE)</f>
        <v>430</v>
      </c>
      <c r="F10" s="120">
        <f>VLOOKUP(3,$A23:$B23,2,FALSE)</f>
        <v>966</v>
      </c>
      <c r="G10" s="120">
        <f>VLOOKUP(4,$A74:$B74,2,FALSE)</f>
        <v>1468</v>
      </c>
    </row>
    <row r="11" spans="1:15" ht="15" x14ac:dyDescent="0.25">
      <c r="A11" s="22">
        <v>2</v>
      </c>
      <c r="B11" s="23">
        <v>582</v>
      </c>
      <c r="D11" s="120">
        <f>VLOOKUP(1,A96:B96,2,FALSE)</f>
        <v>758</v>
      </c>
      <c r="E11" s="120">
        <f>VLOOKUP(2,$A30:$B30,2,FALSE)</f>
        <v>1090</v>
      </c>
      <c r="F11" s="120">
        <f>VLOOKUP(3,$A24:$B24,2,FALSE)</f>
        <v>1079</v>
      </c>
      <c r="G11" s="120">
        <f>VLOOKUP(4,$A76:$B76,2,FALSE)</f>
        <v>1357</v>
      </c>
    </row>
    <row r="12" spans="1:15" ht="15.75" thickBot="1" x14ac:dyDescent="0.3">
      <c r="A12" s="22">
        <v>2</v>
      </c>
      <c r="B12" s="23">
        <v>1031</v>
      </c>
      <c r="D12" s="120">
        <f>VLOOKUP(1,A103:B103,2,FALSE)</f>
        <v>983</v>
      </c>
      <c r="E12" s="120">
        <f>VLOOKUP(2,$A34:$B34,2,FALSE)</f>
        <v>785</v>
      </c>
      <c r="F12" s="120">
        <f>VLOOKUP(3,$A25:$B25,2,FALSE)</f>
        <v>855</v>
      </c>
      <c r="G12" s="120">
        <f>VLOOKUP(4,$A79:$B79,2,FALSE)</f>
        <v>1238</v>
      </c>
      <c r="I12" t="s">
        <v>166</v>
      </c>
    </row>
    <row r="13" spans="1:15" ht="15" x14ac:dyDescent="0.25">
      <c r="A13" s="22">
        <v>4</v>
      </c>
      <c r="B13" s="23">
        <v>875</v>
      </c>
      <c r="D13" s="120">
        <f>VLOOKUP(1,A105:B105,2,FALSE)</f>
        <v>656</v>
      </c>
      <c r="E13" s="120">
        <f>VLOOKUP(2,$A38:$B38,2,FALSE)</f>
        <v>1008</v>
      </c>
      <c r="F13" s="120">
        <f>VLOOKUP(3,$A31:$B31,2,FALSE)</f>
        <v>579</v>
      </c>
      <c r="G13" s="120">
        <f>VLOOKUP(4,$A80:$B80,2,FALSE)</f>
        <v>704</v>
      </c>
      <c r="I13" s="122" t="s">
        <v>188</v>
      </c>
      <c r="J13" s="122" t="s">
        <v>171</v>
      </c>
      <c r="K13" s="122" t="s">
        <v>170</v>
      </c>
      <c r="L13" s="122" t="s">
        <v>172</v>
      </c>
      <c r="M13" s="122" t="s">
        <v>173</v>
      </c>
      <c r="N13" s="122" t="s">
        <v>177</v>
      </c>
      <c r="O13" s="122" t="s">
        <v>189</v>
      </c>
    </row>
    <row r="14" spans="1:15" ht="15" x14ac:dyDescent="0.25">
      <c r="A14" s="22">
        <v>3</v>
      </c>
      <c r="B14" s="23">
        <v>1054</v>
      </c>
      <c r="D14" s="120">
        <f>VLOOKUP(1,A111:B111,2,FALSE)</f>
        <v>898</v>
      </c>
      <c r="E14" s="120">
        <f>VLOOKUP(2,$A42:$B42,2,FALSE)</f>
        <v>793</v>
      </c>
      <c r="F14" s="120">
        <f>VLOOKUP(3,$A32:$B32,2,FALSE)</f>
        <v>846</v>
      </c>
      <c r="G14" s="120">
        <f>VLOOKUP(4,$A82:$B82,2,FALSE)</f>
        <v>686</v>
      </c>
      <c r="I14" s="107" t="s">
        <v>190</v>
      </c>
      <c r="J14" s="107">
        <v>1964770.2028467841</v>
      </c>
      <c r="K14" s="107">
        <v>3</v>
      </c>
      <c r="L14" s="107">
        <v>654923.40094892809</v>
      </c>
      <c r="M14" s="107">
        <v>7.1667623354220726</v>
      </c>
      <c r="N14" s="107">
        <v>1.8605517818169793E-4</v>
      </c>
      <c r="O14" s="107">
        <v>2.6828094071218986</v>
      </c>
    </row>
    <row r="15" spans="1:15" ht="15" x14ac:dyDescent="0.25">
      <c r="A15" s="22">
        <v>1</v>
      </c>
      <c r="B15" s="23">
        <v>712</v>
      </c>
      <c r="D15" s="120">
        <f>VLOOKUP(1,A113:B113,2,FALSE)</f>
        <v>811</v>
      </c>
      <c r="E15" s="120">
        <f>VLOOKUP(2,$A43:$B43,2,FALSE)</f>
        <v>534</v>
      </c>
      <c r="F15" s="120">
        <f>VLOOKUP(3,$A33:$B33,2,FALSE)</f>
        <v>1010</v>
      </c>
      <c r="G15" s="120">
        <f>VLOOKUP(4,$A84:$B84,2,FALSE)</f>
        <v>1441</v>
      </c>
      <c r="I15" s="107" t="s">
        <v>191</v>
      </c>
      <c r="J15" s="107">
        <v>10600479.12215321</v>
      </c>
      <c r="K15" s="107">
        <v>116</v>
      </c>
      <c r="L15" s="107">
        <v>91383.440708217327</v>
      </c>
      <c r="M15" s="107"/>
      <c r="N15" s="107"/>
      <c r="O15" s="107"/>
    </row>
    <row r="16" spans="1:15" ht="15" x14ac:dyDescent="0.25">
      <c r="A16" s="22">
        <v>3</v>
      </c>
      <c r="B16" s="23">
        <v>573</v>
      </c>
      <c r="D16" s="120">
        <f>VLOOKUP(1,A121:B121,2,FALSE)</f>
        <v>1126</v>
      </c>
      <c r="E16" s="120">
        <f>VLOOKUP(2,$A45:$B45,2,FALSE)</f>
        <v>974</v>
      </c>
      <c r="F16" s="120">
        <f>VLOOKUP(3,$A36:$B36,2,FALSE)</f>
        <v>1219</v>
      </c>
      <c r="G16" s="120">
        <f>VLOOKUP(4,$A87:$B87,2,FALSE)</f>
        <v>1761</v>
      </c>
      <c r="I16" s="107"/>
      <c r="J16" s="107"/>
      <c r="K16" s="107"/>
      <c r="L16" s="107"/>
      <c r="M16" s="107"/>
      <c r="N16" s="107"/>
      <c r="O16" s="107"/>
    </row>
    <row r="17" spans="1:15" ht="15.75" thickBot="1" x14ac:dyDescent="0.3">
      <c r="A17" s="22">
        <v>3</v>
      </c>
      <c r="B17" s="23">
        <v>366</v>
      </c>
      <c r="D17" s="125"/>
      <c r="E17" s="120">
        <f>VLOOKUP(2,$A48:$B48,2,FALSE)</f>
        <v>653</v>
      </c>
      <c r="F17" s="120">
        <f>VLOOKUP(3,$A39:$B39,2,FALSE)</f>
        <v>870</v>
      </c>
      <c r="G17" s="120">
        <f>VLOOKUP(4,$A93:$B93,2,FALSE)</f>
        <v>817</v>
      </c>
      <c r="I17" s="108" t="s">
        <v>159</v>
      </c>
      <c r="J17" s="108">
        <v>12565249.324999994</v>
      </c>
      <c r="K17" s="108">
        <v>119</v>
      </c>
      <c r="L17" s="108"/>
      <c r="M17" s="108"/>
      <c r="N17" s="108"/>
      <c r="O17" s="108"/>
    </row>
    <row r="18" spans="1:15" ht="15" x14ac:dyDescent="0.25">
      <c r="A18" s="22">
        <v>4</v>
      </c>
      <c r="B18" s="23">
        <v>1224</v>
      </c>
      <c r="E18" s="120">
        <f>VLOOKUP(2,$A49:$B49,2,FALSE)</f>
        <v>448</v>
      </c>
      <c r="F18" s="120">
        <f>VLOOKUP(3,$A40:$B40,2,FALSE)</f>
        <v>728</v>
      </c>
      <c r="G18" s="120">
        <f>VLOOKUP(4,$A98:$B98,2,FALSE)</f>
        <v>1186</v>
      </c>
    </row>
    <row r="19" spans="1:15" ht="15" x14ac:dyDescent="0.25">
      <c r="A19" s="22">
        <v>2</v>
      </c>
      <c r="B19" s="23">
        <v>560</v>
      </c>
      <c r="E19" s="120">
        <f>VLOOKUP(2,$A54:$B54,2,FALSE)</f>
        <v>1160</v>
      </c>
      <c r="F19" s="120">
        <f>VLOOKUP(3,$A41:$B41,2,FALSE)</f>
        <v>851</v>
      </c>
      <c r="G19" s="120">
        <f>VLOOKUP(4,$A99:$B99,2,FALSE)</f>
        <v>958</v>
      </c>
    </row>
    <row r="20" spans="1:15" ht="15" x14ac:dyDescent="0.25">
      <c r="A20" s="22">
        <v>2</v>
      </c>
      <c r="B20" s="23">
        <v>481</v>
      </c>
      <c r="E20" s="120">
        <f>VLOOKUP(2,$A56:$B56,2,FALSE)</f>
        <v>550</v>
      </c>
      <c r="F20" s="120">
        <f>VLOOKUP(3,$A44:$B44,2,FALSE)</f>
        <v>880</v>
      </c>
      <c r="G20" s="120">
        <f>VLOOKUP(4,$A100:$B100,2,FALSE)</f>
        <v>1102</v>
      </c>
    </row>
    <row r="21" spans="1:15" ht="15" x14ac:dyDescent="0.25">
      <c r="A21" s="22">
        <v>3</v>
      </c>
      <c r="B21" s="23">
        <v>615</v>
      </c>
      <c r="E21" s="120">
        <f>VLOOKUP(2,$A59:$B59,2,FALSE)</f>
        <v>499</v>
      </c>
      <c r="F21" s="120">
        <f>VLOOKUP(3,$A46:$B46,2,FALSE)</f>
        <v>524</v>
      </c>
      <c r="G21" s="120">
        <f>VLOOKUP(4,$A107:$B107,2,FALSE)</f>
        <v>1599</v>
      </c>
    </row>
    <row r="22" spans="1:15" ht="15" x14ac:dyDescent="0.25">
      <c r="A22" s="22">
        <v>2</v>
      </c>
      <c r="B22" s="23">
        <v>437</v>
      </c>
      <c r="E22" s="120">
        <f>VLOOKUP(2,$A63:$B63,2,FALSE)</f>
        <v>1030</v>
      </c>
      <c r="F22" s="120">
        <f>VLOOKUP(3,$A47:$B47,2,FALSE)</f>
        <v>1036</v>
      </c>
      <c r="G22" s="120">
        <f>VLOOKUP(4,$A110:$B110,2,FALSE)</f>
        <v>1416</v>
      </c>
    </row>
    <row r="23" spans="1:15" ht="15" x14ac:dyDescent="0.25">
      <c r="A23" s="22">
        <v>3</v>
      </c>
      <c r="B23" s="23">
        <v>966</v>
      </c>
      <c r="E23" s="120">
        <f>VLOOKUP(2,$A64:$B64,2,FALSE)</f>
        <v>811</v>
      </c>
      <c r="F23" s="120">
        <f>VLOOKUP(3,$A53:$B53,2,FALSE)</f>
        <v>600</v>
      </c>
      <c r="G23" s="120">
        <f>VLOOKUP(4,$A116:$B116,2,FALSE)</f>
        <v>1697</v>
      </c>
    </row>
    <row r="24" spans="1:15" ht="15" x14ac:dyDescent="0.25">
      <c r="A24" s="22">
        <v>3</v>
      </c>
      <c r="B24" s="23">
        <v>1079</v>
      </c>
      <c r="E24" s="120">
        <f>VLOOKUP(2,$A65:$B65,2,FALSE)</f>
        <v>828</v>
      </c>
      <c r="F24" s="120">
        <f>VLOOKUP(3,$A57:$B57,2,FALSE)</f>
        <v>192</v>
      </c>
      <c r="G24" s="120">
        <f>VLOOKUP(4,$A117:$B117,2,FALSE)</f>
        <v>1016</v>
      </c>
    </row>
    <row r="25" spans="1:15" ht="15" x14ac:dyDescent="0.25">
      <c r="A25" s="22">
        <v>3</v>
      </c>
      <c r="B25" s="23">
        <v>855</v>
      </c>
      <c r="E25" s="120">
        <f>VLOOKUP(2,$A71:$B71,2,FALSE)</f>
        <v>825</v>
      </c>
      <c r="F25" s="120">
        <f>VLOOKUP(3,$A58:$B58,2,FALSE)</f>
        <v>1246</v>
      </c>
    </row>
    <row r="26" spans="1:15" ht="15" x14ac:dyDescent="0.25">
      <c r="A26" s="22">
        <v>4</v>
      </c>
      <c r="B26" s="23">
        <v>1005</v>
      </c>
      <c r="E26" s="120">
        <f>VLOOKUP(2,$A72:$B72,2,FALSE)</f>
        <v>1182</v>
      </c>
      <c r="F26" s="120">
        <f>VLOOKUP(3,$A60:$B60,2,FALSE)</f>
        <v>630</v>
      </c>
    </row>
    <row r="27" spans="1:15" ht="15" x14ac:dyDescent="0.25">
      <c r="A27" s="22">
        <v>2</v>
      </c>
      <c r="B27" s="23">
        <v>1014</v>
      </c>
      <c r="E27" s="120">
        <f>VLOOKUP(2,$A73:$B73,2,FALSE)</f>
        <v>824</v>
      </c>
      <c r="F27" s="120">
        <f>VLOOKUP(3,$A61:$B61,2,FALSE)</f>
        <v>632</v>
      </c>
    </row>
    <row r="28" spans="1:15" ht="15" x14ac:dyDescent="0.25">
      <c r="A28" s="22">
        <v>2</v>
      </c>
      <c r="B28" s="23">
        <v>430</v>
      </c>
      <c r="E28" s="120">
        <f>VLOOKUP(2,$A75:$B75,2,FALSE)</f>
        <v>1067</v>
      </c>
      <c r="F28" s="120">
        <f>VLOOKUP(3,$A62:$B62,2,FALSE)</f>
        <v>998</v>
      </c>
    </row>
    <row r="29" spans="1:15" ht="15" x14ac:dyDescent="0.25">
      <c r="A29" s="22">
        <v>1</v>
      </c>
      <c r="B29" s="23">
        <v>601</v>
      </c>
      <c r="E29" s="120">
        <f>VLOOKUP(2,$A77:$B77,2,FALSE)</f>
        <v>546</v>
      </c>
      <c r="F29" s="120">
        <f>VLOOKUP(3,$A67:$B67,2,FALSE)</f>
        <v>694</v>
      </c>
    </row>
    <row r="30" spans="1:15" ht="15" x14ac:dyDescent="0.25">
      <c r="A30" s="22">
        <v>2</v>
      </c>
      <c r="B30" s="23">
        <v>1090</v>
      </c>
      <c r="E30" s="120">
        <f>VLOOKUP(2,$A78:$B78,2,FALSE)</f>
        <v>906</v>
      </c>
      <c r="F30" s="120">
        <f>VLOOKUP(3,$A68:$B68,2,FALSE)</f>
        <v>945</v>
      </c>
    </row>
    <row r="31" spans="1:15" ht="15" x14ac:dyDescent="0.25">
      <c r="A31" s="22">
        <v>3</v>
      </c>
      <c r="B31" s="23">
        <v>579</v>
      </c>
      <c r="E31" s="120">
        <f>VLOOKUP(2,$A81:$B81,2,FALSE)</f>
        <v>842</v>
      </c>
      <c r="F31" s="120">
        <f>VLOOKUP(3,$A70:$B70,2,FALSE)</f>
        <v>976</v>
      </c>
    </row>
    <row r="32" spans="1:15" ht="15" x14ac:dyDescent="0.25">
      <c r="A32" s="22">
        <v>3</v>
      </c>
      <c r="B32" s="23">
        <v>846</v>
      </c>
      <c r="E32" s="120">
        <f>VLOOKUP(2,$A83:$B83,2,FALSE)</f>
        <v>699</v>
      </c>
      <c r="F32" s="120">
        <f>VLOOKUP(3,$A85:$B85,2,FALSE)</f>
        <v>986</v>
      </c>
    </row>
    <row r="33" spans="1:6" ht="15" x14ac:dyDescent="0.25">
      <c r="A33" s="22">
        <v>3</v>
      </c>
      <c r="B33" s="23">
        <v>1010</v>
      </c>
      <c r="E33" s="120">
        <f>VLOOKUP(2,$A88:$B88,2,FALSE)</f>
        <v>1025</v>
      </c>
      <c r="F33" s="120">
        <f>VLOOKUP(3,$A86:$B86,2,FALSE)</f>
        <v>829</v>
      </c>
    </row>
    <row r="34" spans="1:6" ht="15" x14ac:dyDescent="0.25">
      <c r="A34" s="22">
        <v>2</v>
      </c>
      <c r="B34" s="23">
        <v>785</v>
      </c>
      <c r="E34" s="120">
        <f>VLOOKUP(2,$A90:$B90,2,FALSE)</f>
        <v>1274</v>
      </c>
      <c r="F34" s="120">
        <f>VLOOKUP(3,$A89:$B89,2,FALSE)</f>
        <v>479</v>
      </c>
    </row>
    <row r="35" spans="1:6" ht="15" x14ac:dyDescent="0.25">
      <c r="A35" s="22">
        <v>4</v>
      </c>
      <c r="B35" s="23">
        <v>938</v>
      </c>
      <c r="E35" s="120">
        <f>VLOOKUP(2,$A91:$B91,2,FALSE)</f>
        <v>523</v>
      </c>
      <c r="F35" s="120">
        <f>VLOOKUP(3,$A92:$B92,2,FALSE)</f>
        <v>1385</v>
      </c>
    </row>
    <row r="36" spans="1:6" ht="15" x14ac:dyDescent="0.25">
      <c r="A36" s="22">
        <v>3</v>
      </c>
      <c r="B36" s="23">
        <v>1219</v>
      </c>
      <c r="E36" s="120">
        <f>VLOOKUP(2,$A94:$B94,2,FALSE)</f>
        <v>853</v>
      </c>
      <c r="F36" s="120">
        <f>VLOOKUP(3,$A101:$B101,2,FALSE)</f>
        <v>802</v>
      </c>
    </row>
    <row r="37" spans="1:6" ht="15" x14ac:dyDescent="0.25">
      <c r="A37" s="22">
        <v>1</v>
      </c>
      <c r="B37" s="23">
        <v>626</v>
      </c>
      <c r="E37" s="120">
        <f>VLOOKUP(2,$A97:$B97,2,FALSE)</f>
        <v>473</v>
      </c>
      <c r="F37" s="120">
        <f>VLOOKUP(3,$A102:$B102,2,FALSE)</f>
        <v>724</v>
      </c>
    </row>
    <row r="38" spans="1:6" ht="15" x14ac:dyDescent="0.25">
      <c r="A38" s="22">
        <v>2</v>
      </c>
      <c r="B38" s="23">
        <v>1008</v>
      </c>
      <c r="E38" s="120">
        <f>VLOOKUP(2,$A109:$B109,2,FALSE)</f>
        <v>739</v>
      </c>
      <c r="F38" s="120">
        <f>VLOOKUP(3,$A104:$B104,2,FALSE)</f>
        <v>1641</v>
      </c>
    </row>
    <row r="39" spans="1:6" ht="15" x14ac:dyDescent="0.25">
      <c r="A39" s="22">
        <v>3</v>
      </c>
      <c r="B39" s="23">
        <v>870</v>
      </c>
      <c r="E39" s="120">
        <f>VLOOKUP(2,$A114:$B114,2,FALSE)</f>
        <v>1492</v>
      </c>
      <c r="F39" s="120">
        <f>VLOOKUP(3,$A106:$B106,2,FALSE)</f>
        <v>1395</v>
      </c>
    </row>
    <row r="40" spans="1:6" ht="15" x14ac:dyDescent="0.25">
      <c r="A40" s="22">
        <v>3</v>
      </c>
      <c r="B40" s="23">
        <v>728</v>
      </c>
      <c r="E40" s="120">
        <f>VLOOKUP(2,$A119:$B119,2,FALSE)</f>
        <v>1096</v>
      </c>
      <c r="F40" s="120">
        <f>VLOOKUP(3,$A108:$B108,2,FALSE)</f>
        <v>639</v>
      </c>
    </row>
    <row r="41" spans="1:6" ht="15" x14ac:dyDescent="0.25">
      <c r="A41" s="22">
        <v>3</v>
      </c>
      <c r="B41" s="23">
        <v>851</v>
      </c>
      <c r="E41" s="120">
        <f>VLOOKUP(2,$A120:$B120,2,FALSE)</f>
        <v>1104</v>
      </c>
      <c r="F41" s="120">
        <f>VLOOKUP(3,$A112:$B112,2,FALSE)</f>
        <v>1507</v>
      </c>
    </row>
    <row r="42" spans="1:6" ht="15" x14ac:dyDescent="0.25">
      <c r="A42" s="22">
        <v>2</v>
      </c>
      <c r="B42" s="23">
        <v>793</v>
      </c>
      <c r="F42" s="120">
        <f>VLOOKUP(3,$A115:$B115,2,FALSE)</f>
        <v>1476</v>
      </c>
    </row>
    <row r="43" spans="1:6" ht="15" x14ac:dyDescent="0.25">
      <c r="A43" s="22">
        <v>2</v>
      </c>
      <c r="B43" s="23">
        <v>534</v>
      </c>
      <c r="F43" s="120">
        <f>VLOOKUP(3,$A118:$B118,2,FALSE)</f>
        <v>1072</v>
      </c>
    </row>
    <row r="44" spans="1:6" ht="15" x14ac:dyDescent="0.25">
      <c r="A44" s="22">
        <v>3</v>
      </c>
      <c r="B44" s="23">
        <v>880</v>
      </c>
    </row>
    <row r="45" spans="1:6" ht="15" x14ac:dyDescent="0.25">
      <c r="A45" s="22">
        <v>2</v>
      </c>
      <c r="B45" s="23">
        <v>974</v>
      </c>
    </row>
    <row r="46" spans="1:6" ht="15" x14ac:dyDescent="0.25">
      <c r="A46" s="22">
        <v>3</v>
      </c>
      <c r="B46" s="23">
        <v>524</v>
      </c>
    </row>
    <row r="47" spans="1:6" ht="15" x14ac:dyDescent="0.25">
      <c r="A47" s="22">
        <v>3</v>
      </c>
      <c r="B47" s="23">
        <v>1036</v>
      </c>
    </row>
    <row r="48" spans="1:6" ht="15" x14ac:dyDescent="0.25">
      <c r="A48" s="22">
        <v>2</v>
      </c>
      <c r="B48" s="23">
        <v>653</v>
      </c>
    </row>
    <row r="49" spans="1:2" ht="15" x14ac:dyDescent="0.25">
      <c r="A49" s="22">
        <v>2</v>
      </c>
      <c r="B49" s="23">
        <v>448</v>
      </c>
    </row>
    <row r="50" spans="1:2" ht="15" x14ac:dyDescent="0.25">
      <c r="A50" s="22">
        <v>4</v>
      </c>
      <c r="B50" s="23">
        <v>1109</v>
      </c>
    </row>
    <row r="51" spans="1:2" ht="15" x14ac:dyDescent="0.25">
      <c r="A51" s="22">
        <v>1</v>
      </c>
      <c r="B51" s="23">
        <v>435</v>
      </c>
    </row>
    <row r="52" spans="1:2" ht="15" x14ac:dyDescent="0.25">
      <c r="A52" s="22">
        <v>4</v>
      </c>
      <c r="B52" s="23">
        <v>1178</v>
      </c>
    </row>
    <row r="53" spans="1:2" ht="15" x14ac:dyDescent="0.25">
      <c r="A53" s="22">
        <v>3</v>
      </c>
      <c r="B53" s="23">
        <v>600</v>
      </c>
    </row>
    <row r="54" spans="1:2" ht="15" x14ac:dyDescent="0.25">
      <c r="A54" s="22">
        <v>2</v>
      </c>
      <c r="B54" s="23">
        <v>1160</v>
      </c>
    </row>
    <row r="55" spans="1:2" ht="15" x14ac:dyDescent="0.25">
      <c r="A55" s="22">
        <v>1</v>
      </c>
      <c r="B55" s="23">
        <v>811</v>
      </c>
    </row>
    <row r="56" spans="1:2" ht="15" x14ac:dyDescent="0.25">
      <c r="A56" s="22">
        <v>2</v>
      </c>
      <c r="B56" s="23">
        <v>550</v>
      </c>
    </row>
    <row r="57" spans="1:2" ht="15" x14ac:dyDescent="0.25">
      <c r="A57" s="22">
        <v>3</v>
      </c>
      <c r="B57" s="23">
        <v>192</v>
      </c>
    </row>
    <row r="58" spans="1:2" ht="15" x14ac:dyDescent="0.25">
      <c r="A58" s="22">
        <v>3</v>
      </c>
      <c r="B58" s="23">
        <v>1246</v>
      </c>
    </row>
    <row r="59" spans="1:2" ht="15" x14ac:dyDescent="0.25">
      <c r="A59" s="22">
        <v>2</v>
      </c>
      <c r="B59" s="23">
        <v>499</v>
      </c>
    </row>
    <row r="60" spans="1:2" ht="15" x14ac:dyDescent="0.25">
      <c r="A60" s="22">
        <v>3</v>
      </c>
      <c r="B60" s="23">
        <v>630</v>
      </c>
    </row>
    <row r="61" spans="1:2" ht="15" x14ac:dyDescent="0.25">
      <c r="A61" s="22">
        <v>3</v>
      </c>
      <c r="B61" s="23">
        <v>632</v>
      </c>
    </row>
    <row r="62" spans="1:2" ht="15" x14ac:dyDescent="0.25">
      <c r="A62" s="22">
        <v>3</v>
      </c>
      <c r="B62" s="23">
        <v>998</v>
      </c>
    </row>
    <row r="63" spans="1:2" ht="15" x14ac:dyDescent="0.25">
      <c r="A63" s="22">
        <v>2</v>
      </c>
      <c r="B63" s="23">
        <v>1030</v>
      </c>
    </row>
    <row r="64" spans="1:2" ht="15" x14ac:dyDescent="0.25">
      <c r="A64" s="22">
        <v>2</v>
      </c>
      <c r="B64" s="23">
        <v>811</v>
      </c>
    </row>
    <row r="65" spans="1:2" ht="15" x14ac:dyDescent="0.25">
      <c r="A65" s="22">
        <v>2</v>
      </c>
      <c r="B65" s="23">
        <v>828</v>
      </c>
    </row>
    <row r="66" spans="1:2" ht="15" x14ac:dyDescent="0.25">
      <c r="A66" s="22">
        <v>1</v>
      </c>
      <c r="B66" s="23">
        <v>670</v>
      </c>
    </row>
    <row r="67" spans="1:2" ht="15" x14ac:dyDescent="0.25">
      <c r="A67" s="22">
        <v>3</v>
      </c>
      <c r="B67" s="23">
        <v>694</v>
      </c>
    </row>
    <row r="68" spans="1:2" ht="15" x14ac:dyDescent="0.25">
      <c r="A68" s="22">
        <v>3</v>
      </c>
      <c r="B68" s="23">
        <v>945</v>
      </c>
    </row>
    <row r="69" spans="1:2" ht="15" x14ac:dyDescent="0.25">
      <c r="A69" s="22">
        <v>1</v>
      </c>
      <c r="B69" s="23">
        <v>729</v>
      </c>
    </row>
    <row r="70" spans="1:2" ht="15" x14ac:dyDescent="0.25">
      <c r="A70" s="22">
        <v>3</v>
      </c>
      <c r="B70" s="23">
        <v>976</v>
      </c>
    </row>
    <row r="71" spans="1:2" ht="15" x14ac:dyDescent="0.25">
      <c r="A71" s="22">
        <v>2</v>
      </c>
      <c r="B71" s="23">
        <v>825</v>
      </c>
    </row>
    <row r="72" spans="1:2" ht="15" x14ac:dyDescent="0.25">
      <c r="A72" s="22">
        <v>2</v>
      </c>
      <c r="B72" s="23">
        <v>1182</v>
      </c>
    </row>
    <row r="73" spans="1:2" ht="15" x14ac:dyDescent="0.25">
      <c r="A73" s="22">
        <v>2</v>
      </c>
      <c r="B73" s="23">
        <v>824</v>
      </c>
    </row>
    <row r="74" spans="1:2" ht="15" x14ac:dyDescent="0.25">
      <c r="A74" s="22">
        <v>4</v>
      </c>
      <c r="B74" s="23">
        <v>1468</v>
      </c>
    </row>
    <row r="75" spans="1:2" ht="15" x14ac:dyDescent="0.25">
      <c r="A75" s="22">
        <v>2</v>
      </c>
      <c r="B75" s="23">
        <v>1067</v>
      </c>
    </row>
    <row r="76" spans="1:2" ht="15" x14ac:dyDescent="0.25">
      <c r="A76" s="22">
        <v>4</v>
      </c>
      <c r="B76" s="23">
        <v>1357</v>
      </c>
    </row>
    <row r="77" spans="1:2" ht="15" x14ac:dyDescent="0.25">
      <c r="A77" s="22">
        <v>2</v>
      </c>
      <c r="B77" s="23">
        <v>546</v>
      </c>
    </row>
    <row r="78" spans="1:2" ht="15" x14ac:dyDescent="0.25">
      <c r="A78" s="22">
        <v>2</v>
      </c>
      <c r="B78" s="23">
        <v>906</v>
      </c>
    </row>
    <row r="79" spans="1:2" ht="15" x14ac:dyDescent="0.25">
      <c r="A79" s="22">
        <v>4</v>
      </c>
      <c r="B79" s="23">
        <v>1238</v>
      </c>
    </row>
    <row r="80" spans="1:2" ht="15" x14ac:dyDescent="0.25">
      <c r="A80" s="22">
        <v>4</v>
      </c>
      <c r="B80" s="23">
        <v>704</v>
      </c>
    </row>
    <row r="81" spans="1:2" ht="15" x14ac:dyDescent="0.25">
      <c r="A81" s="22">
        <v>2</v>
      </c>
      <c r="B81" s="23">
        <v>842</v>
      </c>
    </row>
    <row r="82" spans="1:2" ht="15" x14ac:dyDescent="0.25">
      <c r="A82" s="22">
        <v>4</v>
      </c>
      <c r="B82" s="23">
        <v>686</v>
      </c>
    </row>
    <row r="83" spans="1:2" ht="15" x14ac:dyDescent="0.25">
      <c r="A83" s="22">
        <v>2</v>
      </c>
      <c r="B83" s="23">
        <v>699</v>
      </c>
    </row>
    <row r="84" spans="1:2" ht="15" x14ac:dyDescent="0.25">
      <c r="A84" s="22">
        <v>4</v>
      </c>
      <c r="B84" s="23">
        <v>1441</v>
      </c>
    </row>
    <row r="85" spans="1:2" ht="15" x14ac:dyDescent="0.25">
      <c r="A85" s="22">
        <v>3</v>
      </c>
      <c r="B85" s="23">
        <v>986</v>
      </c>
    </row>
    <row r="86" spans="1:2" ht="15" x14ac:dyDescent="0.25">
      <c r="A86" s="22">
        <v>3</v>
      </c>
      <c r="B86" s="23">
        <v>829</v>
      </c>
    </row>
    <row r="87" spans="1:2" ht="15" x14ac:dyDescent="0.25">
      <c r="A87" s="22">
        <v>4</v>
      </c>
      <c r="B87" s="23">
        <v>1761</v>
      </c>
    </row>
    <row r="88" spans="1:2" ht="15" x14ac:dyDescent="0.25">
      <c r="A88" s="22">
        <v>2</v>
      </c>
      <c r="B88" s="23">
        <v>1025</v>
      </c>
    </row>
    <row r="89" spans="1:2" ht="15" x14ac:dyDescent="0.25">
      <c r="A89" s="22">
        <v>3</v>
      </c>
      <c r="B89" s="23">
        <v>479</v>
      </c>
    </row>
    <row r="90" spans="1:2" ht="15" x14ac:dyDescent="0.25">
      <c r="A90" s="22">
        <v>2</v>
      </c>
      <c r="B90" s="23">
        <v>1274</v>
      </c>
    </row>
    <row r="91" spans="1:2" ht="15" x14ac:dyDescent="0.25">
      <c r="A91" s="22">
        <v>2</v>
      </c>
      <c r="B91" s="23">
        <v>523</v>
      </c>
    </row>
    <row r="92" spans="1:2" ht="15" x14ac:dyDescent="0.25">
      <c r="A92" s="22">
        <v>3</v>
      </c>
      <c r="B92" s="23">
        <v>1385</v>
      </c>
    </row>
    <row r="93" spans="1:2" ht="15" x14ac:dyDescent="0.25">
      <c r="A93" s="22">
        <v>4</v>
      </c>
      <c r="B93" s="23">
        <v>817</v>
      </c>
    </row>
    <row r="94" spans="1:2" ht="15" x14ac:dyDescent="0.25">
      <c r="A94" s="22">
        <v>2</v>
      </c>
      <c r="B94" s="23">
        <v>853</v>
      </c>
    </row>
    <row r="95" spans="1:2" ht="15" x14ac:dyDescent="0.25">
      <c r="A95" s="22">
        <v>1</v>
      </c>
      <c r="B95" s="23">
        <v>1213</v>
      </c>
    </row>
    <row r="96" spans="1:2" ht="15" x14ac:dyDescent="0.25">
      <c r="A96" s="22">
        <v>1</v>
      </c>
      <c r="B96" s="23">
        <v>758</v>
      </c>
    </row>
    <row r="97" spans="1:2" ht="15" x14ac:dyDescent="0.25">
      <c r="A97" s="22">
        <v>2</v>
      </c>
      <c r="B97" s="23">
        <v>473</v>
      </c>
    </row>
    <row r="98" spans="1:2" ht="15" x14ac:dyDescent="0.25">
      <c r="A98" s="22">
        <v>4</v>
      </c>
      <c r="B98" s="23">
        <v>1186</v>
      </c>
    </row>
    <row r="99" spans="1:2" ht="15" x14ac:dyDescent="0.25">
      <c r="A99" s="22">
        <v>4</v>
      </c>
      <c r="B99" s="23">
        <v>958</v>
      </c>
    </row>
    <row r="100" spans="1:2" ht="15" x14ac:dyDescent="0.25">
      <c r="A100" s="22">
        <v>4</v>
      </c>
      <c r="B100" s="23">
        <v>1102</v>
      </c>
    </row>
    <row r="101" spans="1:2" ht="15" x14ac:dyDescent="0.25">
      <c r="A101" s="22">
        <v>3</v>
      </c>
      <c r="B101" s="23">
        <v>802</v>
      </c>
    </row>
    <row r="102" spans="1:2" ht="15" x14ac:dyDescent="0.25">
      <c r="A102" s="22">
        <v>3</v>
      </c>
      <c r="B102" s="23">
        <v>724</v>
      </c>
    </row>
    <row r="103" spans="1:2" ht="15" x14ac:dyDescent="0.25">
      <c r="A103" s="22">
        <v>1</v>
      </c>
      <c r="B103" s="23">
        <v>983</v>
      </c>
    </row>
    <row r="104" spans="1:2" ht="15" x14ac:dyDescent="0.25">
      <c r="A104" s="22">
        <v>3</v>
      </c>
      <c r="B104" s="23">
        <v>1641</v>
      </c>
    </row>
    <row r="105" spans="1:2" ht="15" x14ac:dyDescent="0.25">
      <c r="A105" s="22">
        <v>1</v>
      </c>
      <c r="B105" s="23">
        <v>656</v>
      </c>
    </row>
    <row r="106" spans="1:2" ht="15" x14ac:dyDescent="0.25">
      <c r="A106" s="22">
        <v>3</v>
      </c>
      <c r="B106" s="23">
        <v>1395</v>
      </c>
    </row>
    <row r="107" spans="1:2" ht="15" x14ac:dyDescent="0.25">
      <c r="A107" s="22">
        <v>4</v>
      </c>
      <c r="B107" s="23">
        <v>1599</v>
      </c>
    </row>
    <row r="108" spans="1:2" ht="15" x14ac:dyDescent="0.25">
      <c r="A108" s="22">
        <v>3</v>
      </c>
      <c r="B108" s="23">
        <v>639</v>
      </c>
    </row>
    <row r="109" spans="1:2" ht="15" x14ac:dyDescent="0.25">
      <c r="A109" s="22">
        <v>2</v>
      </c>
      <c r="B109" s="23">
        <v>739</v>
      </c>
    </row>
    <row r="110" spans="1:2" ht="15" x14ac:dyDescent="0.25">
      <c r="A110" s="22">
        <v>4</v>
      </c>
      <c r="B110" s="23">
        <v>1416</v>
      </c>
    </row>
    <row r="111" spans="1:2" ht="15" x14ac:dyDescent="0.25">
      <c r="A111" s="22">
        <v>1</v>
      </c>
      <c r="B111" s="23">
        <v>898</v>
      </c>
    </row>
    <row r="112" spans="1:2" ht="15" x14ac:dyDescent="0.25">
      <c r="A112" s="22">
        <v>3</v>
      </c>
      <c r="B112" s="23">
        <v>1507</v>
      </c>
    </row>
    <row r="113" spans="1:2" ht="15" x14ac:dyDescent="0.25">
      <c r="A113" s="22">
        <v>1</v>
      </c>
      <c r="B113" s="23">
        <v>811</v>
      </c>
    </row>
    <row r="114" spans="1:2" ht="15" x14ac:dyDescent="0.25">
      <c r="A114" s="22">
        <v>2</v>
      </c>
      <c r="B114" s="23">
        <v>1492</v>
      </c>
    </row>
    <row r="115" spans="1:2" ht="15" x14ac:dyDescent="0.25">
      <c r="A115" s="22">
        <v>3</v>
      </c>
      <c r="B115" s="23">
        <v>1476</v>
      </c>
    </row>
    <row r="116" spans="1:2" ht="15" x14ac:dyDescent="0.25">
      <c r="A116" s="22">
        <v>4</v>
      </c>
      <c r="B116" s="23">
        <v>1697</v>
      </c>
    </row>
    <row r="117" spans="1:2" ht="15" x14ac:dyDescent="0.25">
      <c r="A117" s="22">
        <v>4</v>
      </c>
      <c r="B117" s="23">
        <v>1016</v>
      </c>
    </row>
    <row r="118" spans="1:2" ht="15" x14ac:dyDescent="0.25">
      <c r="A118" s="22">
        <v>3</v>
      </c>
      <c r="B118" s="23">
        <v>1072</v>
      </c>
    </row>
    <row r="119" spans="1:2" ht="15" x14ac:dyDescent="0.25">
      <c r="A119" s="22">
        <v>2</v>
      </c>
      <c r="B119" s="23">
        <v>1096</v>
      </c>
    </row>
    <row r="120" spans="1:2" ht="15" x14ac:dyDescent="0.25">
      <c r="A120" s="22">
        <v>2</v>
      </c>
      <c r="B120" s="23">
        <v>1104</v>
      </c>
    </row>
    <row r="121" spans="1:2" ht="15" x14ac:dyDescent="0.25">
      <c r="A121" s="22">
        <v>1</v>
      </c>
      <c r="B121" s="23">
        <v>1126</v>
      </c>
    </row>
    <row r="122" spans="1:2" ht="15" x14ac:dyDescent="0.25">
      <c r="A122" s="3"/>
      <c r="B122" s="27"/>
    </row>
    <row r="123" spans="1:2" ht="15" x14ac:dyDescent="0.25">
      <c r="A123" s="3"/>
      <c r="B123" s="27"/>
    </row>
    <row r="124" spans="1:2" ht="15" x14ac:dyDescent="0.25">
      <c r="A124" s="3"/>
      <c r="B124" s="111"/>
    </row>
    <row r="125" spans="1:2" ht="15" x14ac:dyDescent="0.25">
      <c r="A125" s="3"/>
      <c r="B125" s="114"/>
    </row>
    <row r="126" spans="1:2" ht="15" x14ac:dyDescent="0.25">
      <c r="A126" s="3"/>
      <c r="B126" s="114"/>
    </row>
    <row r="127" spans="1:2" ht="15" x14ac:dyDescent="0.25">
      <c r="A127" s="3"/>
      <c r="B127" s="114"/>
    </row>
    <row r="128" spans="1:2" ht="15" x14ac:dyDescent="0.25">
      <c r="A128" s="3"/>
      <c r="B128" s="114"/>
    </row>
    <row r="129" spans="1:2" ht="15" x14ac:dyDescent="0.25">
      <c r="A129" s="3"/>
      <c r="B129" s="114"/>
    </row>
    <row r="130" spans="1:2" ht="15" x14ac:dyDescent="0.25">
      <c r="A130" s="3"/>
      <c r="B130" s="114"/>
    </row>
    <row r="131" spans="1:2" ht="15" x14ac:dyDescent="0.25">
      <c r="A131" s="3"/>
      <c r="B131" s="114"/>
    </row>
    <row r="132" spans="1:2" ht="15" x14ac:dyDescent="0.25">
      <c r="A132" s="3"/>
      <c r="B132" s="114"/>
    </row>
    <row r="133" spans="1:2" ht="15" x14ac:dyDescent="0.25">
      <c r="A133" s="3"/>
      <c r="B133" s="114"/>
    </row>
    <row r="134" spans="1:2" ht="15" x14ac:dyDescent="0.25">
      <c r="A134" s="3"/>
      <c r="B134" s="114"/>
    </row>
    <row r="135" spans="1:2" ht="15" x14ac:dyDescent="0.25">
      <c r="A135" s="3"/>
      <c r="B135" s="114"/>
    </row>
    <row r="136" spans="1:2" ht="15" x14ac:dyDescent="0.25">
      <c r="A136" s="3"/>
      <c r="B136" s="114"/>
    </row>
    <row r="137" spans="1:2" ht="15" x14ac:dyDescent="0.25">
      <c r="A137" s="3"/>
      <c r="B137" s="114"/>
    </row>
    <row r="138" spans="1:2" ht="15" x14ac:dyDescent="0.25">
      <c r="A138" s="3"/>
      <c r="B138" s="114"/>
    </row>
    <row r="139" spans="1:2" ht="15" x14ac:dyDescent="0.25">
      <c r="A139" s="3"/>
      <c r="B139" s="114"/>
    </row>
    <row r="140" spans="1:2" ht="15" x14ac:dyDescent="0.25">
      <c r="A140" s="3"/>
      <c r="B140" s="114"/>
    </row>
    <row r="141" spans="1:2" ht="15" x14ac:dyDescent="0.25">
      <c r="A141" s="3"/>
      <c r="B141" s="117"/>
    </row>
    <row r="142" spans="1:2" ht="15" x14ac:dyDescent="0.25">
      <c r="A142" s="3"/>
      <c r="B142" s="27"/>
    </row>
    <row r="143" spans="1:2" ht="15" x14ac:dyDescent="0.25">
      <c r="A143" s="3"/>
      <c r="B143" s="27"/>
    </row>
    <row r="144" spans="1:2" ht="15" x14ac:dyDescent="0.25">
      <c r="A144" s="3"/>
      <c r="B144" s="27"/>
    </row>
    <row r="145" spans="1:2" ht="15" x14ac:dyDescent="0.25">
      <c r="A145" s="3"/>
      <c r="B145" s="27"/>
    </row>
    <row r="146" spans="1:2" ht="15" x14ac:dyDescent="0.25">
      <c r="A146" s="3"/>
      <c r="B146" s="27"/>
    </row>
    <row r="147" spans="1:2" ht="15" x14ac:dyDescent="0.25">
      <c r="A147" s="3"/>
      <c r="B147" s="27"/>
    </row>
    <row r="148" spans="1:2" ht="15" x14ac:dyDescent="0.25">
      <c r="A148" s="3"/>
      <c r="B148" s="27"/>
    </row>
    <row r="149" spans="1:2" ht="15" x14ac:dyDescent="0.25">
      <c r="A149" s="3"/>
      <c r="B149" s="27"/>
    </row>
    <row r="150" spans="1:2" ht="15" x14ac:dyDescent="0.25">
      <c r="A150" s="3"/>
      <c r="B150" s="27"/>
    </row>
    <row r="151" spans="1:2" ht="15" x14ac:dyDescent="0.25">
      <c r="A151" s="3"/>
      <c r="B151" s="27"/>
    </row>
    <row r="152" spans="1:2" ht="15" x14ac:dyDescent="0.25">
      <c r="A152" s="3"/>
      <c r="B152" s="27"/>
    </row>
    <row r="153" spans="1:2" ht="15" x14ac:dyDescent="0.25">
      <c r="A153" s="3"/>
      <c r="B153" s="27"/>
    </row>
    <row r="154" spans="1:2" ht="15" x14ac:dyDescent="0.25">
      <c r="A154" s="3"/>
      <c r="B154" s="27"/>
    </row>
    <row r="155" spans="1:2" ht="15" x14ac:dyDescent="0.25">
      <c r="A155" s="3"/>
      <c r="B155" s="27"/>
    </row>
    <row r="156" spans="1:2" ht="15" x14ac:dyDescent="0.25">
      <c r="A156" s="3"/>
      <c r="B156" s="27"/>
    </row>
    <row r="157" spans="1:2" ht="15" x14ac:dyDescent="0.25">
      <c r="A157" s="3"/>
      <c r="B157" s="27"/>
    </row>
    <row r="158" spans="1:2" ht="15" x14ac:dyDescent="0.25">
      <c r="A158" s="3"/>
      <c r="B158" s="27"/>
    </row>
    <row r="159" spans="1:2" ht="15" x14ac:dyDescent="0.25">
      <c r="A159" s="3"/>
      <c r="B159" s="27"/>
    </row>
    <row r="160" spans="1:2" ht="15" x14ac:dyDescent="0.25">
      <c r="A160" s="3"/>
      <c r="B160" s="27"/>
    </row>
    <row r="161" spans="1:2" ht="15" x14ac:dyDescent="0.25">
      <c r="A161" s="3"/>
      <c r="B161" s="27"/>
    </row>
    <row r="162" spans="1:2" ht="15" x14ac:dyDescent="0.25">
      <c r="A162" s="3"/>
      <c r="B162" s="27"/>
    </row>
    <row r="163" spans="1:2" ht="15" x14ac:dyDescent="0.25">
      <c r="A163" s="3"/>
      <c r="B163" s="27"/>
    </row>
    <row r="164" spans="1:2" ht="15" x14ac:dyDescent="0.25">
      <c r="A164" s="3"/>
      <c r="B164" s="27"/>
    </row>
    <row r="165" spans="1:2" ht="15" x14ac:dyDescent="0.25">
      <c r="A165" s="3"/>
      <c r="B165" s="27"/>
    </row>
    <row r="166" spans="1:2" ht="15" x14ac:dyDescent="0.25">
      <c r="A166" s="3"/>
      <c r="B166" s="27"/>
    </row>
    <row r="167" spans="1:2" ht="15" x14ac:dyDescent="0.25">
      <c r="A167" s="3"/>
      <c r="B167" s="27"/>
    </row>
    <row r="168" spans="1:2" ht="15" x14ac:dyDescent="0.25">
      <c r="A168" s="3"/>
      <c r="B168" s="27"/>
    </row>
    <row r="169" spans="1:2" ht="15" x14ac:dyDescent="0.25">
      <c r="A169" s="3"/>
      <c r="B169" s="27"/>
    </row>
    <row r="170" spans="1:2" ht="15" x14ac:dyDescent="0.25">
      <c r="A170" s="3"/>
      <c r="B170" s="27"/>
    </row>
    <row r="171" spans="1:2" ht="15" x14ac:dyDescent="0.25">
      <c r="A171" s="3"/>
      <c r="B171" s="27"/>
    </row>
    <row r="172" spans="1:2" ht="15" x14ac:dyDescent="0.25">
      <c r="A172" s="3"/>
      <c r="B172" s="27"/>
    </row>
    <row r="173" spans="1:2" ht="15" x14ac:dyDescent="0.25">
      <c r="A173" s="3"/>
      <c r="B173" s="27"/>
    </row>
    <row r="174" spans="1:2" ht="15" x14ac:dyDescent="0.25">
      <c r="A174" s="3"/>
      <c r="B174" s="27"/>
    </row>
    <row r="175" spans="1:2" ht="15" x14ac:dyDescent="0.25">
      <c r="A175" s="3"/>
      <c r="B175" s="27"/>
    </row>
    <row r="176" spans="1:2" ht="15" x14ac:dyDescent="0.25">
      <c r="A176" s="3"/>
      <c r="B176" s="27"/>
    </row>
    <row r="177" spans="1:2" ht="15" x14ac:dyDescent="0.25">
      <c r="A177" s="3"/>
      <c r="B177" s="27"/>
    </row>
    <row r="178" spans="1:2" ht="15" x14ac:dyDescent="0.25">
      <c r="A178" s="3"/>
      <c r="B178" s="27"/>
    </row>
    <row r="179" spans="1:2" ht="15" x14ac:dyDescent="0.25">
      <c r="A179" s="3"/>
      <c r="B179" s="27"/>
    </row>
    <row r="180" spans="1:2" ht="15" x14ac:dyDescent="0.25">
      <c r="A180" s="3"/>
      <c r="B180" s="27"/>
    </row>
    <row r="181" spans="1:2" ht="15" x14ac:dyDescent="0.25">
      <c r="A181" s="3"/>
      <c r="B181" s="27"/>
    </row>
    <row r="182" spans="1:2" ht="15" x14ac:dyDescent="0.25">
      <c r="A182" s="3"/>
      <c r="B182" s="27"/>
    </row>
    <row r="183" spans="1:2" ht="15" x14ac:dyDescent="0.25">
      <c r="A183" s="3"/>
      <c r="B183" s="27"/>
    </row>
    <row r="184" spans="1:2" ht="15" x14ac:dyDescent="0.25">
      <c r="A184" s="3"/>
      <c r="B184" s="27"/>
    </row>
    <row r="185" spans="1:2" ht="15" x14ac:dyDescent="0.25">
      <c r="A185" s="3"/>
      <c r="B185" s="27"/>
    </row>
    <row r="186" spans="1:2" ht="15" x14ac:dyDescent="0.25">
      <c r="A186" s="3"/>
      <c r="B186" s="27"/>
    </row>
    <row r="187" spans="1:2" ht="15" x14ac:dyDescent="0.25">
      <c r="A187" s="3"/>
      <c r="B187" s="27"/>
    </row>
    <row r="188" spans="1:2" ht="15" x14ac:dyDescent="0.25">
      <c r="A188" s="3"/>
      <c r="B188" s="27"/>
    </row>
    <row r="189" spans="1:2" ht="15" x14ac:dyDescent="0.25">
      <c r="A189" s="3"/>
      <c r="B189" s="27"/>
    </row>
    <row r="190" spans="1:2" ht="15" x14ac:dyDescent="0.25">
      <c r="A190" s="3"/>
      <c r="B190" s="27"/>
    </row>
    <row r="191" spans="1:2" ht="15" x14ac:dyDescent="0.25">
      <c r="A191" s="3"/>
      <c r="B191" s="27"/>
    </row>
    <row r="192" spans="1:2" ht="15" x14ac:dyDescent="0.25">
      <c r="A192" s="3"/>
      <c r="B192" s="27"/>
    </row>
    <row r="193" spans="1:2" ht="15" x14ac:dyDescent="0.25">
      <c r="A193" s="3"/>
      <c r="B193" s="27"/>
    </row>
    <row r="194" spans="1:2" ht="15" x14ac:dyDescent="0.25">
      <c r="A194" s="3"/>
      <c r="B194" s="27"/>
    </row>
    <row r="195" spans="1:2" ht="15" x14ac:dyDescent="0.25">
      <c r="A195" s="3"/>
      <c r="B195" s="27"/>
    </row>
    <row r="196" spans="1:2" ht="15" x14ac:dyDescent="0.25">
      <c r="A196" s="3"/>
      <c r="B196" s="27"/>
    </row>
    <row r="197" spans="1:2" ht="15" x14ac:dyDescent="0.25">
      <c r="A197" s="3"/>
      <c r="B197" s="27"/>
    </row>
    <row r="198" spans="1:2" ht="15" x14ac:dyDescent="0.25">
      <c r="A198" s="3"/>
      <c r="B198" s="27"/>
    </row>
    <row r="199" spans="1:2" ht="15" x14ac:dyDescent="0.25">
      <c r="A199" s="3"/>
      <c r="B199" s="27"/>
    </row>
    <row r="200" spans="1:2" ht="15" x14ac:dyDescent="0.25">
      <c r="A200" s="3"/>
      <c r="B200" s="27"/>
    </row>
    <row r="201" spans="1:2" ht="15" x14ac:dyDescent="0.25">
      <c r="A201" s="3"/>
      <c r="B201" s="27"/>
    </row>
    <row r="202" spans="1:2" ht="15" x14ac:dyDescent="0.25">
      <c r="A202" s="3"/>
      <c r="B202" s="27"/>
    </row>
    <row r="203" spans="1:2" ht="15" x14ac:dyDescent="0.25">
      <c r="A203" s="3"/>
      <c r="B203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24</vt:i4>
      </vt:variant>
    </vt:vector>
  </HeadingPairs>
  <TitlesOfParts>
    <vt:vector size="43" baseType="lpstr">
      <vt:lpstr>Beachside  - Background</vt:lpstr>
      <vt:lpstr>Variable Descriptions</vt:lpstr>
      <vt:lpstr>Houses Database</vt:lpstr>
      <vt:lpstr>Q1a</vt:lpstr>
      <vt:lpstr>Q1c</vt:lpstr>
      <vt:lpstr>Q1d</vt:lpstr>
      <vt:lpstr>Q2a</vt:lpstr>
      <vt:lpstr>Q2bi</vt:lpstr>
      <vt:lpstr>Q2b(ii)</vt:lpstr>
      <vt:lpstr>Q2c</vt:lpstr>
      <vt:lpstr>Q3a</vt:lpstr>
      <vt:lpstr>Q3b</vt:lpstr>
      <vt:lpstr>Q4</vt:lpstr>
      <vt:lpstr>Workings</vt:lpstr>
      <vt:lpstr>CI_Mean</vt:lpstr>
      <vt:lpstr>CI_Proportion</vt:lpstr>
      <vt:lpstr>SampleSize</vt:lpstr>
      <vt:lpstr>HT Mean</vt:lpstr>
      <vt:lpstr>HT Proportion</vt:lpstr>
      <vt:lpstr>Age</vt:lpstr>
      <vt:lpstr>Aircon</vt:lpstr>
      <vt:lpstr>Area</vt:lpstr>
      <vt:lpstr>Bathrooms</vt:lpstr>
      <vt:lpstr>Bayviews</vt:lpstr>
      <vt:lpstr>Bedrooms</vt:lpstr>
      <vt:lpstr>Condition</vt:lpstr>
      <vt:lpstr>Dataset</vt:lpstr>
      <vt:lpstr>Heating</vt:lpstr>
      <vt:lpstr>Kitchen</vt:lpstr>
      <vt:lpstr>LotSize</vt:lpstr>
      <vt:lpstr>Material</vt:lpstr>
      <vt:lpstr>Price</vt:lpstr>
      <vt:lpstr>RentalReturn</vt:lpstr>
      <vt:lpstr>RentalStatus</vt:lpstr>
      <vt:lpstr>Rooms</vt:lpstr>
      <vt:lpstr>Storeys</vt:lpstr>
      <vt:lpstr>Street</vt:lpstr>
      <vt:lpstr>Style</vt:lpstr>
      <vt:lpstr>Suburb</vt:lpstr>
      <vt:lpstr>ToBus</vt:lpstr>
      <vt:lpstr>ToShops</vt:lpstr>
      <vt:lpstr>ToTrain</vt:lpstr>
      <vt:lpstr>WeeklyRent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Lasitha Dharmasena</dc:creator>
  <cp:lastModifiedBy>fredy</cp:lastModifiedBy>
  <dcterms:created xsi:type="dcterms:W3CDTF">2023-04-13T11:02:28Z</dcterms:created>
  <dcterms:modified xsi:type="dcterms:W3CDTF">2023-05-09T06:46:49Z</dcterms:modified>
</cp:coreProperties>
</file>