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xercicio_8-3" sheetId="1" state="visible" r:id="rId2"/>
    <sheet name="exercicio_8-4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<sst xmlns="http://schemas.openxmlformats.org/spreadsheetml/2006/main" count="47" uniqueCount="30">
  <si>
    <t xml:space="preserve">Xi</t>
  </si>
  <si>
    <t xml:space="preserve">Fi</t>
  </si>
  <si>
    <t xml:space="preserve">Fac</t>
  </si>
  <si>
    <t xml:space="preserve">XiFi</t>
  </si>
  <si>
    <t xml:space="preserve">DMS</t>
  </si>
  <si>
    <r>
      <rPr>
        <b val="true"/>
        <sz val="16"/>
        <rFont val="Arial"/>
        <family val="2"/>
      </rPr>
      <t xml:space="preserve">De</t>
    </r>
    <r>
      <rPr>
        <b val="true"/>
        <vertAlign val="superscript"/>
        <sz val="16"/>
        <rFont val="Arial"/>
        <family val="2"/>
      </rPr>
      <t xml:space="preserve">2</t>
    </r>
  </si>
  <si>
    <r>
      <rPr>
        <b val="true"/>
        <sz val="16"/>
        <rFont val="Arial"/>
        <family val="2"/>
      </rPr>
      <t xml:space="preserve">De</t>
    </r>
    <r>
      <rPr>
        <b val="true"/>
        <vertAlign val="superscript"/>
        <sz val="16"/>
        <rFont val="Arial"/>
        <family val="2"/>
      </rPr>
      <t xml:space="preserve">4</t>
    </r>
  </si>
  <si>
    <t xml:space="preserve">TOTAIS</t>
  </si>
  <si>
    <t xml:space="preserve">-</t>
  </si>
  <si>
    <t xml:space="preserve">MÉDIA</t>
  </si>
  <si>
    <t xml:space="preserve">% 2D</t>
  </si>
  <si>
    <t xml:space="preserve">MODA</t>
  </si>
  <si>
    <t xml:space="preserve">VAR</t>
  </si>
  <si>
    <t xml:space="preserve">STD</t>
  </si>
  <si>
    <t xml:space="preserve">CV</t>
  </si>
  <si>
    <t xml:space="preserve">SIM</t>
  </si>
  <si>
    <t xml:space="preserve">CURT</t>
  </si>
  <si>
    <t xml:space="preserve">X</t>
  </si>
  <si>
    <t xml:space="preserve">7 – 12</t>
  </si>
  <si>
    <t xml:space="preserve">12 – 17</t>
  </si>
  <si>
    <t xml:space="preserve">17 – 22</t>
  </si>
  <si>
    <t xml:space="preserve">22 – 27</t>
  </si>
  <si>
    <t xml:space="preserve">27 – 32</t>
  </si>
  <si>
    <t xml:space="preserve">32 – 37</t>
  </si>
  <si>
    <t xml:space="preserve">37 – 42</t>
  </si>
  <si>
    <t xml:space="preserve">Q1</t>
  </si>
  <si>
    <t xml:space="preserve">MED</t>
  </si>
  <si>
    <t xml:space="preserve">Q3</t>
  </si>
  <si>
    <t xml:space="preserve">D1</t>
  </si>
  <si>
    <t xml:space="preserve">D9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</si>
</sst>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0.00"/>
    <numFmt numFmtId="167" formatCode="General"/>
    <numFmt numFmtId="168" formatCode="0.00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b val="true"/>
      <sz val="16"/>
      <name val="Arial"/>
      <family val="2"/>
    </font>
    <font>
      <b val="true"/>
      <vertAlign val="superscript"/>
      <sz val="16"/>
      <name val="Arial"/>
      <family val="2"/>
    </font>
    <font>
      <b val="true"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'exercicio_8-4'!$C$3:$C$9</c:f>
              <c:numCache>
                <c:formatCode>General</c:formatCode>
                <c:ptCount val="7"/>
                <c:pt idx="0">
                  <c:v>9.5</c:v>
                </c:pt>
                <c:pt idx="1">
                  <c:v>14.5</c:v>
                </c:pt>
                <c:pt idx="2">
                  <c:v>19.5</c:v>
                </c:pt>
                <c:pt idx="3">
                  <c:v>24.5</c:v>
                </c:pt>
                <c:pt idx="4">
                  <c:v>29.5</c:v>
                </c:pt>
                <c:pt idx="5">
                  <c:v>34.5</c:v>
                </c:pt>
                <c:pt idx="6">
                  <c:v>39.5</c:v>
                </c:pt>
              </c:numCache>
            </c:numRef>
          </c:xVal>
          <c:yVal>
            <c:numRef>
              <c:f>'exercicio_8-4'!$D$3:$D$9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</c:numCache>
            </c:numRef>
          </c:yVal>
          <c:smooth val="1"/>
        </c:ser>
        <c:axId val="7207634"/>
        <c:axId val="45595863"/>
      </c:scatterChart>
      <c:valAx>
        <c:axId val="72076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595863"/>
        <c:crosses val="autoZero"/>
        <c:crossBetween val="between"/>
      </c:valAx>
      <c:valAx>
        <c:axId val="4559586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0763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35280</xdr:colOff>
      <xdr:row>1</xdr:row>
      <xdr:rowOff>38520</xdr:rowOff>
    </xdr:from>
    <xdr:to>
      <xdr:col>17</xdr:col>
      <xdr:colOff>98640</xdr:colOff>
      <xdr:row>15</xdr:row>
      <xdr:rowOff>163080</xdr:rowOff>
    </xdr:to>
    <xdr:graphicFrame>
      <xdr:nvGraphicFramePr>
        <xdr:cNvPr id="0" name=""/>
        <xdr:cNvGraphicFramePr/>
      </xdr:nvGraphicFramePr>
      <xdr:xfrm>
        <a:off x="8496360" y="258840"/>
        <a:ext cx="57531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3515625" defaultRowHeight="17.35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1.84"/>
    <col collapsed="false" customWidth="true" hidden="false" outlineLevel="0" max="3" min="3" style="1" width="15.93"/>
    <col collapsed="false" customWidth="false" hidden="false" outlineLevel="0" max="1024" min="4" style="1" width="11.52"/>
  </cols>
  <sheetData>
    <row r="2" s="2" customFormat="true" ht="19.7" hidden="false" customHeight="false" outlineLevel="0" collapsed="false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customFormat="false" ht="17.35" hidden="false" customHeight="false" outlineLevel="0" collapsed="false">
      <c r="B3" s="4" t="n">
        <v>0</v>
      </c>
      <c r="C3" s="4" t="n">
        <v>32</v>
      </c>
      <c r="D3" s="4" t="n">
        <f aca="false">SUM(C3,D2)</f>
        <v>32</v>
      </c>
      <c r="E3" s="4" t="n">
        <f aca="false">PRODUCT(B3,C3)</f>
        <v>0</v>
      </c>
      <c r="F3" s="4" t="n">
        <f aca="false">ABS(B3-$C$11)*C3</f>
        <v>32</v>
      </c>
      <c r="G3" s="4" t="n">
        <f aca="false">($B3-$C$11)^2*$C3</f>
        <v>32</v>
      </c>
      <c r="H3" s="4" t="n">
        <f aca="false">($B3-$C$11)^4*$C3</f>
        <v>32</v>
      </c>
    </row>
    <row r="4" customFormat="false" ht="17.35" hidden="false" customHeight="false" outlineLevel="0" collapsed="false">
      <c r="B4" s="4" t="n">
        <v>1</v>
      </c>
      <c r="C4" s="4" t="n">
        <v>28</v>
      </c>
      <c r="D4" s="4" t="n">
        <f aca="false">SUM(C4,D3)</f>
        <v>60</v>
      </c>
      <c r="E4" s="4" t="n">
        <f aca="false">PRODUCT(B4,C4)</f>
        <v>28</v>
      </c>
      <c r="F4" s="4" t="n">
        <f aca="false">ABS(B4-$C$11)*C4</f>
        <v>0</v>
      </c>
      <c r="G4" s="4" t="n">
        <f aca="false">($B4-$C$11)^2*$C4</f>
        <v>0</v>
      </c>
      <c r="H4" s="4" t="n">
        <f aca="false">($B4-$C$11)^4*$C4</f>
        <v>0</v>
      </c>
    </row>
    <row r="5" customFormat="false" ht="17.35" hidden="false" customHeight="false" outlineLevel="0" collapsed="false">
      <c r="B5" s="4" t="n">
        <v>2</v>
      </c>
      <c r="C5" s="4" t="n">
        <v>11</v>
      </c>
      <c r="D5" s="4" t="n">
        <f aca="false">SUM(C5,D4)</f>
        <v>71</v>
      </c>
      <c r="E5" s="4" t="n">
        <f aca="false">PRODUCT(B5,C5)</f>
        <v>22</v>
      </c>
      <c r="F5" s="4" t="n">
        <f aca="false">ABS(B5-$C$11)*C5</f>
        <v>11</v>
      </c>
      <c r="G5" s="4" t="n">
        <f aca="false">($B5-$C$11)^2*$C5</f>
        <v>11</v>
      </c>
      <c r="H5" s="4" t="n">
        <f aca="false">($B5-$C$11)^4*$C5</f>
        <v>11</v>
      </c>
    </row>
    <row r="6" customFormat="false" ht="17.35" hidden="false" customHeight="false" outlineLevel="0" collapsed="false">
      <c r="B6" s="4" t="n">
        <v>3</v>
      </c>
      <c r="C6" s="4" t="n">
        <v>4</v>
      </c>
      <c r="D6" s="4" t="n">
        <f aca="false">SUM(C6,D5)</f>
        <v>75</v>
      </c>
      <c r="E6" s="4" t="n">
        <f aca="false">PRODUCT(B6,C6)</f>
        <v>12</v>
      </c>
      <c r="F6" s="4" t="n">
        <f aca="false">ABS(B6-$C$11)*C6</f>
        <v>8</v>
      </c>
      <c r="G6" s="4" t="n">
        <f aca="false">($B6-$C$11)^2*$C6</f>
        <v>16</v>
      </c>
      <c r="H6" s="4" t="n">
        <f aca="false">($B6-$C$11)^4*$C6</f>
        <v>64</v>
      </c>
    </row>
    <row r="7" customFormat="false" ht="17.35" hidden="false" customHeight="false" outlineLevel="0" collapsed="false">
      <c r="B7" s="4" t="n">
        <v>4</v>
      </c>
      <c r="C7" s="4" t="n">
        <v>3</v>
      </c>
      <c r="D7" s="4" t="n">
        <f aca="false">SUM(C7,D6)</f>
        <v>78</v>
      </c>
      <c r="E7" s="4" t="n">
        <f aca="false">PRODUCT(B7,C7)</f>
        <v>12</v>
      </c>
      <c r="F7" s="4" t="n">
        <f aca="false">ABS(B7-$C$11)*C7</f>
        <v>9</v>
      </c>
      <c r="G7" s="4" t="n">
        <f aca="false">($B7-$C$11)^2*$C7</f>
        <v>27</v>
      </c>
      <c r="H7" s="4" t="n">
        <f aca="false">($B7-$C$11)^4*$C7</f>
        <v>243</v>
      </c>
    </row>
    <row r="8" customFormat="false" ht="17.35" hidden="false" customHeight="false" outlineLevel="0" collapsed="false">
      <c r="B8" s="4" t="n">
        <v>5</v>
      </c>
      <c r="C8" s="4" t="n">
        <v>1</v>
      </c>
      <c r="D8" s="4" t="n">
        <f aca="false">SUM(C8,D7)</f>
        <v>79</v>
      </c>
      <c r="E8" s="4" t="n">
        <f aca="false">PRODUCT(B8,C8)</f>
        <v>5</v>
      </c>
      <c r="F8" s="4" t="n">
        <f aca="false">ABS(B8-$C$11)*C8</f>
        <v>4</v>
      </c>
      <c r="G8" s="4" t="n">
        <f aca="false">($B8-$C$11)^2*$C8</f>
        <v>16</v>
      </c>
      <c r="H8" s="4" t="n">
        <f aca="false">($B8-$C$11)^4*$C8</f>
        <v>256</v>
      </c>
    </row>
    <row r="9" s="5" customFormat="true" ht="17.35" hidden="false" customHeight="false" outlineLevel="0" collapsed="false">
      <c r="B9" s="6" t="s">
        <v>7</v>
      </c>
      <c r="C9" s="6" t="n">
        <f aca="false">SUM(C3:C8)</f>
        <v>79</v>
      </c>
      <c r="D9" s="6" t="s">
        <v>8</v>
      </c>
      <c r="E9" s="6" t="n">
        <f aca="false">SUM(E3:E8)</f>
        <v>79</v>
      </c>
      <c r="F9" s="6" t="n">
        <f aca="false">SUM(F3:F8)</f>
        <v>64</v>
      </c>
      <c r="G9" s="6" t="n">
        <f aca="false">SUM(G3:G8)</f>
        <v>102</v>
      </c>
      <c r="H9" s="6" t="n">
        <f aca="false">SUM(H3:H8)</f>
        <v>606</v>
      </c>
    </row>
    <row r="11" customFormat="false" ht="17.35" hidden="false" customHeight="false" outlineLevel="0" collapsed="false">
      <c r="B11" s="7" t="s">
        <v>9</v>
      </c>
      <c r="C11" s="4" t="n">
        <f aca="false">E9/C9</f>
        <v>1</v>
      </c>
    </row>
    <row r="12" customFormat="false" ht="17.35" hidden="false" customHeight="false" outlineLevel="0" collapsed="false">
      <c r="B12" s="7" t="s">
        <v>10</v>
      </c>
      <c r="C12" s="8" t="n">
        <f aca="false">C5/D8</f>
        <v>0.139240506329114</v>
      </c>
    </row>
    <row r="13" customFormat="false" ht="17.35" hidden="false" customHeight="false" outlineLevel="0" collapsed="false">
      <c r="B13" s="7" t="s">
        <v>11</v>
      </c>
      <c r="C13" s="4" t="n">
        <v>0</v>
      </c>
    </row>
    <row r="14" customFormat="false" ht="17.35" hidden="false" customHeight="false" outlineLevel="0" collapsed="false">
      <c r="B14" s="7" t="s">
        <v>4</v>
      </c>
      <c r="C14" s="9" t="n">
        <f aca="false">F9/E9</f>
        <v>0.810126582278481</v>
      </c>
    </row>
    <row r="15" customFormat="false" ht="17.35" hidden="false" customHeight="false" outlineLevel="0" collapsed="false">
      <c r="B15" s="7" t="s">
        <v>12</v>
      </c>
      <c r="C15" s="9" t="n">
        <f aca="false">G9/C9</f>
        <v>1.29113924050633</v>
      </c>
    </row>
    <row r="16" customFormat="false" ht="17.35" hidden="false" customHeight="false" outlineLevel="0" collapsed="false">
      <c r="B16" s="7" t="s">
        <v>13</v>
      </c>
      <c r="C16" s="9" t="n">
        <f aca="false">SQRT(C15)</f>
        <v>1.13628308114938</v>
      </c>
    </row>
    <row r="17" customFormat="false" ht="17.35" hidden="false" customHeight="false" outlineLevel="0" collapsed="false">
      <c r="B17" s="7" t="s">
        <v>14</v>
      </c>
      <c r="C17" s="9" t="n">
        <f aca="false">C16/C11</f>
        <v>1.13628308114938</v>
      </c>
    </row>
    <row r="18" customFormat="false" ht="17.35" hidden="false" customHeight="false" outlineLevel="0" collapsed="false">
      <c r="B18" s="7" t="s">
        <v>15</v>
      </c>
      <c r="C18" s="9" t="n">
        <f aca="false">(C11-C13)/C16</f>
        <v>0.880062386380402</v>
      </c>
    </row>
    <row r="19" customFormat="false" ht="17.35" hidden="false" customHeight="false" outlineLevel="0" collapsed="false">
      <c r="B19" s="7" t="s">
        <v>16</v>
      </c>
      <c r="C19" s="9" t="n">
        <f aca="false">(H9/C9)/((G9/C9)^2)</f>
        <v>4.60149942329873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MJ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53515625" defaultRowHeight="17.35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1.84"/>
    <col collapsed="false" customWidth="false" hidden="false" outlineLevel="0" max="3" min="3" style="1" width="11.52"/>
    <col collapsed="false" customWidth="true" hidden="false" outlineLevel="0" max="4" min="4" style="1" width="15.93"/>
    <col collapsed="false" customWidth="false" hidden="false" outlineLevel="0" max="1023" min="5" style="1" width="11.52"/>
  </cols>
  <sheetData>
    <row r="2" s="2" customFormat="true" ht="19.7" hidden="false" customHeight="false" outlineLevel="0" collapsed="false">
      <c r="B2" s="3" t="s">
        <v>17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AMJ2" s="0"/>
    </row>
    <row r="3" customFormat="false" ht="17.35" hidden="false" customHeight="false" outlineLevel="0" collapsed="false">
      <c r="B3" s="4" t="s">
        <v>18</v>
      </c>
      <c r="C3" s="4" t="n">
        <f aca="false">(12+7)/2</f>
        <v>9.5</v>
      </c>
      <c r="D3" s="4" t="n">
        <v>2</v>
      </c>
      <c r="E3" s="4" t="n">
        <f aca="false">SUM(D3,E2)</f>
        <v>2</v>
      </c>
      <c r="F3" s="4" t="n">
        <f aca="false">PRODUCT(C3,D3)</f>
        <v>19</v>
      </c>
      <c r="G3" s="4" t="n">
        <f aca="false">ABS(C3-$C$12)*D3</f>
        <v>31.4</v>
      </c>
      <c r="H3" s="4" t="n">
        <f aca="false">($C3-$C$12)^2*$D3</f>
        <v>492.98</v>
      </c>
      <c r="I3" s="4" t="n">
        <f aca="false">($C3-$C$12)^4*$D3</f>
        <v>121514.6402</v>
      </c>
    </row>
    <row r="4" customFormat="false" ht="17.35" hidden="false" customHeight="false" outlineLevel="0" collapsed="false">
      <c r="B4" s="4" t="s">
        <v>19</v>
      </c>
      <c r="C4" s="4" t="n">
        <f aca="false">(12+17)/2</f>
        <v>14.5</v>
      </c>
      <c r="D4" s="4" t="n">
        <v>5</v>
      </c>
      <c r="E4" s="4" t="n">
        <f aca="false">SUM(D4,E3)</f>
        <v>7</v>
      </c>
      <c r="F4" s="4" t="n">
        <f aca="false">PRODUCT(C4,D4)</f>
        <v>72.5</v>
      </c>
      <c r="G4" s="4" t="n">
        <f aca="false">ABS(C4-$C$12)*D4</f>
        <v>53.5</v>
      </c>
      <c r="H4" s="4" t="n">
        <f aca="false">($C4-$C$12)^2*$D4</f>
        <v>572.45</v>
      </c>
      <c r="I4" s="4" t="n">
        <f aca="false">($C4-$C$12)^4*$D4</f>
        <v>65539.8005</v>
      </c>
    </row>
    <row r="5" customFormat="false" ht="17.35" hidden="false" customHeight="false" outlineLevel="0" collapsed="false">
      <c r="B5" s="4" t="s">
        <v>20</v>
      </c>
      <c r="C5" s="4" t="n">
        <f aca="false">(22+17)/2</f>
        <v>19.5</v>
      </c>
      <c r="D5" s="4" t="n">
        <v>13</v>
      </c>
      <c r="E5" s="4" t="n">
        <f aca="false">SUM(D5,E4)</f>
        <v>20</v>
      </c>
      <c r="F5" s="4" t="n">
        <f aca="false">PRODUCT(C5,D5)</f>
        <v>253.5</v>
      </c>
      <c r="G5" s="4" t="n">
        <f aca="false">ABS(C5-$C$12)*D5</f>
        <v>74.1</v>
      </c>
      <c r="H5" s="4" t="n">
        <f aca="false">($C5-$C$12)^2*$D5</f>
        <v>422.37</v>
      </c>
      <c r="I5" s="4" t="n">
        <f aca="false">($C5-$C$12)^4*$D5</f>
        <v>13722.8013</v>
      </c>
    </row>
    <row r="6" customFormat="false" ht="17.35" hidden="false" customHeight="false" outlineLevel="0" collapsed="false">
      <c r="B6" s="4" t="s">
        <v>21</v>
      </c>
      <c r="C6" s="4" t="n">
        <f aca="false">(22+27)/2</f>
        <v>24.5</v>
      </c>
      <c r="D6" s="4" t="n">
        <v>10</v>
      </c>
      <c r="E6" s="10" t="n">
        <f aca="false">SUM(D6,E5)</f>
        <v>30</v>
      </c>
      <c r="F6" s="4" t="n">
        <f aca="false">PRODUCT(C6,D6)</f>
        <v>245</v>
      </c>
      <c r="G6" s="4" t="n">
        <f aca="false">ABS(C6-$C$12)*D6</f>
        <v>6.99999999999999</v>
      </c>
      <c r="H6" s="4" t="n">
        <f aca="false">($C6-$C$12)^2*$D6</f>
        <v>4.89999999999999</v>
      </c>
      <c r="I6" s="4" t="n">
        <f aca="false">($C6-$C$12)^4*$D6</f>
        <v>2.40099999999999</v>
      </c>
    </row>
    <row r="7" customFormat="false" ht="17.35" hidden="false" customHeight="false" outlineLevel="0" collapsed="false">
      <c r="B7" s="4" t="s">
        <v>22</v>
      </c>
      <c r="C7" s="4" t="n">
        <f aca="false">(32+27)/2</f>
        <v>29.5</v>
      </c>
      <c r="D7" s="4" t="n">
        <v>9</v>
      </c>
      <c r="E7" s="4" t="n">
        <f aca="false">SUM(D7,E6)</f>
        <v>39</v>
      </c>
      <c r="F7" s="4" t="n">
        <f aca="false">PRODUCT(C7,D7)</f>
        <v>265.5</v>
      </c>
      <c r="G7" s="4" t="n">
        <f aca="false">ABS(C7-$C$12)*D7</f>
        <v>38.7</v>
      </c>
      <c r="H7" s="4" t="n">
        <f aca="false">($C7-$C$12)^2*$D7</f>
        <v>166.41</v>
      </c>
      <c r="I7" s="4" t="n">
        <f aca="false">($C7-$C$12)^4*$D7</f>
        <v>3076.9209</v>
      </c>
    </row>
    <row r="8" customFormat="false" ht="17.35" hidden="false" customHeight="false" outlineLevel="0" collapsed="false">
      <c r="B8" s="4" t="s">
        <v>23</v>
      </c>
      <c r="C8" s="4" t="n">
        <f aca="false">(32+37)/2</f>
        <v>34.5</v>
      </c>
      <c r="D8" s="4" t="n">
        <v>6</v>
      </c>
      <c r="E8" s="4" t="n">
        <f aca="false">SUM(D8,E7)</f>
        <v>45</v>
      </c>
      <c r="F8" s="4" t="n">
        <f aca="false">PRODUCT(C8,D8)</f>
        <v>207</v>
      </c>
      <c r="G8" s="4" t="n">
        <f aca="false">ABS(C8-$C$12)*D8</f>
        <v>55.8</v>
      </c>
      <c r="H8" s="4" t="n">
        <f aca="false">($C8-$C$12)^2*$D8</f>
        <v>518.94</v>
      </c>
      <c r="I8" s="4" t="n">
        <f aca="false">($C8-$C$12)^4*$D8</f>
        <v>44883.1206</v>
      </c>
    </row>
    <row r="9" customFormat="false" ht="17.35" hidden="false" customHeight="false" outlineLevel="0" collapsed="false">
      <c r="B9" s="4" t="s">
        <v>24</v>
      </c>
      <c r="C9" s="4" t="n">
        <f aca="false">(42+37)/2</f>
        <v>39.5</v>
      </c>
      <c r="D9" s="4" t="n">
        <v>5</v>
      </c>
      <c r="E9" s="4" t="n">
        <f aca="false">SUM(D9,E8)</f>
        <v>50</v>
      </c>
      <c r="F9" s="4" t="n">
        <f aca="false">PRODUCT(C9,D9)</f>
        <v>197.5</v>
      </c>
      <c r="G9" s="4" t="n">
        <f aca="false">ABS(C9-$C$12)*D9</f>
        <v>71.5</v>
      </c>
      <c r="H9" s="4" t="n">
        <f aca="false">($C9-$C$12)^2*$D9</f>
        <v>1022.45</v>
      </c>
      <c r="I9" s="4" t="n">
        <f aca="false">($C9-$C$12)^4*$D9</f>
        <v>209080.8005</v>
      </c>
    </row>
    <row r="10" s="5" customFormat="true" ht="17.35" hidden="false" customHeight="false" outlineLevel="0" collapsed="false">
      <c r="B10" s="6" t="s">
        <v>7</v>
      </c>
      <c r="C10" s="6"/>
      <c r="D10" s="6" t="n">
        <f aca="false">SUM(D3:D9)</f>
        <v>50</v>
      </c>
      <c r="E10" s="6" t="n">
        <f aca="false">SUM(E3:E9)</f>
        <v>193</v>
      </c>
      <c r="F10" s="6" t="n">
        <f aca="false">SUM(F3:F9)</f>
        <v>1260</v>
      </c>
      <c r="G10" s="6" t="n">
        <f aca="false">SUM(G3:G9)</f>
        <v>332</v>
      </c>
      <c r="H10" s="6" t="n">
        <f aca="false">SUM(H3:H9)</f>
        <v>3200.5</v>
      </c>
      <c r="I10" s="6" t="n">
        <f aca="false">SUM(I3:I9)</f>
        <v>457820.485</v>
      </c>
      <c r="AMJ10" s="0"/>
    </row>
    <row r="12" customFormat="false" ht="17.35" hidden="false" customHeight="false" outlineLevel="0" collapsed="false">
      <c r="B12" s="7" t="s">
        <v>9</v>
      </c>
      <c r="C12" s="9" t="n">
        <f aca="false">F10/D10</f>
        <v>25.2</v>
      </c>
      <c r="E12" s="6" t="s">
        <v>25</v>
      </c>
      <c r="F12" s="4" t="n">
        <f aca="false">(1*$D$10)/4</f>
        <v>12.5</v>
      </c>
      <c r="G12" s="9" t="n">
        <f aca="false">17+((F12-E4)*5)/D5</f>
        <v>19.1153846153846</v>
      </c>
    </row>
    <row r="13" customFormat="false" ht="17.35" hidden="false" customHeight="false" outlineLevel="0" collapsed="false">
      <c r="B13" s="7" t="s">
        <v>26</v>
      </c>
      <c r="C13" s="9" t="n">
        <f aca="false">22-((25-E5)/D6)*5</f>
        <v>19.5</v>
      </c>
      <c r="D13" s="11"/>
      <c r="E13" s="6" t="s">
        <v>27</v>
      </c>
      <c r="F13" s="4" t="n">
        <f aca="false">(3*$D$10)/4</f>
        <v>37.5</v>
      </c>
      <c r="G13" s="9" t="n">
        <f aca="false">27+((F13-E6)*5)/D7</f>
        <v>31.1666666666667</v>
      </c>
    </row>
    <row r="14" customFormat="false" ht="17.35" hidden="false" customHeight="false" outlineLevel="0" collapsed="false">
      <c r="B14" s="7" t="s">
        <v>11</v>
      </c>
      <c r="C14" s="9" t="n">
        <f aca="false">(3*C13)-(2*C12)</f>
        <v>8.1</v>
      </c>
      <c r="E14" s="4"/>
      <c r="F14" s="4"/>
      <c r="G14" s="4"/>
    </row>
    <row r="15" customFormat="false" ht="17.35" hidden="false" customHeight="false" outlineLevel="0" collapsed="false">
      <c r="B15" s="7" t="s">
        <v>4</v>
      </c>
      <c r="C15" s="9" t="n">
        <f aca="false">G10/D10</f>
        <v>6.64</v>
      </c>
      <c r="D15" s="12"/>
      <c r="E15" s="6" t="s">
        <v>28</v>
      </c>
      <c r="F15" s="4" t="n">
        <f aca="false">(1*$D$10)/10</f>
        <v>5</v>
      </c>
      <c r="G15" s="9" t="n">
        <f aca="false">12+((F15-E3)*5)/D4</f>
        <v>15</v>
      </c>
    </row>
    <row r="16" customFormat="false" ht="17.35" hidden="false" customHeight="false" outlineLevel="0" collapsed="false">
      <c r="B16" s="7" t="s">
        <v>12</v>
      </c>
      <c r="C16" s="9" t="n">
        <f aca="false">H10/D10</f>
        <v>64.01</v>
      </c>
      <c r="D16" s="12"/>
      <c r="E16" s="6" t="s">
        <v>29</v>
      </c>
      <c r="F16" s="4" t="n">
        <f aca="false">(9*$D$10)/10</f>
        <v>45</v>
      </c>
      <c r="G16" s="9" t="n">
        <f aca="false">32+((F16-E7)*5)/D8</f>
        <v>37</v>
      </c>
    </row>
    <row r="17" customFormat="false" ht="17.35" hidden="false" customHeight="false" outlineLevel="0" collapsed="false">
      <c r="B17" s="7" t="s">
        <v>13</v>
      </c>
      <c r="C17" s="9" t="n">
        <f aca="false">SQRT(C16)</f>
        <v>8.00062497558785</v>
      </c>
      <c r="D17" s="12"/>
    </row>
    <row r="18" customFormat="false" ht="17.35" hidden="false" customHeight="false" outlineLevel="0" collapsed="false">
      <c r="B18" s="7" t="s">
        <v>14</v>
      </c>
      <c r="C18" s="9" t="n">
        <f aca="false">C17/C12</f>
        <v>0.317485118078883</v>
      </c>
      <c r="D18" s="12"/>
    </row>
    <row r="19" customFormat="false" ht="17.35" hidden="false" customHeight="false" outlineLevel="0" collapsed="false">
      <c r="B19" s="7" t="s">
        <v>15</v>
      </c>
      <c r="C19" s="9" t="n">
        <f aca="false">(C12-C14)/C17</f>
        <v>2.13733302737935</v>
      </c>
      <c r="D19" s="12"/>
    </row>
    <row r="20" customFormat="false" ht="17.35" hidden="false" customHeight="false" outlineLevel="0" collapsed="false">
      <c r="B20" s="7" t="s">
        <v>16</v>
      </c>
      <c r="C20" s="13" t="n">
        <f aca="false">(G13-G12)/(2*(G16-G15))</f>
        <v>0.273892773892774</v>
      </c>
      <c r="D20" s="12"/>
    </row>
  </sheetData>
  <mergeCells count="2">
    <mergeCell ref="B10:C10"/>
    <mergeCell ref="E14:G1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2021-06-03T08:01:04Z</dcterms:created>
  <dc:creator/>
  <dc:description/>
  <dc:language>pt-BR</dc:language>
  <cp:lastModifiedBy/>
  <dcterms:modified xsi:type="dcterms:W3CDTF">2021-06-03T14:22:46Z</dcterms:modified>
  <cp:revision>3</cp:revision>
  <dc:subject/>
  <dc:title/>
</cp:coreProperties>
</file>